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مشروعات\"/>
    </mc:Choice>
  </mc:AlternateContent>
  <xr:revisionPtr revIDLastSave="0" documentId="13_ncr:1_{EA85BAF7-7902-49C2-9819-589607253C97}" xr6:coauthVersionLast="47" xr6:coauthVersionMax="47" xr10:uidLastSave="{00000000-0000-0000-0000-000000000000}"/>
  <workbookProtection workbookAlgorithmName="SHA-512" workbookHashValue="aQwygRJps9ZO3aRyrr5sy3fIf3jGavZWnJ2YV4FdafErhLTOTRSlBIj47mn357eQn/XU781idSSxGvjb3Lib6w==" workbookSaltValue="7df+byLtoawYY6qHfuzOfA==" workbookSpinCount="100000" lockStructure="1"/>
  <bookViews>
    <workbookView xWindow="-108" yWindow="-108" windowWidth="23256" windowHeight="12456" xr2:uid="{00000000-000D-0000-FFFF-FFFF00000000}"/>
  </bookViews>
  <sheets>
    <sheet name="تعليمات التسجيل " sheetId="14" r:id="rId1"/>
    <sheet name="إدخال البيانات" sheetId="20" r:id="rId2"/>
    <sheet name="اختيار المقررات" sheetId="5" r:id="rId3"/>
    <sheet name="الإستمارة" sheetId="11" r:id="rId4"/>
    <sheet name="21-22-مشروعات" sheetId="18" r:id="rId5"/>
    <sheet name="ورقة4" sheetId="10" state="hidden" r:id="rId6"/>
    <sheet name="ورقة2" sheetId="4" state="hidden" r:id="rId7"/>
  </sheets>
  <definedNames>
    <definedName name="_xlnm._FilterDatabase" localSheetId="1" hidden="1">'إدخال البيانات'!$I$4:$I$19</definedName>
    <definedName name="_xlnm._FilterDatabase" localSheetId="6" hidden="1">ورقة2!$A$2:$AA$6361</definedName>
    <definedName name="_xlnm._FilterDatabase" localSheetId="5" hidden="1">ورقة4!$A$1:$AX$6131</definedName>
    <definedName name="_xlnm.Print_Area" localSheetId="3">الإستمارة!$A$1:$R$44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5" l="1"/>
  <c r="B39" i="5"/>
  <c r="Q4" i="5"/>
  <c r="L4" i="5"/>
  <c r="E4" i="5"/>
  <c r="D1" i="20" l="1"/>
  <c r="G38" i="11" l="1"/>
  <c r="Q2" i="5" l="1"/>
  <c r="ED5" i="18" s="1"/>
  <c r="W2" i="5"/>
  <c r="EC5" i="18" s="1"/>
  <c r="DU5" i="18"/>
  <c r="DO5" i="18"/>
  <c r="W4" i="5" l="1"/>
  <c r="AE4" i="5"/>
  <c r="O5" i="18" s="1"/>
  <c r="H2" i="5"/>
  <c r="EE5" i="18" s="1"/>
  <c r="J25" i="11" l="1"/>
  <c r="E22" i="11"/>
  <c r="N4" i="11"/>
  <c r="Z11" i="11" s="1"/>
  <c r="Y11" i="11" s="1"/>
  <c r="AE22" i="11"/>
  <c r="B1" i="11"/>
  <c r="E1" i="5" l="1"/>
  <c r="K7" i="11"/>
  <c r="Z22" i="11" s="1"/>
  <c r="Y22" i="11" s="1"/>
  <c r="AB4" i="5"/>
  <c r="H7" i="11" s="1"/>
  <c r="Z21" i="11" s="1"/>
  <c r="Y21" i="11" s="1"/>
  <c r="D7" i="11"/>
  <c r="Z20" i="11" s="1"/>
  <c r="Y20" i="11" s="1"/>
  <c r="J3" i="11"/>
  <c r="Z6" i="11" s="1"/>
  <c r="Y6" i="11" s="1"/>
  <c r="F3" i="11"/>
  <c r="Z7" i="11" s="1"/>
  <c r="Y7" i="11" s="1"/>
  <c r="C5" i="20"/>
  <c r="AB2" i="5" s="1"/>
  <c r="AX5" i="5"/>
  <c r="AX6" i="5"/>
  <c r="AX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E1" i="5" l="1"/>
  <c r="K4" i="11" s="1"/>
  <c r="Z10" i="11" s="1"/>
  <c r="Y10" i="11" s="1"/>
  <c r="AB1" i="5"/>
  <c r="E3" i="5"/>
  <c r="L3" i="5"/>
  <c r="AB5" i="5"/>
  <c r="P6" i="11"/>
  <c r="Z19" i="11" s="1"/>
  <c r="Y19" i="11" s="1"/>
  <c r="W5" i="5"/>
  <c r="K6" i="11"/>
  <c r="Z18" i="11" s="1"/>
  <c r="Y18" i="11" s="1"/>
  <c r="Q5" i="5"/>
  <c r="W1" i="5"/>
  <c r="P2" i="11" s="1"/>
  <c r="Z4" i="11" s="1"/>
  <c r="Y4" i="11" s="1"/>
  <c r="H6" i="11"/>
  <c r="Z17" i="11" s="1"/>
  <c r="Y17" i="11" s="1"/>
  <c r="B38" i="5"/>
  <c r="B36" i="5"/>
  <c r="B37" i="5"/>
  <c r="B35" i="5"/>
  <c r="N3" i="11"/>
  <c r="Z5" i="11" s="1"/>
  <c r="Y5" i="11" s="1"/>
  <c r="EB5" i="18"/>
  <c r="D2" i="11"/>
  <c r="E2" i="5"/>
  <c r="L1" i="5"/>
  <c r="H2" i="11" s="1"/>
  <c r="Q1" i="5"/>
  <c r="M2" i="11" s="1"/>
  <c r="Z3" i="11" s="1"/>
  <c r="H4" i="11"/>
  <c r="Z9" i="11" s="1"/>
  <c r="Y9" i="11" s="1"/>
  <c r="AE3" i="5" l="1"/>
  <c r="D6" i="11" s="1"/>
  <c r="Z16" i="11" s="1"/>
  <c r="Y16" i="11" s="1"/>
  <c r="B6" i="5"/>
  <c r="A2" i="20"/>
  <c r="D4" i="11"/>
  <c r="Z8" i="11" s="1"/>
  <c r="Y8" i="11" s="1"/>
  <c r="C25" i="5"/>
  <c r="K22" i="11"/>
  <c r="DL5" i="18"/>
  <c r="W25" i="5"/>
  <c r="J23" i="11" s="1"/>
  <c r="DN5" i="18"/>
  <c r="N22" i="11"/>
  <c r="DM5" i="18"/>
  <c r="D5" i="11"/>
  <c r="Z12" i="11" s="1"/>
  <c r="Y12" i="11" s="1"/>
  <c r="Q3" i="5"/>
  <c r="H5" i="11" s="1"/>
  <c r="Z13" i="11" s="1"/>
  <c r="Y13" i="11" s="1"/>
  <c r="B26" i="5"/>
  <c r="C26" i="5" s="1"/>
  <c r="B30" i="5"/>
  <c r="C30" i="5" s="1"/>
  <c r="B29" i="5"/>
  <c r="C29" i="5" s="1"/>
  <c r="B28" i="5"/>
  <c r="C28" i="5" s="1"/>
  <c r="B27" i="5"/>
  <c r="C27" i="5" s="1"/>
  <c r="AB3" i="5"/>
  <c r="W3" i="5"/>
  <c r="P5" i="11" s="1"/>
  <c r="Z15" i="11" s="1"/>
  <c r="Y15" i="11" s="1"/>
  <c r="N26" i="5"/>
  <c r="D3" i="11"/>
  <c r="Y3" i="11"/>
  <c r="B28" i="11" l="1"/>
  <c r="N27" i="5"/>
  <c r="H32" i="11"/>
  <c r="H37" i="11" s="1"/>
  <c r="G28" i="11"/>
  <c r="EG5" i="18"/>
  <c r="G29" i="11"/>
  <c r="EI5" i="18"/>
  <c r="B30" i="11"/>
  <c r="EJ5" i="18"/>
  <c r="B29" i="11"/>
  <c r="EH5" i="18"/>
  <c r="J24" i="11"/>
  <c r="DR5" i="18"/>
  <c r="K5" i="11"/>
  <c r="Z14" i="11" s="1"/>
  <c r="Y14" i="11" s="1"/>
  <c r="AA8" i="11" s="1"/>
  <c r="AE8" i="11" s="1"/>
  <c r="G5" i="18"/>
  <c r="AG21" i="5"/>
  <c r="AA21" i="5" s="1"/>
  <c r="Y21" i="5"/>
  <c r="S21" i="5" s="1"/>
  <c r="Q21" i="5"/>
  <c r="I21" i="5"/>
  <c r="B21" i="5" s="1"/>
  <c r="AG20" i="5"/>
  <c r="AA20" i="5" s="1"/>
  <c r="Y20" i="5"/>
  <c r="S20" i="5" s="1"/>
  <c r="Q20" i="5"/>
  <c r="K20" i="5" s="1"/>
  <c r="I20" i="5"/>
  <c r="B20" i="5" s="1"/>
  <c r="AG19" i="5"/>
  <c r="AA19" i="5" s="1"/>
  <c r="Y19" i="5"/>
  <c r="S19" i="5" s="1"/>
  <c r="Q19" i="5"/>
  <c r="K19" i="5" s="1"/>
  <c r="I19" i="5"/>
  <c r="B19" i="5" s="1"/>
  <c r="AG18" i="5"/>
  <c r="AA18" i="5" s="1"/>
  <c r="Y18" i="5"/>
  <c r="S18" i="5" s="1"/>
  <c r="Q18" i="5"/>
  <c r="K18" i="5" s="1"/>
  <c r="I18" i="5"/>
  <c r="B18" i="5" s="1"/>
  <c r="AG17" i="5"/>
  <c r="AA17" i="5" s="1"/>
  <c r="Y17" i="5"/>
  <c r="S17" i="5" s="1"/>
  <c r="Q17" i="5"/>
  <c r="K17" i="5" s="1"/>
  <c r="I17" i="5"/>
  <c r="B17" i="5" s="1"/>
  <c r="AG16" i="5"/>
  <c r="AA16" i="5" s="1"/>
  <c r="Y16" i="5"/>
  <c r="S16" i="5" s="1"/>
  <c r="Q16" i="5"/>
  <c r="K16" i="5" s="1"/>
  <c r="I16" i="5"/>
  <c r="B16" i="5" s="1"/>
  <c r="B22" i="5" s="1"/>
  <c r="AG13" i="5"/>
  <c r="AA13" i="5" s="1"/>
  <c r="Y13" i="5"/>
  <c r="S13" i="5" s="1"/>
  <c r="Q13" i="5"/>
  <c r="K13" i="5" s="1"/>
  <c r="I13" i="5"/>
  <c r="B13" i="5" s="1"/>
  <c r="AG12" i="5"/>
  <c r="AA12" i="5" s="1"/>
  <c r="Y12" i="5"/>
  <c r="S12" i="5" s="1"/>
  <c r="Q12" i="5"/>
  <c r="K12" i="5" s="1"/>
  <c r="I12" i="5"/>
  <c r="B12" i="5" s="1"/>
  <c r="AG11" i="5"/>
  <c r="AA11" i="5" s="1"/>
  <c r="Y11" i="5"/>
  <c r="S11" i="5" s="1"/>
  <c r="Q11" i="5"/>
  <c r="K11" i="5" s="1"/>
  <c r="I11" i="5"/>
  <c r="B11" i="5" s="1"/>
  <c r="AG10" i="5"/>
  <c r="AA10" i="5" s="1"/>
  <c r="Y10" i="5"/>
  <c r="S10" i="5" s="1"/>
  <c r="Q10" i="5"/>
  <c r="K10" i="5" s="1"/>
  <c r="I10" i="5"/>
  <c r="B10" i="5" s="1"/>
  <c r="AG9" i="5"/>
  <c r="AA9" i="5" s="1"/>
  <c r="Y9" i="5"/>
  <c r="S9" i="5" s="1"/>
  <c r="Q9" i="5"/>
  <c r="K9" i="5" s="1"/>
  <c r="I9" i="5"/>
  <c r="B9" i="5" s="1"/>
  <c r="AG8" i="5"/>
  <c r="AA8" i="5" s="1"/>
  <c r="Y8" i="5"/>
  <c r="S8" i="5" s="1"/>
  <c r="Q8" i="5"/>
  <c r="K8" i="5" s="1"/>
  <c r="I8" i="5"/>
  <c r="B8" i="5" s="1"/>
  <c r="EF5" i="18" l="1"/>
  <c r="AA22" i="5"/>
  <c r="AA3" i="11"/>
  <c r="AE3" i="11" s="1"/>
  <c r="AA7" i="11"/>
  <c r="AE7" i="11" s="1"/>
  <c r="AA21" i="11"/>
  <c r="AE21" i="11" s="1"/>
  <c r="AA15" i="11"/>
  <c r="AE15" i="11" s="1"/>
  <c r="AA18" i="11"/>
  <c r="AE18" i="11" s="1"/>
  <c r="AA4" i="11"/>
  <c r="AE4" i="11" s="1"/>
  <c r="AA20" i="11"/>
  <c r="AE20" i="11" s="1"/>
  <c r="AA13" i="11"/>
  <c r="AE13" i="11" s="1"/>
  <c r="AA6" i="11"/>
  <c r="AE6" i="11" s="1"/>
  <c r="AA11" i="11"/>
  <c r="AE11" i="11" s="1"/>
  <c r="AA10" i="11"/>
  <c r="AE10" i="11" s="1"/>
  <c r="AA9" i="11"/>
  <c r="AE9" i="11" s="1"/>
  <c r="AA14" i="11"/>
  <c r="AE14" i="11" s="1"/>
  <c r="AA19" i="11"/>
  <c r="AE19" i="11" s="1"/>
  <c r="AA5" i="11"/>
  <c r="AE5" i="11" s="1"/>
  <c r="AA17" i="11"/>
  <c r="AE17" i="11" s="1"/>
  <c r="AA12" i="11"/>
  <c r="AE12" i="11" s="1"/>
  <c r="AA16" i="11"/>
  <c r="AE16" i="11" s="1"/>
  <c r="AY28" i="5"/>
  <c r="K21" i="5"/>
  <c r="K22" i="5" s="1"/>
  <c r="K14" i="5"/>
  <c r="AJ1" i="11" l="1"/>
  <c r="AN1" i="5" s="1"/>
  <c r="EL5" i="18"/>
  <c r="B17" i="11" l="1"/>
  <c r="B19" i="11"/>
  <c r="AD1" i="11"/>
  <c r="B8" i="11" s="1"/>
  <c r="J12" i="11"/>
  <c r="J17" i="11"/>
  <c r="J16" i="11"/>
  <c r="J19" i="11"/>
  <c r="B12" i="11"/>
  <c r="B16" i="11"/>
  <c r="B15" i="11"/>
  <c r="B18" i="11"/>
  <c r="J18" i="11"/>
  <c r="J15" i="11"/>
  <c r="B14" i="11"/>
  <c r="J14" i="11"/>
  <c r="B13" i="11"/>
  <c r="J13" i="11"/>
  <c r="DP5" i="18"/>
  <c r="DQ5" i="18" l="1"/>
  <c r="E24" i="11"/>
  <c r="E23" i="11" l="1"/>
  <c r="A5" i="18"/>
  <c r="U5" i="18" l="1"/>
  <c r="T6" i="5" l="1"/>
  <c r="AG5" i="18" l="1"/>
  <c r="M5" i="18" l="1"/>
  <c r="L5" i="18"/>
  <c r="H5" i="18"/>
  <c r="B5" i="18"/>
  <c r="P5" i="18"/>
  <c r="E33" i="11"/>
  <c r="E38" i="11" s="1"/>
  <c r="G22" i="5" l="1"/>
  <c r="I22" i="5"/>
  <c r="H22" i="5"/>
  <c r="Y22" i="5"/>
  <c r="X22" i="5"/>
  <c r="W22" i="5"/>
  <c r="P14" i="5"/>
  <c r="O14" i="5"/>
  <c r="Q14" i="5"/>
  <c r="Y14" i="5"/>
  <c r="X14" i="5"/>
  <c r="W14" i="5"/>
  <c r="H14" i="5"/>
  <c r="AG14" i="5"/>
  <c r="AF14" i="5"/>
  <c r="AE14" i="5"/>
  <c r="P22" i="5"/>
  <c r="O22" i="5"/>
  <c r="Q22" i="5"/>
  <c r="AG22" i="5"/>
  <c r="AF22" i="5"/>
  <c r="AE22" i="5"/>
  <c r="I14" i="5"/>
  <c r="G14" i="5"/>
  <c r="S5" i="18"/>
  <c r="W5" i="18"/>
  <c r="AE5" i="18"/>
  <c r="AO5" i="18"/>
  <c r="BU5" i="18"/>
  <c r="CC5" i="18"/>
  <c r="CK5" i="18"/>
  <c r="AW5" i="18"/>
  <c r="BE5" i="18"/>
  <c r="BM5" i="18"/>
  <c r="CS5" i="18"/>
  <c r="DA5" i="18"/>
  <c r="DI5" i="18"/>
  <c r="Y5" i="18"/>
  <c r="AC5" i="18"/>
  <c r="AM5" i="18"/>
  <c r="BS5" i="18"/>
  <c r="CA5" i="18"/>
  <c r="CI5" i="18"/>
  <c r="AU5" i="18"/>
  <c r="BC5" i="18"/>
  <c r="BK5" i="18"/>
  <c r="CQ5" i="18"/>
  <c r="CY5" i="18"/>
  <c r="DG5" i="18"/>
  <c r="AA5" i="18"/>
  <c r="AK5" i="18"/>
  <c r="BQ5" i="18"/>
  <c r="BY5" i="18"/>
  <c r="CG5" i="18"/>
  <c r="AS5" i="18"/>
  <c r="BA5" i="18"/>
  <c r="BI5" i="18"/>
  <c r="CO5" i="18"/>
  <c r="CW5" i="18"/>
  <c r="DE5" i="18"/>
  <c r="AI5" i="18"/>
  <c r="AQ5" i="18"/>
  <c r="BW5" i="18"/>
  <c r="CE5" i="18"/>
  <c r="CM5" i="18"/>
  <c r="AY5" i="18"/>
  <c r="BG5" i="18"/>
  <c r="BO5" i="18"/>
  <c r="CU5" i="18"/>
  <c r="DC5" i="18"/>
  <c r="DK5" i="18"/>
  <c r="N5" i="18"/>
  <c r="C5" i="18"/>
  <c r="D5" i="18"/>
  <c r="R5" i="18"/>
  <c r="F5" i="18"/>
  <c r="J5" i="18"/>
  <c r="AE25" i="5" l="1"/>
  <c r="AE27" i="5"/>
  <c r="B27" i="11"/>
  <c r="S22" i="5"/>
  <c r="Q5" i="18"/>
  <c r="K5" i="18"/>
  <c r="E5" i="18"/>
  <c r="AY5" i="5"/>
  <c r="Q21" i="11" l="1"/>
  <c r="DZ5" i="18"/>
  <c r="F21" i="11"/>
  <c r="DX5" i="18"/>
  <c r="I5" i="18"/>
  <c r="B33" i="11"/>
  <c r="B38" i="11" s="1"/>
  <c r="Z21" i="5"/>
  <c r="AL56" i="5" s="1"/>
  <c r="Z20" i="5"/>
  <c r="AL54" i="5" s="1"/>
  <c r="Z19" i="5"/>
  <c r="AL53" i="5" s="1"/>
  <c r="Z18" i="5"/>
  <c r="AL52" i="5" s="1"/>
  <c r="Z17" i="5"/>
  <c r="AL51" i="5" s="1"/>
  <c r="Z16" i="5"/>
  <c r="AL50" i="5" s="1"/>
  <c r="R16" i="5"/>
  <c r="AL44" i="5" s="1"/>
  <c r="R21" i="5"/>
  <c r="AL49" i="5" s="1"/>
  <c r="R20" i="5"/>
  <c r="AL48" i="5" s="1"/>
  <c r="R19" i="5"/>
  <c r="AL47" i="5" s="1"/>
  <c r="R18" i="5"/>
  <c r="AL46" i="5" s="1"/>
  <c r="R17" i="5"/>
  <c r="AL45" i="5" s="1"/>
  <c r="Z13" i="5"/>
  <c r="AL43" i="5" s="1"/>
  <c r="Z12" i="5"/>
  <c r="AL42" i="5" s="1"/>
  <c r="Z11" i="5"/>
  <c r="AL41" i="5" s="1"/>
  <c r="Z10" i="5"/>
  <c r="AL40" i="5" s="1"/>
  <c r="Z9" i="5"/>
  <c r="AL39" i="5" s="1"/>
  <c r="Z8" i="5"/>
  <c r="AL38" i="5" s="1"/>
  <c r="R13" i="5"/>
  <c r="AL37" i="5" s="1"/>
  <c r="R12" i="5"/>
  <c r="AL36" i="5" s="1"/>
  <c r="R11" i="5"/>
  <c r="AL35" i="5" s="1"/>
  <c r="R10" i="5"/>
  <c r="AL34" i="5" s="1"/>
  <c r="R9" i="5"/>
  <c r="AL33" i="5" s="1"/>
  <c r="R8" i="5"/>
  <c r="AL32" i="5" s="1"/>
  <c r="J21" i="5"/>
  <c r="AL31" i="5" s="1"/>
  <c r="J20" i="5"/>
  <c r="AL30" i="5" s="1"/>
  <c r="J19" i="5"/>
  <c r="AL29" i="5" s="1"/>
  <c r="J18" i="5"/>
  <c r="AL28" i="5" s="1"/>
  <c r="J17" i="5"/>
  <c r="AL27" i="5" s="1"/>
  <c r="J16" i="5"/>
  <c r="AL26" i="5" s="1"/>
  <c r="A21" i="5"/>
  <c r="AL25" i="5" s="1"/>
  <c r="A20" i="5"/>
  <c r="AL24" i="5" s="1"/>
  <c r="A19" i="5"/>
  <c r="AL23" i="5" s="1"/>
  <c r="A18" i="5"/>
  <c r="AL22" i="5" s="1"/>
  <c r="A17" i="5"/>
  <c r="AL21" i="5" s="1"/>
  <c r="A16" i="5"/>
  <c r="AL20" i="5" s="1"/>
  <c r="J13" i="5"/>
  <c r="AL19" i="5" s="1"/>
  <c r="J12" i="5"/>
  <c r="AL18" i="5" s="1"/>
  <c r="J11" i="5"/>
  <c r="AL17" i="5" s="1"/>
  <c r="J10" i="5"/>
  <c r="AL16" i="5" s="1"/>
  <c r="J9" i="5"/>
  <c r="AL15" i="5" s="1"/>
  <c r="J8" i="5"/>
  <c r="AL14" i="5" s="1"/>
  <c r="A13" i="5"/>
  <c r="AL13" i="5" s="1"/>
  <c r="A12" i="5"/>
  <c r="AL12" i="5" s="1"/>
  <c r="A11" i="5"/>
  <c r="AL11" i="5" s="1"/>
  <c r="A10" i="5"/>
  <c r="AL10" i="5" s="1"/>
  <c r="A9" i="5"/>
  <c r="AL9" i="5" s="1"/>
  <c r="A8" i="5"/>
  <c r="AL8" i="5" s="1"/>
  <c r="W13" i="11" l="1"/>
  <c r="W9" i="11"/>
  <c r="W17" i="11"/>
  <c r="W10" i="11"/>
  <c r="W18" i="11"/>
  <c r="W22" i="11"/>
  <c r="W15" i="11"/>
  <c r="W16" i="11"/>
  <c r="W21" i="11"/>
  <c r="W11" i="11"/>
  <c r="W19" i="11"/>
  <c r="W4" i="11"/>
  <c r="W12" i="11"/>
  <c r="W20" i="11"/>
  <c r="W5" i="11"/>
  <c r="W6" i="11"/>
  <c r="W14" i="11"/>
  <c r="W7" i="11"/>
  <c r="W3" i="11"/>
  <c r="W8" i="11"/>
  <c r="AX52" i="5"/>
  <c r="P19" i="11" l="1"/>
  <c r="K19" i="11"/>
  <c r="L19" i="11"/>
  <c r="L18" i="11"/>
  <c r="P18" i="11"/>
  <c r="K18" i="11"/>
  <c r="P15" i="11"/>
  <c r="L15" i="11"/>
  <c r="K15" i="11"/>
  <c r="C17" i="11"/>
  <c r="H17" i="11"/>
  <c r="D17" i="11"/>
  <c r="C12" i="11"/>
  <c r="H12" i="11"/>
  <c r="D12" i="11"/>
  <c r="D16" i="11"/>
  <c r="C16" i="11"/>
  <c r="H16" i="11"/>
  <c r="L14" i="11"/>
  <c r="K14" i="11"/>
  <c r="P14" i="11"/>
  <c r="H19" i="11"/>
  <c r="D19" i="11"/>
  <c r="C19" i="11"/>
  <c r="K13" i="11"/>
  <c r="P13" i="11"/>
  <c r="L13" i="11"/>
  <c r="D18" i="11"/>
  <c r="H18" i="11"/>
  <c r="C18" i="11"/>
  <c r="D14" i="11"/>
  <c r="C14" i="11"/>
  <c r="H14" i="11"/>
  <c r="L12" i="11"/>
  <c r="P12" i="11"/>
  <c r="K12" i="11"/>
  <c r="H15" i="11"/>
  <c r="C15" i="11"/>
  <c r="D15" i="11"/>
  <c r="C13" i="11"/>
  <c r="H13" i="11"/>
  <c r="D13" i="11"/>
  <c r="P16" i="11"/>
  <c r="L16" i="11"/>
  <c r="K16" i="11"/>
  <c r="K17" i="11" l="1"/>
  <c r="CH5" i="18" s="1"/>
  <c r="P17" i="11"/>
  <c r="L17" i="11"/>
  <c r="T5" i="18" l="1"/>
  <c r="DJ5" i="18"/>
  <c r="AH5" i="18"/>
  <c r="AL5" i="18"/>
  <c r="AJ5" i="18"/>
  <c r="AN5" i="18"/>
  <c r="AF5" i="18"/>
  <c r="AP5" i="18"/>
  <c r="AR5" i="18"/>
  <c r="BX5" i="18"/>
  <c r="DD5" i="18"/>
  <c r="AX5" i="18"/>
  <c r="CD5" i="18"/>
  <c r="AV5" i="18"/>
  <c r="CB5" i="18"/>
  <c r="DH5" i="18"/>
  <c r="AT5" i="18"/>
  <c r="BZ5" i="18"/>
  <c r="DF5" i="18"/>
  <c r="BP5" i="18"/>
  <c r="CV5" i="18"/>
  <c r="BV5" i="18"/>
  <c r="DB5" i="18"/>
  <c r="BT5" i="18"/>
  <c r="CZ5" i="18"/>
  <c r="BR5" i="18"/>
  <c r="CX5" i="18"/>
  <c r="AB5" i="18"/>
  <c r="BH5" i="18"/>
  <c r="CN5" i="18"/>
  <c r="BN5" i="18"/>
  <c r="CT5" i="18"/>
  <c r="BL5" i="18"/>
  <c r="CR5" i="18"/>
  <c r="AD5" i="18"/>
  <c r="BJ5" i="18"/>
  <c r="CP5" i="18"/>
  <c r="AZ5" i="18"/>
  <c r="CF5" i="18"/>
  <c r="Z5" i="18"/>
  <c r="BF5" i="18"/>
  <c r="CL5" i="18"/>
  <c r="X5" i="18"/>
  <c r="BD5" i="18"/>
  <c r="CJ5" i="18"/>
  <c r="V5" i="18"/>
  <c r="BB5" i="18"/>
  <c r="AY11" i="5"/>
  <c r="I18" i="11" s="1"/>
  <c r="AY23" i="5"/>
  <c r="AY35" i="5"/>
  <c r="AY47" i="5"/>
  <c r="AY8" i="5"/>
  <c r="AY12" i="5"/>
  <c r="I19" i="11" s="1"/>
  <c r="AY16" i="5"/>
  <c r="AY20" i="5"/>
  <c r="Q19" i="11" s="1"/>
  <c r="AY24" i="5"/>
  <c r="AY32" i="5"/>
  <c r="AY36" i="5"/>
  <c r="AY40" i="5"/>
  <c r="AY44" i="5"/>
  <c r="AY48" i="5"/>
  <c r="AY52" i="5"/>
  <c r="AY15" i="5"/>
  <c r="AY27" i="5"/>
  <c r="AY39" i="5"/>
  <c r="AY9" i="5"/>
  <c r="AY13" i="5"/>
  <c r="AY17" i="5"/>
  <c r="AY21" i="5"/>
  <c r="AY25" i="5"/>
  <c r="AY29" i="5"/>
  <c r="AY33" i="5"/>
  <c r="AY37" i="5"/>
  <c r="AY41" i="5"/>
  <c r="AY45" i="5"/>
  <c r="AY49" i="5"/>
  <c r="AY7" i="5"/>
  <c r="AY19" i="5"/>
  <c r="Q18" i="11" s="1"/>
  <c r="AY31" i="5"/>
  <c r="AY43" i="5"/>
  <c r="AY51" i="5"/>
  <c r="AY6" i="5"/>
  <c r="AY10" i="5"/>
  <c r="I17" i="11" s="1"/>
  <c r="AY14" i="5"/>
  <c r="AY18" i="5"/>
  <c r="Q17" i="11" s="1"/>
  <c r="AY22" i="5"/>
  <c r="AY26" i="5"/>
  <c r="AY30" i="5"/>
  <c r="AY34" i="5"/>
  <c r="AY38" i="5"/>
  <c r="AY42" i="5"/>
  <c r="AY46" i="5"/>
  <c r="AY50" i="5"/>
  <c r="Q16" i="11" l="1"/>
  <c r="I16" i="11"/>
  <c r="I12" i="11"/>
  <c r="U1" i="11" s="1"/>
  <c r="I15" i="11"/>
  <c r="Q15" i="11"/>
  <c r="Q12" i="11"/>
  <c r="Q14" i="11"/>
  <c r="AA14" i="5"/>
  <c r="I14" i="11"/>
  <c r="Q13" i="11"/>
  <c r="I13" i="11"/>
  <c r="U2" i="11" s="1"/>
  <c r="S14" i="5"/>
  <c r="B14" i="5"/>
  <c r="T23" i="5" l="1"/>
  <c r="N28" i="5" l="1"/>
  <c r="DS5" i="18" s="1"/>
  <c r="N29" i="5" l="1"/>
  <c r="E25" i="11"/>
  <c r="A14" i="5"/>
  <c r="J22" i="5"/>
  <c r="AE26" i="5"/>
  <c r="DT5" i="18" l="1"/>
  <c r="W29" i="5"/>
  <c r="K21" i="11"/>
  <c r="DY5" i="18"/>
  <c r="EA5" i="18" s="1"/>
  <c r="E26" i="11"/>
  <c r="F32" i="11" s="1"/>
  <c r="AD29" i="5" l="1"/>
  <c r="DV5" i="18"/>
  <c r="DW5" i="18" l="1"/>
  <c r="F37" i="11"/>
</calcChain>
</file>

<file path=xl/sharedStrings.xml><?xml version="1.0" encoding="utf-8"?>
<sst xmlns="http://schemas.openxmlformats.org/spreadsheetml/2006/main" count="79571" uniqueCount="5835">
  <si>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</si>
  <si>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</si>
  <si>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</si>
  <si>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</si>
  <si>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</si>
  <si>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</si>
  <si>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</si>
  <si>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</si>
  <si>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</si>
  <si>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</si>
  <si>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</si>
  <si>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</si>
  <si>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</si>
  <si>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</si>
  <si>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</si>
  <si>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</si>
  <si>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</si>
  <si>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</si>
  <si>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</si>
  <si>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</si>
  <si>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</si>
  <si>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</si>
  <si>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</si>
  <si>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</si>
  <si>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</si>
  <si>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</si>
  <si>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</si>
  <si>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</si>
  <si>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</si>
  <si>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</si>
  <si>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</si>
  <si>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</si>
  <si>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</si>
  <si>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</si>
  <si>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</si>
  <si>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</si>
  <si>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</si>
  <si>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</si>
  <si>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</si>
  <si>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</si>
  <si>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</si>
  <si>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</si>
  <si>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</si>
  <si>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</si>
  <si>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</si>
  <si>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</si>
  <si>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</si>
  <si>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</si>
  <si>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</si>
  <si>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الرقم الإمتحاني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</si>
  <si>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</si>
  <si>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</si>
  <si>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</si>
  <si>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</si>
  <si>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</si>
  <si>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</si>
  <si>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</si>
  <si>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</si>
  <si>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الموبايل</t>
  </si>
  <si>
    <t>ذوي الشهداء وجرحى الجيش العربي السوري</t>
  </si>
  <si>
    <t>رقم تدوير رسوم</t>
  </si>
  <si>
    <t>حسين</t>
  </si>
  <si>
    <t>صالح</t>
  </si>
  <si>
    <t>عمر</t>
  </si>
  <si>
    <t>محمود</t>
  </si>
  <si>
    <t>مروان</t>
  </si>
  <si>
    <t>محمد</t>
  </si>
  <si>
    <t>عدنان</t>
  </si>
  <si>
    <t>علي</t>
  </si>
  <si>
    <t>يوسف</t>
  </si>
  <si>
    <t>أحمد</t>
  </si>
  <si>
    <t>جمال</t>
  </si>
  <si>
    <t>صلاح</t>
  </si>
  <si>
    <t xml:space="preserve">عدنان </t>
  </si>
  <si>
    <t xml:space="preserve">سمير </t>
  </si>
  <si>
    <t>محمد علي</t>
  </si>
  <si>
    <t>سليمان</t>
  </si>
  <si>
    <t>تيسير</t>
  </si>
  <si>
    <t>اسماعيل</t>
  </si>
  <si>
    <t>فواز</t>
  </si>
  <si>
    <t>ماهر</t>
  </si>
  <si>
    <t>سميح</t>
  </si>
  <si>
    <t xml:space="preserve">محمد </t>
  </si>
  <si>
    <t>بشير</t>
  </si>
  <si>
    <t>عز الدين</t>
  </si>
  <si>
    <t>محسن</t>
  </si>
  <si>
    <t>جميل</t>
  </si>
  <si>
    <t>بسام</t>
  </si>
  <si>
    <t>محي الدين</t>
  </si>
  <si>
    <t>غسان</t>
  </si>
  <si>
    <t>حسن</t>
  </si>
  <si>
    <t>عبد الرزاق</t>
  </si>
  <si>
    <t>ابراهيم</t>
  </si>
  <si>
    <t>جودت</t>
  </si>
  <si>
    <t>فيصل</t>
  </si>
  <si>
    <t>محمد خير</t>
  </si>
  <si>
    <t>زياد</t>
  </si>
  <si>
    <t>سلمان</t>
  </si>
  <si>
    <t>عيسى</t>
  </si>
  <si>
    <t>ناصر</t>
  </si>
  <si>
    <t>نايف</t>
  </si>
  <si>
    <t>عصام</t>
  </si>
  <si>
    <t>توفيق</t>
  </si>
  <si>
    <t>موفق</t>
  </si>
  <si>
    <t>احمد</t>
  </si>
  <si>
    <t>يحيى</t>
  </si>
  <si>
    <t>محمد عماد</t>
  </si>
  <si>
    <t>نذير</t>
  </si>
  <si>
    <t>نزار</t>
  </si>
  <si>
    <t>فؤاد</t>
  </si>
  <si>
    <t>بشار</t>
  </si>
  <si>
    <t>عبد الهادي</t>
  </si>
  <si>
    <t>سعيد</t>
  </si>
  <si>
    <t>خلف</t>
  </si>
  <si>
    <t>خالد</t>
  </si>
  <si>
    <t>عبد العزيز</t>
  </si>
  <si>
    <t>أيمن</t>
  </si>
  <si>
    <t>حمد</t>
  </si>
  <si>
    <t>عبد الله</t>
  </si>
  <si>
    <t>الياس</t>
  </si>
  <si>
    <t>منذر</t>
  </si>
  <si>
    <t>حسام</t>
  </si>
  <si>
    <t>صبحي</t>
  </si>
  <si>
    <t>ماجد</t>
  </si>
  <si>
    <t>مازن</t>
  </si>
  <si>
    <t>ايمن</t>
  </si>
  <si>
    <t>منير</t>
  </si>
  <si>
    <t>عبده</t>
  </si>
  <si>
    <t>مصطفى</t>
  </si>
  <si>
    <t>نبيل</t>
  </si>
  <si>
    <t>عماد</t>
  </si>
  <si>
    <t>هشام</t>
  </si>
  <si>
    <t>حيدر</t>
  </si>
  <si>
    <t xml:space="preserve">أحمد </t>
  </si>
  <si>
    <t>محمد سمير</t>
  </si>
  <si>
    <t>رضوان</t>
  </si>
  <si>
    <t>وليد</t>
  </si>
  <si>
    <t>عبد الرؤوف</t>
  </si>
  <si>
    <t>سمير</t>
  </si>
  <si>
    <t>ياسر</t>
  </si>
  <si>
    <t>قاسم</t>
  </si>
  <si>
    <t>عماد الدين</t>
  </si>
  <si>
    <t>نزيه</t>
  </si>
  <si>
    <t>غازي</t>
  </si>
  <si>
    <t>عبدو</t>
  </si>
  <si>
    <t>ممدوح</t>
  </si>
  <si>
    <t>فايز</t>
  </si>
  <si>
    <t>جابر</t>
  </si>
  <si>
    <t>عبد السلام</t>
  </si>
  <si>
    <t>رياض</t>
  </si>
  <si>
    <t>فاروق</t>
  </si>
  <si>
    <t>عادل</t>
  </si>
  <si>
    <t>سليم</t>
  </si>
  <si>
    <t>هيثم</t>
  </si>
  <si>
    <t>عبد الحكيم</t>
  </si>
  <si>
    <t>شريف</t>
  </si>
  <si>
    <t>شاكر</t>
  </si>
  <si>
    <t xml:space="preserve">علي </t>
  </si>
  <si>
    <t>عبد الناصر</t>
  </si>
  <si>
    <t>زهير</t>
  </si>
  <si>
    <t>محمد عيد</t>
  </si>
  <si>
    <t>عبد القادر</t>
  </si>
  <si>
    <t>سهيل</t>
  </si>
  <si>
    <t>جهاد</t>
  </si>
  <si>
    <t>جمعه</t>
  </si>
  <si>
    <t>عبد الكريم</t>
  </si>
  <si>
    <t>عبدالله</t>
  </si>
  <si>
    <t>شكري</t>
  </si>
  <si>
    <t>أكرم</t>
  </si>
  <si>
    <t>رضا</t>
  </si>
  <si>
    <t>محمد خالد</t>
  </si>
  <si>
    <t>حسان</t>
  </si>
  <si>
    <t>اكرم</t>
  </si>
  <si>
    <t>شفيق</t>
  </si>
  <si>
    <t>طاهر</t>
  </si>
  <si>
    <t>عبد الرحيم</t>
  </si>
  <si>
    <t>مأمون</t>
  </si>
  <si>
    <t>رامز</t>
  </si>
  <si>
    <t>بركات</t>
  </si>
  <si>
    <t>عبد الاله</t>
  </si>
  <si>
    <t>محمد بسام</t>
  </si>
  <si>
    <t>فوزات</t>
  </si>
  <si>
    <t>انطون</t>
  </si>
  <si>
    <t>فوزي</t>
  </si>
  <si>
    <t>فتحي</t>
  </si>
  <si>
    <t>رفعت</t>
  </si>
  <si>
    <t>هاني</t>
  </si>
  <si>
    <t>محمد عدنان</t>
  </si>
  <si>
    <t>نبيه</t>
  </si>
  <si>
    <t>محمد وليد</t>
  </si>
  <si>
    <t>عثمان</t>
  </si>
  <si>
    <t>ياسين</t>
  </si>
  <si>
    <t>راتب</t>
  </si>
  <si>
    <t>حميد</t>
  </si>
  <si>
    <t>غياث</t>
  </si>
  <si>
    <t>غفران</t>
  </si>
  <si>
    <t>محمد اديب</t>
  </si>
  <si>
    <t>فارس</t>
  </si>
  <si>
    <t>شعبان</t>
  </si>
  <si>
    <t>عبد الحميد</t>
  </si>
  <si>
    <t>مطيع</t>
  </si>
  <si>
    <t>عرفان</t>
  </si>
  <si>
    <t>درويش</t>
  </si>
  <si>
    <t>محمد هاشم</t>
  </si>
  <si>
    <t>محمد نذير</t>
  </si>
  <si>
    <t>دياب</t>
  </si>
  <si>
    <t>سهام</t>
  </si>
  <si>
    <t>محمد ديب</t>
  </si>
  <si>
    <t>محمد ياسر</t>
  </si>
  <si>
    <t>محمد اسعد</t>
  </si>
  <si>
    <t>محمد عصام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</si>
  <si>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</si>
  <si>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</si>
  <si>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</si>
  <si>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</si>
  <si>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</si>
  <si>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</si>
  <si>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</si>
  <si>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</si>
  <si>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</si>
  <si>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ر2</t>
  </si>
  <si>
    <t>ج</t>
  </si>
  <si>
    <t>ر1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</si>
  <si>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</si>
  <si>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</si>
  <si>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</si>
  <si>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</si>
  <si>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</si>
  <si>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</si>
  <si>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</si>
  <si>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</si>
  <si>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عدد المواد الراسبة للمرة الأولى</t>
  </si>
  <si>
    <t>عدد المواد الراسبة للمرة الثانية</t>
  </si>
  <si>
    <t xml:space="preserve">ادارة التنافس في المشروعات الصغيرة </t>
  </si>
  <si>
    <t xml:space="preserve">عبد الرحمن </t>
  </si>
  <si>
    <t xml:space="preserve">احمد </t>
  </si>
  <si>
    <t xml:space="preserve">غسان </t>
  </si>
  <si>
    <t>عبدالرحمن</t>
  </si>
  <si>
    <t>عبدالقادر</t>
  </si>
  <si>
    <t xml:space="preserve">ابراهيم </t>
  </si>
  <si>
    <t xml:space="preserve">حسن </t>
  </si>
  <si>
    <t xml:space="preserve">منذر </t>
  </si>
  <si>
    <t xml:space="preserve">ناصر </t>
  </si>
  <si>
    <t xml:space="preserve">زهير 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</si>
  <si>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</si>
  <si>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</si>
  <si>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</si>
  <si>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</si>
  <si>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</si>
  <si>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</si>
  <si>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</si>
  <si>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</si>
  <si>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</si>
  <si>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</si>
  <si>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أدبي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</si>
  <si>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</si>
  <si>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</si>
  <si>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</si>
  <si>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</si>
  <si>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</si>
  <si>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</si>
  <si>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</si>
  <si>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</si>
  <si>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</si>
  <si>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</si>
  <si>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طرطوس</t>
  </si>
  <si>
    <t>إدلب</t>
  </si>
  <si>
    <t>السويداء</t>
  </si>
  <si>
    <t>القنيطرة</t>
  </si>
  <si>
    <t>درعا</t>
  </si>
  <si>
    <t>الحسكة</t>
  </si>
  <si>
    <t>دير الزور</t>
  </si>
  <si>
    <t>الرقة</t>
  </si>
  <si>
    <t>الاسم والنسبه</t>
  </si>
  <si>
    <t>المحافظة</t>
  </si>
  <si>
    <t>حاملي وسام بطل الجمهورية وأولادهم</t>
  </si>
  <si>
    <t>إعادة ارتباط</t>
  </si>
  <si>
    <t>تاريخ إعادة ارتباط</t>
  </si>
  <si>
    <t>تاريخ تدوير رسوم</t>
  </si>
  <si>
    <t xml:space="preserve">جمال </t>
  </si>
  <si>
    <t xml:space="preserve">سهيل </t>
  </si>
  <si>
    <t xml:space="preserve">اديب </t>
  </si>
  <si>
    <t xml:space="preserve">سليمان </t>
  </si>
  <si>
    <t>الرابعة حديث</t>
  </si>
  <si>
    <t/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</si>
  <si>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</si>
  <si>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</si>
  <si>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</si>
  <si>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</si>
  <si>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</si>
  <si>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</si>
  <si>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</si>
  <si>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</si>
  <si>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</si>
  <si>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</si>
  <si>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</si>
  <si>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1000 من رسم كل مقرر</t>
  </si>
  <si>
    <t>ذوي الاحتياجات الخاصة</t>
  </si>
  <si>
    <t>الحاصلين على وثيقة وفاة من مكتب شؤون الشهداء والجرحى والمفقودين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</si>
  <si>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</si>
  <si>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</si>
  <si>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</si>
  <si>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>رفيق</t>
  </si>
  <si>
    <t>خضر</t>
  </si>
  <si>
    <t>محمد سعيد</t>
  </si>
  <si>
    <t>محمد حسن</t>
  </si>
  <si>
    <t>معتز</t>
  </si>
  <si>
    <t>زكريا</t>
  </si>
  <si>
    <t>الأولى</t>
  </si>
  <si>
    <t>الثانية</t>
  </si>
  <si>
    <t>الثالثة</t>
  </si>
  <si>
    <t>حبيب</t>
  </si>
  <si>
    <t>منصور</t>
  </si>
  <si>
    <t>نجيب</t>
  </si>
  <si>
    <t>عبد الرحمن</t>
  </si>
  <si>
    <t xml:space="preserve">جميل </t>
  </si>
  <si>
    <t>كمال</t>
  </si>
  <si>
    <t xml:space="preserve">محمود </t>
  </si>
  <si>
    <t>عبد الستار</t>
  </si>
  <si>
    <t>فهد</t>
  </si>
  <si>
    <t>بيان</t>
  </si>
  <si>
    <t>عبد الوهاب</t>
  </si>
  <si>
    <t>حامد</t>
  </si>
  <si>
    <t>طالب</t>
  </si>
  <si>
    <t>نصر</t>
  </si>
  <si>
    <t>عبد المجيد</t>
  </si>
  <si>
    <t>خليل</t>
  </si>
  <si>
    <t xml:space="preserve">عماد الدين </t>
  </si>
  <si>
    <t xml:space="preserve">اسماعيل </t>
  </si>
  <si>
    <t xml:space="preserve">بسام </t>
  </si>
  <si>
    <t xml:space="preserve">سامر </t>
  </si>
  <si>
    <t>هلال</t>
  </si>
  <si>
    <t>محمدبشار</t>
  </si>
  <si>
    <t>ذياب</t>
  </si>
  <si>
    <t>انور</t>
  </si>
  <si>
    <t>باسل</t>
  </si>
  <si>
    <t>امين</t>
  </si>
  <si>
    <t>هاشم</t>
  </si>
  <si>
    <t>محمد سامر</t>
  </si>
  <si>
    <t>هايل</t>
  </si>
  <si>
    <t>محمد خليل</t>
  </si>
  <si>
    <t>رجب</t>
  </si>
  <si>
    <t>عبد اللطيف</t>
  </si>
  <si>
    <t xml:space="preserve">هيثم </t>
  </si>
  <si>
    <t>بدر الدين</t>
  </si>
  <si>
    <t>موسى</t>
  </si>
  <si>
    <t>فاضل</t>
  </si>
  <si>
    <t>صلاح الدين</t>
  </si>
  <si>
    <t>ميسر</t>
  </si>
  <si>
    <t xml:space="preserve">خالد </t>
  </si>
  <si>
    <t>اسامه</t>
  </si>
  <si>
    <t>حسام الدين</t>
  </si>
  <si>
    <t>محمد بشار</t>
  </si>
  <si>
    <t>احمد علي</t>
  </si>
  <si>
    <t>سامر</t>
  </si>
  <si>
    <t>خلدون</t>
  </si>
  <si>
    <t xml:space="preserve">زياد </t>
  </si>
  <si>
    <t>عامر</t>
  </si>
  <si>
    <t>عزيز</t>
  </si>
  <si>
    <t>مالك</t>
  </si>
  <si>
    <t>عبد الفتاح</t>
  </si>
  <si>
    <t>محمد فؤاد</t>
  </si>
  <si>
    <t>محمد يوسف</t>
  </si>
  <si>
    <t>محمد زهير</t>
  </si>
  <si>
    <t>شحاده</t>
  </si>
  <si>
    <t>فادي</t>
  </si>
  <si>
    <t>نواف</t>
  </si>
  <si>
    <t>كامل</t>
  </si>
  <si>
    <t>محمد نبيل</t>
  </si>
  <si>
    <t>يونس</t>
  </si>
  <si>
    <t>وفيق</t>
  </si>
  <si>
    <t>مزيد</t>
  </si>
  <si>
    <t>محمد رشيد</t>
  </si>
  <si>
    <t xml:space="preserve">عيسى </t>
  </si>
  <si>
    <t xml:space="preserve">عبد الله </t>
  </si>
  <si>
    <t>احمد جلال الدين</t>
  </si>
  <si>
    <t>بهاء الدين</t>
  </si>
  <si>
    <t>محمد صبحي</t>
  </si>
  <si>
    <t>بديع</t>
  </si>
  <si>
    <t>عبد الغني</t>
  </si>
  <si>
    <t>علاء الدين</t>
  </si>
  <si>
    <t>نعمان</t>
  </si>
  <si>
    <t>مهند</t>
  </si>
  <si>
    <t>شبلي</t>
  </si>
  <si>
    <t>عواد</t>
  </si>
  <si>
    <t>طه</t>
  </si>
  <si>
    <t>محمد مازن</t>
  </si>
  <si>
    <t xml:space="preserve">مروان </t>
  </si>
  <si>
    <t>امجد</t>
  </si>
  <si>
    <t>محمد شريف</t>
  </si>
  <si>
    <t>سامي</t>
  </si>
  <si>
    <t>صبري</t>
  </si>
  <si>
    <t xml:space="preserve">طلال </t>
  </si>
  <si>
    <t>باسم</t>
  </si>
  <si>
    <t>هيسم</t>
  </si>
  <si>
    <t xml:space="preserve">بشار </t>
  </si>
  <si>
    <t>علا محمد</t>
  </si>
  <si>
    <t>محمد جمال</t>
  </si>
  <si>
    <t>محمدايمن</t>
  </si>
  <si>
    <t>رمضان</t>
  </si>
  <si>
    <t>نديم</t>
  </si>
  <si>
    <t>رحيل</t>
  </si>
  <si>
    <t>ديب</t>
  </si>
  <si>
    <t>عبد المنعم</t>
  </si>
  <si>
    <t xml:space="preserve">غازي </t>
  </si>
  <si>
    <t>محمد الخطيب</t>
  </si>
  <si>
    <t>رسلان</t>
  </si>
  <si>
    <t>محمد تيسير</t>
  </si>
  <si>
    <t xml:space="preserve">كمال </t>
  </si>
  <si>
    <t>محمد هشام</t>
  </si>
  <si>
    <t xml:space="preserve">رضوان </t>
  </si>
  <si>
    <t xml:space="preserve">يوسف </t>
  </si>
  <si>
    <t>انس</t>
  </si>
  <si>
    <t>اسعد</t>
  </si>
  <si>
    <t>فريد</t>
  </si>
  <si>
    <t>محمد موفق</t>
  </si>
  <si>
    <t>سالم</t>
  </si>
  <si>
    <t>ميشيل</t>
  </si>
  <si>
    <t>جورج</t>
  </si>
  <si>
    <t xml:space="preserve">ياسين </t>
  </si>
  <si>
    <t>نعيم</t>
  </si>
  <si>
    <t>كفاح</t>
  </si>
  <si>
    <t>ربيع</t>
  </si>
  <si>
    <t>فائز</t>
  </si>
  <si>
    <t xml:space="preserve">عمر </t>
  </si>
  <si>
    <t xml:space="preserve">نور الدين </t>
  </si>
  <si>
    <t>عيد</t>
  </si>
  <si>
    <t>فراس</t>
  </si>
  <si>
    <t>مفيد</t>
  </si>
  <si>
    <t>شحادة</t>
  </si>
  <si>
    <t>مرزوق</t>
  </si>
  <si>
    <t>مبارك</t>
  </si>
  <si>
    <t>تامر</t>
  </si>
  <si>
    <t>عبدالرزاق</t>
  </si>
  <si>
    <t>وسيم</t>
  </si>
  <si>
    <t>محمد سليم</t>
  </si>
  <si>
    <t>رائد</t>
  </si>
  <si>
    <t>عوض</t>
  </si>
  <si>
    <t>وحيد</t>
  </si>
  <si>
    <t>حمزه</t>
  </si>
  <si>
    <t>ناظم</t>
  </si>
  <si>
    <t>محمد نعيم</t>
  </si>
  <si>
    <t>محمد فايز</t>
  </si>
  <si>
    <t>عارف</t>
  </si>
  <si>
    <t>نور الدين</t>
  </si>
  <si>
    <t>محمد خطيب</t>
  </si>
  <si>
    <t>طلال</t>
  </si>
  <si>
    <t xml:space="preserve">ايمن </t>
  </si>
  <si>
    <t>محمدعماد</t>
  </si>
  <si>
    <t xml:space="preserve">منير </t>
  </si>
  <si>
    <t>مسعود</t>
  </si>
  <si>
    <t>عزت</t>
  </si>
  <si>
    <t xml:space="preserve">عبد الباسط </t>
  </si>
  <si>
    <t>ناجي</t>
  </si>
  <si>
    <t>جاسم</t>
  </si>
  <si>
    <t>نضال</t>
  </si>
  <si>
    <t xml:space="preserve">عادل </t>
  </si>
  <si>
    <t>كايد</t>
  </si>
  <si>
    <t>عمار</t>
  </si>
  <si>
    <t>محمدخير</t>
  </si>
  <si>
    <t xml:space="preserve">ياسر </t>
  </si>
  <si>
    <t>جمعة</t>
  </si>
  <si>
    <t>برهان</t>
  </si>
  <si>
    <t>عاطف</t>
  </si>
  <si>
    <t>بدر</t>
  </si>
  <si>
    <t>زيد</t>
  </si>
  <si>
    <t>محمدنادر</t>
  </si>
  <si>
    <t xml:space="preserve">خليل </t>
  </si>
  <si>
    <t>عباس</t>
  </si>
  <si>
    <t xml:space="preserve">ماهر </t>
  </si>
  <si>
    <t>جلال</t>
  </si>
  <si>
    <t>معن</t>
  </si>
  <si>
    <t xml:space="preserve">محمد ياسر </t>
  </si>
  <si>
    <t>مظهر</t>
  </si>
  <si>
    <t>رأفت</t>
  </si>
  <si>
    <t>محمدبركات</t>
  </si>
  <si>
    <t>منيب</t>
  </si>
  <si>
    <t>مشهور</t>
  </si>
  <si>
    <t>وجيه</t>
  </si>
  <si>
    <t>عابد</t>
  </si>
  <si>
    <t>خليف</t>
  </si>
  <si>
    <t>عبد</t>
  </si>
  <si>
    <t>عبدالكريم</t>
  </si>
  <si>
    <t>محمد مأمون</t>
  </si>
  <si>
    <t>ادريس</t>
  </si>
  <si>
    <t>بلال</t>
  </si>
  <si>
    <t>حكمت</t>
  </si>
  <si>
    <t xml:space="preserve">موسى </t>
  </si>
  <si>
    <t xml:space="preserve">عبدو </t>
  </si>
  <si>
    <t xml:space="preserve">هشام </t>
  </si>
  <si>
    <t>عبد الغفار</t>
  </si>
  <si>
    <t>محمد ايمن</t>
  </si>
  <si>
    <t>محمدراتب</t>
  </si>
  <si>
    <t>محمدديب</t>
  </si>
  <si>
    <t>محمد باسل</t>
  </si>
  <si>
    <t>فياض</t>
  </si>
  <si>
    <t>علي حسن</t>
  </si>
  <si>
    <t xml:space="preserve">برهان </t>
  </si>
  <si>
    <t xml:space="preserve">فيصل </t>
  </si>
  <si>
    <t>لطفي</t>
  </si>
  <si>
    <t>محمد فرزات</t>
  </si>
  <si>
    <t>محمد الحسين</t>
  </si>
  <si>
    <t>جبر</t>
  </si>
  <si>
    <t>شحود</t>
  </si>
  <si>
    <t>سلطان</t>
  </si>
  <si>
    <t>محمد حمود</t>
  </si>
  <si>
    <t>مرعي</t>
  </si>
  <si>
    <t xml:space="preserve">يعقوب </t>
  </si>
  <si>
    <t>محمد زكي</t>
  </si>
  <si>
    <t>سعدو</t>
  </si>
  <si>
    <t>عبود</t>
  </si>
  <si>
    <t>هيام اسعيد</t>
  </si>
  <si>
    <t xml:space="preserve">ميسر </t>
  </si>
  <si>
    <t>رزق</t>
  </si>
  <si>
    <t>محمد ذيب</t>
  </si>
  <si>
    <t>ابراهيم احمد</t>
  </si>
  <si>
    <t>ابراهيم محمد</t>
  </si>
  <si>
    <t>احمد الحجي</t>
  </si>
  <si>
    <t>احمد حسين</t>
  </si>
  <si>
    <t>محمد فوزي</t>
  </si>
  <si>
    <t>صافي</t>
  </si>
  <si>
    <t>عبد الحسيب</t>
  </si>
  <si>
    <t>تركي</t>
  </si>
  <si>
    <t>ايناس شاهين</t>
  </si>
  <si>
    <t>محمد رشاد</t>
  </si>
  <si>
    <t>قتيبه</t>
  </si>
  <si>
    <t>نوفل</t>
  </si>
  <si>
    <t>خير</t>
  </si>
  <si>
    <t>بكري</t>
  </si>
  <si>
    <t>رشا ابراهيم</t>
  </si>
  <si>
    <t xml:space="preserve">نبيل </t>
  </si>
  <si>
    <t>رفاه صقر</t>
  </si>
  <si>
    <t>زكي</t>
  </si>
  <si>
    <t>حسني</t>
  </si>
  <si>
    <t>سومر سليمان</t>
  </si>
  <si>
    <t>زيدان</t>
  </si>
  <si>
    <t>ثابت</t>
  </si>
  <si>
    <t>علي محمد</t>
  </si>
  <si>
    <t xml:space="preserve">وديع </t>
  </si>
  <si>
    <t>رمزي</t>
  </si>
  <si>
    <t>محمدرفيق</t>
  </si>
  <si>
    <t>منهل</t>
  </si>
  <si>
    <t>فرحان</t>
  </si>
  <si>
    <t>محمد سليمان</t>
  </si>
  <si>
    <t>محمد عمران الزعبي</t>
  </si>
  <si>
    <t>محمد ناجي</t>
  </si>
  <si>
    <t>صديق</t>
  </si>
  <si>
    <t>مجد</t>
  </si>
  <si>
    <t>مخلف</t>
  </si>
  <si>
    <t>محمد شاهر</t>
  </si>
  <si>
    <t>مرسل</t>
  </si>
  <si>
    <t>علي ابراهيم</t>
  </si>
  <si>
    <t>نمر</t>
  </si>
  <si>
    <t>سعد الدين</t>
  </si>
  <si>
    <t>العاملين في وزارة التعليم العالي والمؤسسات والجامعات التابعة لها وأبنائهم</t>
  </si>
  <si>
    <t>فصل أول 2018-2019</t>
  </si>
  <si>
    <t>فصل ثاني 2018-2019</t>
  </si>
  <si>
    <t>فصل أول 2019-2020</t>
  </si>
  <si>
    <t>الفصل الأول 2018-2019</t>
  </si>
  <si>
    <t>الفصل الثاني 2018-2019</t>
  </si>
  <si>
    <t>الفصل الأول 2019-2020</t>
  </si>
  <si>
    <t>رسم فصول الانقطاع</t>
  </si>
  <si>
    <t>رسم المقررات</t>
  </si>
  <si>
    <t>المقرر المسجل للمرة الأولى</t>
  </si>
  <si>
    <t>المقرر المسجل للمرة الثانية</t>
  </si>
  <si>
    <t>المقرر المسجل لاكثر من مرة</t>
  </si>
  <si>
    <t>ملاحظة: عن كل فصل انقطاع رسم /15000 ل.س/</t>
  </si>
  <si>
    <t>وثيقة وفاة  صادرة عن مكتب الشهداء</t>
  </si>
  <si>
    <t>طابع هلال احمر
25  ل .س</t>
  </si>
  <si>
    <t xml:space="preserve">طابع مالي
 30  ل.س   </t>
  </si>
  <si>
    <t>رسم الانقطاع</t>
  </si>
  <si>
    <t xml:space="preserve">عبد الرزاق </t>
  </si>
  <si>
    <t>اسامه المصري</t>
  </si>
  <si>
    <t>ايمن الخليل</t>
  </si>
  <si>
    <t xml:space="preserve">كامل </t>
  </si>
  <si>
    <t>انيس</t>
  </si>
  <si>
    <t>برجس</t>
  </si>
  <si>
    <t>رؤى سليمان</t>
  </si>
  <si>
    <t xml:space="preserve">عماد </t>
  </si>
  <si>
    <t>داود</t>
  </si>
  <si>
    <t xml:space="preserve">محمد خير </t>
  </si>
  <si>
    <t>صايل</t>
  </si>
  <si>
    <t>محمد ونوس</t>
  </si>
  <si>
    <t xml:space="preserve">صفوان </t>
  </si>
  <si>
    <t>أسامه</t>
  </si>
  <si>
    <t>ضياء الدين</t>
  </si>
  <si>
    <t xml:space="preserve">سلمان </t>
  </si>
  <si>
    <t>ولاء احمد</t>
  </si>
  <si>
    <t>سمعان</t>
  </si>
  <si>
    <t>يزن محمد</t>
  </si>
  <si>
    <t>الرابعة</t>
  </si>
  <si>
    <t>الثانية حديث</t>
  </si>
  <si>
    <t>الثالثة حديث</t>
  </si>
  <si>
    <t>فصل أول 2020-2021</t>
  </si>
  <si>
    <t>محمد سعدو</t>
  </si>
  <si>
    <t>رسوم المحتفظ بها بسبب الإيقاف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</si>
  <si>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</si>
  <si>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</si>
  <si>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عند اختيار المقرر تضع بجانب اسم المقرر بالعمود الأزرق رقم /1/</t>
  </si>
  <si>
    <t>الفصل الأول 2020-2021</t>
  </si>
  <si>
    <t>نجاح</t>
  </si>
  <si>
    <t>العربية السورية</t>
  </si>
  <si>
    <t>غاده</t>
  </si>
  <si>
    <t>سحر</t>
  </si>
  <si>
    <t>سرغايا</t>
  </si>
  <si>
    <t>كريمه</t>
  </si>
  <si>
    <t>سكينه</t>
  </si>
  <si>
    <t>مريم</t>
  </si>
  <si>
    <t>ببيلا</t>
  </si>
  <si>
    <t>غادة</t>
  </si>
  <si>
    <t>جرمانا</t>
  </si>
  <si>
    <t>فرزت</t>
  </si>
  <si>
    <t>خديجه</t>
  </si>
  <si>
    <t>زردنا</t>
  </si>
  <si>
    <t>ماجده</t>
  </si>
  <si>
    <t>حضر</t>
  </si>
  <si>
    <t>زهرة</t>
  </si>
  <si>
    <t>منبج</t>
  </si>
  <si>
    <t>ازرع</t>
  </si>
  <si>
    <t>ماجدة</t>
  </si>
  <si>
    <t>كسوه</t>
  </si>
  <si>
    <t>حماه</t>
  </si>
  <si>
    <t>ملك</t>
  </si>
  <si>
    <t>فهميه</t>
  </si>
  <si>
    <t>ليلى</t>
  </si>
  <si>
    <t>فاديا</t>
  </si>
  <si>
    <t>بلبل</t>
  </si>
  <si>
    <t>ابتسام</t>
  </si>
  <si>
    <t>فاطمه</t>
  </si>
  <si>
    <t>الكويت</t>
  </si>
  <si>
    <t>زبيده</t>
  </si>
  <si>
    <t>نوفة</t>
  </si>
  <si>
    <t>الفلسطينية السورية</t>
  </si>
  <si>
    <t>هيام</t>
  </si>
  <si>
    <t>هدى</t>
  </si>
  <si>
    <t>كناكر</t>
  </si>
  <si>
    <t>وفاء</t>
  </si>
  <si>
    <t>عائده</t>
  </si>
  <si>
    <t>يرموك</t>
  </si>
  <si>
    <t>نهى</t>
  </si>
  <si>
    <t>الرياض</t>
  </si>
  <si>
    <t>هامة</t>
  </si>
  <si>
    <t>رباح</t>
  </si>
  <si>
    <t>بانياس</t>
  </si>
  <si>
    <t>جمانه</t>
  </si>
  <si>
    <t>بديعة</t>
  </si>
  <si>
    <t>هويده</t>
  </si>
  <si>
    <t xml:space="preserve">السويداء </t>
  </si>
  <si>
    <t>حفير فوقا</t>
  </si>
  <si>
    <t>سناء</t>
  </si>
  <si>
    <t>سمر</t>
  </si>
  <si>
    <t>اسيما</t>
  </si>
  <si>
    <t>آمنه</t>
  </si>
  <si>
    <t>ناديا</t>
  </si>
  <si>
    <t xml:space="preserve">منى </t>
  </si>
  <si>
    <t>عرطوز</t>
  </si>
  <si>
    <t>صحنايا</t>
  </si>
  <si>
    <t>الدريكيش</t>
  </si>
  <si>
    <t>امنه</t>
  </si>
  <si>
    <t>ثناء</t>
  </si>
  <si>
    <t>كامله</t>
  </si>
  <si>
    <t>مريقب</t>
  </si>
  <si>
    <t>ريم</t>
  </si>
  <si>
    <t>مخيم اليرموك</t>
  </si>
  <si>
    <t>هيفاء</t>
  </si>
  <si>
    <t>معضميه</t>
  </si>
  <si>
    <t>دوما</t>
  </si>
  <si>
    <t>أميرة</t>
  </si>
  <si>
    <t>بيروت</t>
  </si>
  <si>
    <t>دربل</t>
  </si>
  <si>
    <t>منى</t>
  </si>
  <si>
    <t>سلميه</t>
  </si>
  <si>
    <t>منال</t>
  </si>
  <si>
    <t>يسرى</t>
  </si>
  <si>
    <t>هاله</t>
  </si>
  <si>
    <t>حلا</t>
  </si>
  <si>
    <t>سعاد</t>
  </si>
  <si>
    <t>فلك</t>
  </si>
  <si>
    <t>عائشه</t>
  </si>
  <si>
    <t>فوزية</t>
  </si>
  <si>
    <t>كوثر</t>
  </si>
  <si>
    <t>بسمه</t>
  </si>
  <si>
    <t>النبك</t>
  </si>
  <si>
    <t>تلكلخ</t>
  </si>
  <si>
    <t>اميره</t>
  </si>
  <si>
    <t>مشفى درعا</t>
  </si>
  <si>
    <t>ميساء</t>
  </si>
  <si>
    <t>فرات</t>
  </si>
  <si>
    <t>لطفيه</t>
  </si>
  <si>
    <t>جيرود</t>
  </si>
  <si>
    <t>عين الشعره</t>
  </si>
  <si>
    <t>ايمان</t>
  </si>
  <si>
    <t>هديه</t>
  </si>
  <si>
    <t>رمزيه</t>
  </si>
  <si>
    <t>جيهان</t>
  </si>
  <si>
    <t>يبرود</t>
  </si>
  <si>
    <t>مصياف</t>
  </si>
  <si>
    <t>عليا</t>
  </si>
  <si>
    <t>نوى</t>
  </si>
  <si>
    <t>عبير</t>
  </si>
  <si>
    <t>مهى</t>
  </si>
  <si>
    <t xml:space="preserve">فاطمة </t>
  </si>
  <si>
    <t xml:space="preserve">دمشق </t>
  </si>
  <si>
    <t>شبعا</t>
  </si>
  <si>
    <t>فاطمة</t>
  </si>
  <si>
    <t>بشيرة</t>
  </si>
  <si>
    <t>رانيا</t>
  </si>
  <si>
    <t>راس المعرة</t>
  </si>
  <si>
    <t>سبينه</t>
  </si>
  <si>
    <t>التل</t>
  </si>
  <si>
    <t>عفاف</t>
  </si>
  <si>
    <t>نعمه</t>
  </si>
  <si>
    <t>القطيفة</t>
  </si>
  <si>
    <t>جديدة عرطوز</t>
  </si>
  <si>
    <t>انتصار</t>
  </si>
  <si>
    <t>جبله</t>
  </si>
  <si>
    <t xml:space="preserve">ايمان </t>
  </si>
  <si>
    <t>دلال</t>
  </si>
  <si>
    <t>عناب</t>
  </si>
  <si>
    <t>هاجر</t>
  </si>
  <si>
    <t>نجاه</t>
  </si>
  <si>
    <t>باسمه</t>
  </si>
  <si>
    <t>هناء</t>
  </si>
  <si>
    <t>زكاء</t>
  </si>
  <si>
    <t>رشا</t>
  </si>
  <si>
    <t>قطيفة</t>
  </si>
  <si>
    <t>الهام</t>
  </si>
  <si>
    <t>زينب</t>
  </si>
  <si>
    <t>اميرة</t>
  </si>
  <si>
    <t>الدمام</t>
  </si>
  <si>
    <t>عبيده</t>
  </si>
  <si>
    <t>حسنه</t>
  </si>
  <si>
    <t>بشيره</t>
  </si>
  <si>
    <t xml:space="preserve">التل </t>
  </si>
  <si>
    <t>هند</t>
  </si>
  <si>
    <t>جميلة</t>
  </si>
  <si>
    <t>سميره</t>
  </si>
  <si>
    <t>ندوه</t>
  </si>
  <si>
    <t>داريا</t>
  </si>
  <si>
    <t>روعه</t>
  </si>
  <si>
    <t>مياده</t>
  </si>
  <si>
    <t>ادلب</t>
  </si>
  <si>
    <t xml:space="preserve">حمص </t>
  </si>
  <si>
    <t>نور الهدى</t>
  </si>
  <si>
    <t>رولا</t>
  </si>
  <si>
    <t xml:space="preserve">سوسن </t>
  </si>
  <si>
    <t>هنادي</t>
  </si>
  <si>
    <t>حنان</t>
  </si>
  <si>
    <t xml:space="preserve">خديجة </t>
  </si>
  <si>
    <t xml:space="preserve">ريف دمشق </t>
  </si>
  <si>
    <t>منتهى</t>
  </si>
  <si>
    <t>وادي العيون</t>
  </si>
  <si>
    <t>سميحة</t>
  </si>
  <si>
    <t>سميرة</t>
  </si>
  <si>
    <t>سلام</t>
  </si>
  <si>
    <t>كوكب</t>
  </si>
  <si>
    <t>العراقية</t>
  </si>
  <si>
    <t>بيت سابر</t>
  </si>
  <si>
    <t>الحريف</t>
  </si>
  <si>
    <t>مشفى دوما</t>
  </si>
  <si>
    <t>المشرفة</t>
  </si>
  <si>
    <t>فاتنة</t>
  </si>
  <si>
    <t>حليمه</t>
  </si>
  <si>
    <t xml:space="preserve">اللاذقية </t>
  </si>
  <si>
    <t>صباح</t>
  </si>
  <si>
    <t>الحجر الاسود</t>
  </si>
  <si>
    <t>ازدهار</t>
  </si>
  <si>
    <t>صبحيه</t>
  </si>
  <si>
    <t>بدا</t>
  </si>
  <si>
    <t>جسر الشغور</t>
  </si>
  <si>
    <t>حرستا</t>
  </si>
  <si>
    <t xml:space="preserve">درعا </t>
  </si>
  <si>
    <t>وداد</t>
  </si>
  <si>
    <t>لاهثه</t>
  </si>
  <si>
    <t>هلا</t>
  </si>
  <si>
    <t xml:space="preserve">سمر </t>
  </si>
  <si>
    <t xml:space="preserve">صباح </t>
  </si>
  <si>
    <t>سميرا</t>
  </si>
  <si>
    <t>رغداء</t>
  </si>
  <si>
    <t>غصون</t>
  </si>
  <si>
    <t>فريزة</t>
  </si>
  <si>
    <t>دير عطيه</t>
  </si>
  <si>
    <t>قدسيا</t>
  </si>
  <si>
    <t>حياة</t>
  </si>
  <si>
    <t>ميسون</t>
  </si>
  <si>
    <t>ناصرية</t>
  </si>
  <si>
    <t xml:space="preserve">سبينة </t>
  </si>
  <si>
    <t>ابوظبي</t>
  </si>
  <si>
    <t>معضمية</t>
  </si>
  <si>
    <t>تغريد</t>
  </si>
  <si>
    <t xml:space="preserve">دير الزور </t>
  </si>
  <si>
    <t>شيخه</t>
  </si>
  <si>
    <t>وفيقه</t>
  </si>
  <si>
    <t>ياسمين</t>
  </si>
  <si>
    <t>جميله</t>
  </si>
  <si>
    <t>حياه</t>
  </si>
  <si>
    <t>ناهد</t>
  </si>
  <si>
    <t>دير علي</t>
  </si>
  <si>
    <t>جبلة</t>
  </si>
  <si>
    <t>الحسينية</t>
  </si>
  <si>
    <t>اعتدال</t>
  </si>
  <si>
    <t>قطنا</t>
  </si>
  <si>
    <t>نبيلا</t>
  </si>
  <si>
    <t>داعل</t>
  </si>
  <si>
    <t>اسيمه</t>
  </si>
  <si>
    <t>خديجة</t>
  </si>
  <si>
    <t>فطيم</t>
  </si>
  <si>
    <t>تلشغيب</t>
  </si>
  <si>
    <t>البوكمال</t>
  </si>
  <si>
    <t>محاسن</t>
  </si>
  <si>
    <t>انخل</t>
  </si>
  <si>
    <t>مسرابا</t>
  </si>
  <si>
    <t>اريحا</t>
  </si>
  <si>
    <t>ديماس</t>
  </si>
  <si>
    <t>مساكن السيدة زينب</t>
  </si>
  <si>
    <t>انعام</t>
  </si>
  <si>
    <t>قبر الست</t>
  </si>
  <si>
    <t>ريما</t>
  </si>
  <si>
    <t>منين</t>
  </si>
  <si>
    <t>امال</t>
  </si>
  <si>
    <t>سوسن</t>
  </si>
  <si>
    <t>نور</t>
  </si>
  <si>
    <t>روضه</t>
  </si>
  <si>
    <t>رفاعيه</t>
  </si>
  <si>
    <t>عالقين</t>
  </si>
  <si>
    <t>رسمية</t>
  </si>
  <si>
    <t>بشرى</t>
  </si>
  <si>
    <t>نجاة</t>
  </si>
  <si>
    <t>رانية</t>
  </si>
  <si>
    <t>نهاد</t>
  </si>
  <si>
    <t>امنة</t>
  </si>
  <si>
    <t>الخفجي</t>
  </si>
  <si>
    <t>شفيقه</t>
  </si>
  <si>
    <t>رحيبه</t>
  </si>
  <si>
    <t>هنا</t>
  </si>
  <si>
    <t>نعامه</t>
  </si>
  <si>
    <t>الضمير</t>
  </si>
  <si>
    <t>امينه</t>
  </si>
  <si>
    <t>رجاء</t>
  </si>
  <si>
    <t>سقبا</t>
  </si>
  <si>
    <t>ابو ظبي</t>
  </si>
  <si>
    <t>كريمة</t>
  </si>
  <si>
    <t>فتاه</t>
  </si>
  <si>
    <t>خيريه</t>
  </si>
  <si>
    <t>الشيخ مسكين</t>
  </si>
  <si>
    <t>رنكوس</t>
  </si>
  <si>
    <t>زبداني</t>
  </si>
  <si>
    <t>كويت</t>
  </si>
  <si>
    <t>جبعدين</t>
  </si>
  <si>
    <t>فضه</t>
  </si>
  <si>
    <t>غباغب</t>
  </si>
  <si>
    <t>نهلا</t>
  </si>
  <si>
    <t>ميرفت</t>
  </si>
  <si>
    <t>رندا</t>
  </si>
  <si>
    <t>جده</t>
  </si>
  <si>
    <t>نجها</t>
  </si>
  <si>
    <t>اللبنانية</t>
  </si>
  <si>
    <t>القدموس</t>
  </si>
  <si>
    <t>ملح</t>
  </si>
  <si>
    <t xml:space="preserve">نجاح </t>
  </si>
  <si>
    <t>اسما</t>
  </si>
  <si>
    <t>صبا</t>
  </si>
  <si>
    <t>فيروز</t>
  </si>
  <si>
    <t>سلوى</t>
  </si>
  <si>
    <t>صافيتا</t>
  </si>
  <si>
    <t>مروه</t>
  </si>
  <si>
    <t>عتيبة</t>
  </si>
  <si>
    <t xml:space="preserve">وفاء </t>
  </si>
  <si>
    <t>قمر</t>
  </si>
  <si>
    <t>سليمه</t>
  </si>
  <si>
    <t>بديعه</t>
  </si>
  <si>
    <t>جديده عرطوز</t>
  </si>
  <si>
    <t>الكوم</t>
  </si>
  <si>
    <t>معربا</t>
  </si>
  <si>
    <t>مؤمنه</t>
  </si>
  <si>
    <t>ندى</t>
  </si>
  <si>
    <t>عدله</t>
  </si>
  <si>
    <t>فضيلة</t>
  </si>
  <si>
    <t>معرتمصرين</t>
  </si>
  <si>
    <t>رخله</t>
  </si>
  <si>
    <t>زكية</t>
  </si>
  <si>
    <t>شهيره</t>
  </si>
  <si>
    <t>عطاف</t>
  </si>
  <si>
    <t>شكريه</t>
  </si>
  <si>
    <t>نجوى</t>
  </si>
  <si>
    <t>روضة</t>
  </si>
  <si>
    <t>فريده</t>
  </si>
  <si>
    <t>الفوعة</t>
  </si>
  <si>
    <t>عبله</t>
  </si>
  <si>
    <t>فاديه</t>
  </si>
  <si>
    <t>لما</t>
  </si>
  <si>
    <t>غزاله</t>
  </si>
  <si>
    <t xml:space="preserve">روضة </t>
  </si>
  <si>
    <t>خان شيخون</t>
  </si>
  <si>
    <t>القامشلي</t>
  </si>
  <si>
    <t>وهيبه</t>
  </si>
  <si>
    <t>ديبه</t>
  </si>
  <si>
    <t>نهله</t>
  </si>
  <si>
    <t>لمياء</t>
  </si>
  <si>
    <t>جاكلين</t>
  </si>
  <si>
    <t>نوره</t>
  </si>
  <si>
    <t>يسره</t>
  </si>
  <si>
    <t>ربى</t>
  </si>
  <si>
    <t>علا</t>
  </si>
  <si>
    <t>وفيقة</t>
  </si>
  <si>
    <t>ضياء</t>
  </si>
  <si>
    <t>الأردنية</t>
  </si>
  <si>
    <t>رمزية</t>
  </si>
  <si>
    <t>نها</t>
  </si>
  <si>
    <t xml:space="preserve">كوثر </t>
  </si>
  <si>
    <t>نايفه</t>
  </si>
  <si>
    <t>نعيمه</t>
  </si>
  <si>
    <t>شهبا</t>
  </si>
  <si>
    <t>نبل</t>
  </si>
  <si>
    <t>فايزه</t>
  </si>
  <si>
    <t>محجه</t>
  </si>
  <si>
    <t>سفيره</t>
  </si>
  <si>
    <t xml:space="preserve">سعاد </t>
  </si>
  <si>
    <t>نوال</t>
  </si>
  <si>
    <t>زرده</t>
  </si>
  <si>
    <t xml:space="preserve">ادلب </t>
  </si>
  <si>
    <t>خلود</t>
  </si>
  <si>
    <t>فريال</t>
  </si>
  <si>
    <t>بصرى الشام</t>
  </si>
  <si>
    <t>منيرة</t>
  </si>
  <si>
    <t>نبيله</t>
  </si>
  <si>
    <t>حرنه</t>
  </si>
  <si>
    <t>شمسكين</t>
  </si>
  <si>
    <t>حسنية</t>
  </si>
  <si>
    <t>خنساء</t>
  </si>
  <si>
    <t>رقيه</t>
  </si>
  <si>
    <t>امل</t>
  </si>
  <si>
    <t>تمام</t>
  </si>
  <si>
    <t>ناجية</t>
  </si>
  <si>
    <t xml:space="preserve">ناديا </t>
  </si>
  <si>
    <t xml:space="preserve">زبداني </t>
  </si>
  <si>
    <t>نعيمة</t>
  </si>
  <si>
    <t>الثورة</t>
  </si>
  <si>
    <t xml:space="preserve">سهام </t>
  </si>
  <si>
    <t xml:space="preserve">اميرة </t>
  </si>
  <si>
    <t>نظيره</t>
  </si>
  <si>
    <t>ريمه</t>
  </si>
  <si>
    <t>مخيم جرمانا</t>
  </si>
  <si>
    <t>عائدة</t>
  </si>
  <si>
    <t>امون</t>
  </si>
  <si>
    <t>هالة</t>
  </si>
  <si>
    <t xml:space="preserve">عليا </t>
  </si>
  <si>
    <t>رضيمة اللواء</t>
  </si>
  <si>
    <t>ربيحه</t>
  </si>
  <si>
    <t>وجيهه</t>
  </si>
  <si>
    <t>رئيفة</t>
  </si>
  <si>
    <t>هلاله</t>
  </si>
  <si>
    <t>شرعية</t>
  </si>
  <si>
    <t>صديقه</t>
  </si>
  <si>
    <t>نوفه</t>
  </si>
  <si>
    <t>ساميه</t>
  </si>
  <si>
    <t>باسمة</t>
  </si>
  <si>
    <t>ترفه</t>
  </si>
  <si>
    <t>مها</t>
  </si>
  <si>
    <t>حليمة</t>
  </si>
  <si>
    <t>السيدة زينب</t>
  </si>
  <si>
    <t>اديبه</t>
  </si>
  <si>
    <t>ميادة</t>
  </si>
  <si>
    <t>شعاره</t>
  </si>
  <si>
    <t xml:space="preserve">حماه </t>
  </si>
  <si>
    <t xml:space="preserve">نوال </t>
  </si>
  <si>
    <t>هاديه</t>
  </si>
  <si>
    <t xml:space="preserve">جيرود </t>
  </si>
  <si>
    <t>مفيدة</t>
  </si>
  <si>
    <t>سميحه</t>
  </si>
  <si>
    <t>قلعة جندل</t>
  </si>
  <si>
    <t>عائشة</t>
  </si>
  <si>
    <t xml:space="preserve">هيام </t>
  </si>
  <si>
    <t>صالحه</t>
  </si>
  <si>
    <t>العربية الفلسطينية</t>
  </si>
  <si>
    <t>دير الصليب</t>
  </si>
  <si>
    <t>عين الشعرة</t>
  </si>
  <si>
    <t>بسما</t>
  </si>
  <si>
    <t>عين الفيجة</t>
  </si>
  <si>
    <t>سميه</t>
  </si>
  <si>
    <t>رنده</t>
  </si>
  <si>
    <t>زكيه</t>
  </si>
  <si>
    <t xml:space="preserve">فاطمه </t>
  </si>
  <si>
    <t xml:space="preserve">دوما </t>
  </si>
  <si>
    <t>نوري</t>
  </si>
  <si>
    <t>زباري</t>
  </si>
  <si>
    <t>نورة</t>
  </si>
  <si>
    <t>غير سورية</t>
  </si>
  <si>
    <t>عطيه</t>
  </si>
  <si>
    <t>راس المعره</t>
  </si>
  <si>
    <t xml:space="preserve">اليمنية </t>
  </si>
  <si>
    <t>حرنة</t>
  </si>
  <si>
    <t>هويدا</t>
  </si>
  <si>
    <t>هناده</t>
  </si>
  <si>
    <t>احلام</t>
  </si>
  <si>
    <t>خوله</t>
  </si>
  <si>
    <t>حمده</t>
  </si>
  <si>
    <t xml:space="preserve">عرطوز </t>
  </si>
  <si>
    <t>أمل</t>
  </si>
  <si>
    <t>ربيعه</t>
  </si>
  <si>
    <t>نائلة</t>
  </si>
  <si>
    <t>الكسوة</t>
  </si>
  <si>
    <t>البصيرة</t>
  </si>
  <si>
    <t>فايزة</t>
  </si>
  <si>
    <t>فتحيه</t>
  </si>
  <si>
    <t>صفاء</t>
  </si>
  <si>
    <t>لبنه</t>
  </si>
  <si>
    <t>جهينه</t>
  </si>
  <si>
    <t>الرقه</t>
  </si>
  <si>
    <t>ايفون</t>
  </si>
  <si>
    <t>نوريه</t>
  </si>
  <si>
    <t>اكتمال</t>
  </si>
  <si>
    <t>مي</t>
  </si>
  <si>
    <t>تهاني</t>
  </si>
  <si>
    <t xml:space="preserve">قارة </t>
  </si>
  <si>
    <t>كفر بطنا</t>
  </si>
  <si>
    <t xml:space="preserve">مها </t>
  </si>
  <si>
    <t>كفاء</t>
  </si>
  <si>
    <t>آمنة</t>
  </si>
  <si>
    <t xml:space="preserve">مخيم اليرموك </t>
  </si>
  <si>
    <t>لينا</t>
  </si>
  <si>
    <t>عرى</t>
  </si>
  <si>
    <t>نداء</t>
  </si>
  <si>
    <t>حسناء</t>
  </si>
  <si>
    <t>سهير</t>
  </si>
  <si>
    <t>خان ارنبة</t>
  </si>
  <si>
    <t>عقربا</t>
  </si>
  <si>
    <t>ندوى</t>
  </si>
  <si>
    <t>زهراء</t>
  </si>
  <si>
    <t>السلمية</t>
  </si>
  <si>
    <t>رنا</t>
  </si>
  <si>
    <t>عمشه</t>
  </si>
  <si>
    <t>اقبال</t>
  </si>
  <si>
    <t>جهيده</t>
  </si>
  <si>
    <t>الدناجي</t>
  </si>
  <si>
    <t>تماضر</t>
  </si>
  <si>
    <t>اسماء</t>
  </si>
  <si>
    <t>سوزان</t>
  </si>
  <si>
    <t>شيرين</t>
  </si>
  <si>
    <t>نجلاء</t>
  </si>
  <si>
    <t xml:space="preserve">حلب </t>
  </si>
  <si>
    <t>ثريا</t>
  </si>
  <si>
    <t>جبا</t>
  </si>
  <si>
    <t>رزان</t>
  </si>
  <si>
    <t>ربيعة</t>
  </si>
  <si>
    <t>صماد</t>
  </si>
  <si>
    <t>التمانعة</t>
  </si>
  <si>
    <t>رويده</t>
  </si>
  <si>
    <t>نجران</t>
  </si>
  <si>
    <t>نيصاف</t>
  </si>
  <si>
    <t>حمامه</t>
  </si>
  <si>
    <t>سيلفا</t>
  </si>
  <si>
    <t xml:space="preserve">ميساء </t>
  </si>
  <si>
    <t>ساره</t>
  </si>
  <si>
    <t>لميا</t>
  </si>
  <si>
    <t>بهيه</t>
  </si>
  <si>
    <t>اعزاز</t>
  </si>
  <si>
    <t>رحاب</t>
  </si>
  <si>
    <t>ندا</t>
  </si>
  <si>
    <t>سلمى</t>
  </si>
  <si>
    <t>ليندا</t>
  </si>
  <si>
    <t>فاتن</t>
  </si>
  <si>
    <t xml:space="preserve">كسوة </t>
  </si>
  <si>
    <t>حميده</t>
  </si>
  <si>
    <t>خان الشيح</t>
  </si>
  <si>
    <t>تبنه</t>
  </si>
  <si>
    <t>مكيه</t>
  </si>
  <si>
    <t>هيلا</t>
  </si>
  <si>
    <t>حميدة</t>
  </si>
  <si>
    <t xml:space="preserve">نواظر </t>
  </si>
  <si>
    <t xml:space="preserve">عناب </t>
  </si>
  <si>
    <t>ورده</t>
  </si>
  <si>
    <t>هدية</t>
  </si>
  <si>
    <t>ختام</t>
  </si>
  <si>
    <t>خولة</t>
  </si>
  <si>
    <t>عيده</t>
  </si>
  <si>
    <t>الصنمين</t>
  </si>
  <si>
    <t>التونسية</t>
  </si>
  <si>
    <t>نارمان</t>
  </si>
  <si>
    <t>نرجس</t>
  </si>
  <si>
    <t>هبه</t>
  </si>
  <si>
    <t>هامه</t>
  </si>
  <si>
    <t>حوريه</t>
  </si>
  <si>
    <t>رحيبة</t>
  </si>
  <si>
    <t>فدوى</t>
  </si>
  <si>
    <t>تماثيل</t>
  </si>
  <si>
    <t xml:space="preserve">ميرفت </t>
  </si>
  <si>
    <t>حفيظة</t>
  </si>
  <si>
    <t>ناجيه</t>
  </si>
  <si>
    <t>رباب</t>
  </si>
  <si>
    <t>طفس</t>
  </si>
  <si>
    <t>فتاة</t>
  </si>
  <si>
    <t>الطائف</t>
  </si>
  <si>
    <t>لميس</t>
  </si>
  <si>
    <t>دير ماما</t>
  </si>
  <si>
    <t>زهريه</t>
  </si>
  <si>
    <t>فصل ثاني 2020-2021</t>
  </si>
  <si>
    <t>رقم الإيقاف</t>
  </si>
  <si>
    <t>تدوير الرسوم</t>
  </si>
  <si>
    <t>أدخل الرقم الإمتحاني</t>
  </si>
  <si>
    <t>غير سوري</t>
  </si>
  <si>
    <t>01</t>
  </si>
  <si>
    <t>رقم جواز السفر لغير السوريين</t>
  </si>
  <si>
    <t>رقم الهاتف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</si>
  <si>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</si>
  <si>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</si>
  <si>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</si>
  <si>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</si>
  <si>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</si>
  <si>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</si>
  <si>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</si>
  <si>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</si>
  <si>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</si>
  <si>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</si>
  <si>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</si>
  <si>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</si>
  <si>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</si>
  <si>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الثانوية</t>
  </si>
  <si>
    <t>الأولى حديث</t>
  </si>
  <si>
    <t>15</t>
  </si>
  <si>
    <t>16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</si>
  <si>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</si>
  <si>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</si>
  <si>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</si>
  <si>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</si>
  <si>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</si>
  <si>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</si>
  <si>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</si>
  <si>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</si>
  <si>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</si>
  <si>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</si>
  <si>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</si>
  <si>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</si>
  <si>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</si>
  <si>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</si>
  <si>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</si>
  <si>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</si>
  <si>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>الرسوم المدورة</t>
  </si>
  <si>
    <t>الفصل الثاني 2020-2021</t>
  </si>
  <si>
    <t>الرسوم</t>
  </si>
  <si>
    <t>البيانات باللغة الإنكليزية</t>
  </si>
  <si>
    <t>فصول الإنقطاع</t>
  </si>
  <si>
    <t>رسم فصل الانقطاع</t>
  </si>
  <si>
    <t>رسم تسجيل سنوي</t>
  </si>
  <si>
    <t>م</t>
  </si>
  <si>
    <t>محافظة الشهادة</t>
  </si>
  <si>
    <t>t</t>
  </si>
  <si>
    <t>را</t>
  </si>
  <si>
    <t>ايهم العلي</t>
  </si>
  <si>
    <t>الشجرة</t>
  </si>
  <si>
    <t>طارق القديمي</t>
  </si>
  <si>
    <t>عدنان المحمد</t>
  </si>
  <si>
    <t>زهره</t>
  </si>
  <si>
    <t xml:space="preserve">محمد غيث الصفدي </t>
  </si>
  <si>
    <t>عبد الله السلامة</t>
  </si>
  <si>
    <t>رويدة ديب</t>
  </si>
  <si>
    <t>حفيظه</t>
  </si>
  <si>
    <t>يازدية حمدان</t>
  </si>
  <si>
    <t>عمر المجذوب</t>
  </si>
  <si>
    <t>28/11/1997</t>
  </si>
  <si>
    <t>كريم</t>
  </si>
  <si>
    <t>غصون غريب</t>
  </si>
  <si>
    <t>غريب</t>
  </si>
  <si>
    <t>صباح جعفر</t>
  </si>
  <si>
    <t>محمد ابي  غازي</t>
  </si>
  <si>
    <t xml:space="preserve">ناهد </t>
  </si>
  <si>
    <t xml:space="preserve">فايزة </t>
  </si>
  <si>
    <t>محمد صالح</t>
  </si>
  <si>
    <t>هدى صالح</t>
  </si>
  <si>
    <t>ميشلين سمعان</t>
  </si>
  <si>
    <t>نصرالله</t>
  </si>
  <si>
    <t>فؤاد طجيني</t>
  </si>
  <si>
    <t>نورية</t>
  </si>
  <si>
    <t>كفر نبل</t>
  </si>
  <si>
    <t>محمد زكريا</t>
  </si>
  <si>
    <t>ملكه</t>
  </si>
  <si>
    <t>محمد العايد</t>
  </si>
  <si>
    <t>عربيه</t>
  </si>
  <si>
    <t>حمورة</t>
  </si>
  <si>
    <t>امتثال سلامي</t>
  </si>
  <si>
    <t>الزويه</t>
  </si>
  <si>
    <t>نسرين</t>
  </si>
  <si>
    <t xml:space="preserve">هناء </t>
  </si>
  <si>
    <t>محمد مللي</t>
  </si>
  <si>
    <t>لانا جحى</t>
  </si>
  <si>
    <t>راشد</t>
  </si>
  <si>
    <t>رامي محمد</t>
  </si>
  <si>
    <t>صفا</t>
  </si>
  <si>
    <t>محمد محمد</t>
  </si>
  <si>
    <t>كاسر</t>
  </si>
  <si>
    <t>19/6/1995</t>
  </si>
  <si>
    <t>محمد الجردي</t>
  </si>
  <si>
    <t>حسين البحر</t>
  </si>
  <si>
    <t>رضيه حرب هنيدي</t>
  </si>
  <si>
    <t>محمد فواز</t>
  </si>
  <si>
    <t>ريم كبتول</t>
  </si>
  <si>
    <t>راميا الشاقي</t>
  </si>
  <si>
    <t>شيماء النعساني</t>
  </si>
  <si>
    <t>الباب</t>
  </si>
  <si>
    <t>بيداء حسن</t>
  </si>
  <si>
    <t>سبينة</t>
  </si>
  <si>
    <t>غدير مقلد</t>
  </si>
  <si>
    <t>طارق</t>
  </si>
  <si>
    <t>كفايه</t>
  </si>
  <si>
    <t>رامي</t>
  </si>
  <si>
    <t>إيمان</t>
  </si>
  <si>
    <t xml:space="preserve">عبير </t>
  </si>
  <si>
    <t>سوسن الذيب</t>
  </si>
  <si>
    <t>محمد اشرف المكاري</t>
  </si>
  <si>
    <t>24/8/1996</t>
  </si>
  <si>
    <t>حلوة</t>
  </si>
  <si>
    <t>محمد حسان</t>
  </si>
  <si>
    <t xml:space="preserve">سحر </t>
  </si>
  <si>
    <t>أسامة</t>
  </si>
  <si>
    <t>اميرة النص</t>
  </si>
  <si>
    <t>محمد راتب</t>
  </si>
  <si>
    <t>هناء النص</t>
  </si>
  <si>
    <t>نور الدين نصر</t>
  </si>
  <si>
    <t>مديحه</t>
  </si>
  <si>
    <t>وسام غزال</t>
  </si>
  <si>
    <t>نوال العبد الله</t>
  </si>
  <si>
    <t xml:space="preserve">نوفل </t>
  </si>
  <si>
    <t>مؤيد نعسان</t>
  </si>
  <si>
    <t>7/11/1086</t>
  </si>
  <si>
    <t>فداء شنان</t>
  </si>
  <si>
    <t>تيما كرباج</t>
  </si>
  <si>
    <t>هندية</t>
  </si>
  <si>
    <t>ضحى خضرة</t>
  </si>
  <si>
    <t>بارعة</t>
  </si>
  <si>
    <t>جدة</t>
  </si>
  <si>
    <t>احمد عوض</t>
  </si>
  <si>
    <t>ربيع اغزاوي</t>
  </si>
  <si>
    <t>رامي الجاويش</t>
  </si>
  <si>
    <t>مي حروق</t>
  </si>
  <si>
    <t>سحم الجولان</t>
  </si>
  <si>
    <t>ساره العبدالله</t>
  </si>
  <si>
    <t>عقاب</t>
  </si>
  <si>
    <t>محمد العوض</t>
  </si>
  <si>
    <t>لين شعار</t>
  </si>
  <si>
    <t xml:space="preserve">ثناء </t>
  </si>
  <si>
    <t xml:space="preserve">راميا ابو لطيف </t>
  </si>
  <si>
    <t xml:space="preserve">ذيب </t>
  </si>
  <si>
    <t xml:space="preserve">سلوى </t>
  </si>
  <si>
    <t>رامي الصويري</t>
  </si>
  <si>
    <t>انصاف</t>
  </si>
  <si>
    <t>صفاء عبدالعال</t>
  </si>
  <si>
    <t>اياد البلخي</t>
  </si>
  <si>
    <t>محجة</t>
  </si>
  <si>
    <t>ميرنا محمد</t>
  </si>
  <si>
    <t>وزه الحمد</t>
  </si>
  <si>
    <t>عويشه</t>
  </si>
  <si>
    <t>السوسه</t>
  </si>
  <si>
    <t>شروق</t>
  </si>
  <si>
    <t>أيمن صبح</t>
  </si>
  <si>
    <t>أسعد</t>
  </si>
  <si>
    <t>شفيقة</t>
  </si>
  <si>
    <t xml:space="preserve">الاء دركزنلي </t>
  </si>
  <si>
    <t xml:space="preserve">احمد مروان </t>
  </si>
  <si>
    <t xml:space="preserve">سميحة </t>
  </si>
  <si>
    <t xml:space="preserve">الكويت </t>
  </si>
  <si>
    <t>احمد البكري</t>
  </si>
  <si>
    <t xml:space="preserve">نمر </t>
  </si>
  <si>
    <t>ميادين</t>
  </si>
  <si>
    <t>بتول الاصيل</t>
  </si>
  <si>
    <t>شام</t>
  </si>
  <si>
    <t>مايا مرهج</t>
  </si>
  <si>
    <t>اية الزيتاني</t>
  </si>
  <si>
    <t>محمد فاروق</t>
  </si>
  <si>
    <t>غياث عباس</t>
  </si>
  <si>
    <t>رنا كبتول</t>
  </si>
  <si>
    <t>نوران الترك</t>
  </si>
  <si>
    <t>مزين</t>
  </si>
  <si>
    <t>مها سيدو</t>
  </si>
  <si>
    <t>هوريك</t>
  </si>
  <si>
    <t>محمد فهد</t>
  </si>
  <si>
    <t>ريم الوف الحمصي</t>
  </si>
  <si>
    <t>بدويه</t>
  </si>
  <si>
    <t>جوهينه</t>
  </si>
  <si>
    <t>لارا عجرم</t>
  </si>
  <si>
    <t>عجرم</t>
  </si>
  <si>
    <t>زريفة</t>
  </si>
  <si>
    <t>روان ابو زيدان</t>
  </si>
  <si>
    <t>ريحاب</t>
  </si>
  <si>
    <t>الزاوية</t>
  </si>
  <si>
    <t>هديل</t>
  </si>
  <si>
    <t>مروة طوج</t>
  </si>
  <si>
    <t>سماح السلمان</t>
  </si>
  <si>
    <t>مهنه</t>
  </si>
  <si>
    <t>اياد</t>
  </si>
  <si>
    <t>اخلاص</t>
  </si>
  <si>
    <t>رنيم زين</t>
  </si>
  <si>
    <t>هيفاء بوبس</t>
  </si>
  <si>
    <t>محمد خير منيزل</t>
  </si>
  <si>
    <t>علي فروخ</t>
  </si>
  <si>
    <t>فاطمة الشنيتى</t>
  </si>
  <si>
    <t>عبد النبي</t>
  </si>
  <si>
    <t>ربيع ابراهيم</t>
  </si>
  <si>
    <t>نور المسالمه</t>
  </si>
  <si>
    <t>رهف النجار</t>
  </si>
  <si>
    <t>اكرام</t>
  </si>
  <si>
    <t xml:space="preserve">أمل </t>
  </si>
  <si>
    <t>نورا صقور</t>
  </si>
  <si>
    <t>نصره</t>
  </si>
  <si>
    <t>نظام</t>
  </si>
  <si>
    <t>كفر تخاريم</t>
  </si>
  <si>
    <t>شهيرة</t>
  </si>
  <si>
    <t>نبال احمد</t>
  </si>
  <si>
    <t>حارس</t>
  </si>
  <si>
    <t>منيره</t>
  </si>
  <si>
    <t>21/7/1986</t>
  </si>
  <si>
    <t>وليد الديري</t>
  </si>
  <si>
    <t>بتول حماد</t>
  </si>
  <si>
    <t>حنان الريس</t>
  </si>
  <si>
    <t>رئيس ابو خليف</t>
  </si>
  <si>
    <t>ظاهر</t>
  </si>
  <si>
    <t>نده</t>
  </si>
  <si>
    <t xml:space="preserve">اشرفيه </t>
  </si>
  <si>
    <t>ايهم علي</t>
  </si>
  <si>
    <t>رضية</t>
  </si>
  <si>
    <t>رهام السماره</t>
  </si>
  <si>
    <t xml:space="preserve">موفق </t>
  </si>
  <si>
    <t>جلال الدين خشان</t>
  </si>
  <si>
    <t>خالد نقرش</t>
  </si>
  <si>
    <t>امل عيسى</t>
  </si>
  <si>
    <t>فجليت</t>
  </si>
  <si>
    <t>مرتضى</t>
  </si>
  <si>
    <t>لمى المحايري</t>
  </si>
  <si>
    <t>27/1/1983</t>
  </si>
  <si>
    <t>سوسن الليمون</t>
  </si>
  <si>
    <t>احمد شعبان</t>
  </si>
  <si>
    <t xml:space="preserve">دمشق  </t>
  </si>
  <si>
    <t>بلال سعود</t>
  </si>
  <si>
    <t>محمود ابراهيم</t>
  </si>
  <si>
    <t>سمو حتاحت</t>
  </si>
  <si>
    <t>محمدغياث</t>
  </si>
  <si>
    <t>نديدة</t>
  </si>
  <si>
    <t>ايات موسى</t>
  </si>
  <si>
    <t>نزهه</t>
  </si>
  <si>
    <t>عبد الناصر المحمد</t>
  </si>
  <si>
    <t>نادرة</t>
  </si>
  <si>
    <t>علاء الصموعة</t>
  </si>
  <si>
    <t>نديمة</t>
  </si>
  <si>
    <t>محمد ياسين</t>
  </si>
  <si>
    <t>فاطمة العزيز</t>
  </si>
  <si>
    <t>نرمين تحسين بك</t>
  </si>
  <si>
    <t>وفاء السقا أميني</t>
  </si>
  <si>
    <t>علي زيتون</t>
  </si>
  <si>
    <t>الجبة</t>
  </si>
  <si>
    <t>رنده السعدي</t>
  </si>
  <si>
    <t>محمد بشير</t>
  </si>
  <si>
    <t>سميا</t>
  </si>
  <si>
    <t>دعد</t>
  </si>
  <si>
    <t xml:space="preserve">طرطوس </t>
  </si>
  <si>
    <t>رحمه</t>
  </si>
  <si>
    <t>رنا الحايك</t>
  </si>
  <si>
    <t>22/8/1995</t>
  </si>
  <si>
    <t>مناف الخضرالحاج عزاوي</t>
  </si>
  <si>
    <t>احمد العكيلي</t>
  </si>
  <si>
    <t>عبد النبي مخلف</t>
  </si>
  <si>
    <t xml:space="preserve">امل </t>
  </si>
  <si>
    <t>ليالي حديفه</t>
  </si>
  <si>
    <t xml:space="preserve">مشفى سويداء </t>
  </si>
  <si>
    <t>كريم الشحاذه</t>
  </si>
  <si>
    <t>شيرين حمدان</t>
  </si>
  <si>
    <t>صهيب السويد</t>
  </si>
  <si>
    <t>بليغ</t>
  </si>
  <si>
    <t>قرقس</t>
  </si>
  <si>
    <t>شادية</t>
  </si>
  <si>
    <t>ازدهار محفوض</t>
  </si>
  <si>
    <t xml:space="preserve">محمد رياض </t>
  </si>
  <si>
    <t>حنان العبد الموسى</t>
  </si>
  <si>
    <t>امسير</t>
  </si>
  <si>
    <t>خميسة</t>
  </si>
  <si>
    <t xml:space="preserve">عبير الحكيم </t>
  </si>
  <si>
    <t xml:space="preserve">النبك </t>
  </si>
  <si>
    <t>محمد ربيع غازي</t>
  </si>
  <si>
    <t>هبه مقبل</t>
  </si>
  <si>
    <t>احمد سعيد</t>
  </si>
  <si>
    <t xml:space="preserve">بهيه </t>
  </si>
  <si>
    <t>بدريه</t>
  </si>
  <si>
    <t>ضحى محمود</t>
  </si>
  <si>
    <t>زمزم</t>
  </si>
  <si>
    <t>محمد زيبق</t>
  </si>
  <si>
    <t>رأفت النفوري</t>
  </si>
  <si>
    <t>نبك</t>
  </si>
  <si>
    <t>ديانا الحداد</t>
  </si>
  <si>
    <t>ديدار</t>
  </si>
  <si>
    <t xml:space="preserve">حنان المنديل </t>
  </si>
  <si>
    <t xml:space="preserve">الطوب </t>
  </si>
  <si>
    <t>بشرى احمد</t>
  </si>
  <si>
    <t>ياسمين ساري</t>
  </si>
  <si>
    <t>دروشا</t>
  </si>
  <si>
    <t>ياسين حماد</t>
  </si>
  <si>
    <t>سليمان أبو سمرة</t>
  </si>
  <si>
    <t>رسميه</t>
  </si>
  <si>
    <t>محمد سميح السلاخ</t>
  </si>
  <si>
    <t>رهف</t>
  </si>
  <si>
    <t>غانم</t>
  </si>
  <si>
    <t>سالي فتوح</t>
  </si>
  <si>
    <t>سماح</t>
  </si>
  <si>
    <t>انور خير الله</t>
  </si>
  <si>
    <t>20/3/1989</t>
  </si>
  <si>
    <t>حسان الخضر</t>
  </si>
  <si>
    <t>تمام الحسين</t>
  </si>
  <si>
    <t>عبدالكريم خضير</t>
  </si>
  <si>
    <t>رجاء العيفان</t>
  </si>
  <si>
    <t>جزرة بو حميد</t>
  </si>
  <si>
    <t>محمد عامر كيلاني</t>
  </si>
  <si>
    <t>امينة</t>
  </si>
  <si>
    <t>26/7/1996</t>
  </si>
  <si>
    <t>رامي زهريه</t>
  </si>
  <si>
    <t>فوزا</t>
  </si>
  <si>
    <t>اديبة</t>
  </si>
  <si>
    <t>غناء الشحاف</t>
  </si>
  <si>
    <t>ماري</t>
  </si>
  <si>
    <t>المسميه</t>
  </si>
  <si>
    <t>قمر القزاز</t>
  </si>
  <si>
    <t>لميس بارود</t>
  </si>
  <si>
    <t xml:space="preserve">هاني </t>
  </si>
  <si>
    <t>منى عبيد</t>
  </si>
  <si>
    <t>ديما جديد</t>
  </si>
  <si>
    <t>جديد</t>
  </si>
  <si>
    <t>حصين البحر</t>
  </si>
  <si>
    <t xml:space="preserve">ماهر عامر </t>
  </si>
  <si>
    <t xml:space="preserve">فوزي </t>
  </si>
  <si>
    <t xml:space="preserve">سناء </t>
  </si>
  <si>
    <t xml:space="preserve">المتونه </t>
  </si>
  <si>
    <t>بشار مطر</t>
  </si>
  <si>
    <t>محمد راكان</t>
  </si>
  <si>
    <t>محمد مناف فرج</t>
  </si>
  <si>
    <t>محمد عمر المسلماني</t>
  </si>
  <si>
    <t xml:space="preserve">فاتن </t>
  </si>
  <si>
    <t>صيدنايا</t>
  </si>
  <si>
    <t>احمد صوان</t>
  </si>
  <si>
    <t xml:space="preserve">نذير </t>
  </si>
  <si>
    <t>ماريمان زعيتر</t>
  </si>
  <si>
    <t>مجد ديب</t>
  </si>
  <si>
    <t>13/6/1982</t>
  </si>
  <si>
    <t>عباده زينو</t>
  </si>
  <si>
    <t>فائده</t>
  </si>
  <si>
    <t>احمد الساعور</t>
  </si>
  <si>
    <t>سندس المرزوقي</t>
  </si>
  <si>
    <t>فراس زمريق</t>
  </si>
  <si>
    <t>هناء الشحاده</t>
  </si>
  <si>
    <t>محمد يونس</t>
  </si>
  <si>
    <t>علاء عبدالله</t>
  </si>
  <si>
    <t>غدير البري</t>
  </si>
  <si>
    <t>محمود الساطي</t>
  </si>
  <si>
    <t>دانيه كريدي</t>
  </si>
  <si>
    <t>محمود غزي</t>
  </si>
  <si>
    <t>أمنه</t>
  </si>
  <si>
    <t>دعاء البواب</t>
  </si>
  <si>
    <t>باسل الاطرش</t>
  </si>
  <si>
    <t>جعفر موسى</t>
  </si>
  <si>
    <t>جوزيف كيكولوف</t>
  </si>
  <si>
    <t>اسحق</t>
  </si>
  <si>
    <t>ابراهيم علي عروس</t>
  </si>
  <si>
    <t>طليعة</t>
  </si>
  <si>
    <t>براءة الحسين</t>
  </si>
  <si>
    <t>الشدادي</t>
  </si>
  <si>
    <t xml:space="preserve">انس الأحمد </t>
  </si>
  <si>
    <t>جعفر حمود</t>
  </si>
  <si>
    <t>رانيا القباني</t>
  </si>
  <si>
    <t>هوناده</t>
  </si>
  <si>
    <t>القنيطره</t>
  </si>
  <si>
    <t>رائد جوديه</t>
  </si>
  <si>
    <t>لنا</t>
  </si>
  <si>
    <t>محمد شيحان</t>
  </si>
  <si>
    <t>محمد ناصر</t>
  </si>
  <si>
    <t xml:space="preserve">محمد فرحات </t>
  </si>
  <si>
    <t xml:space="preserve">نجوى </t>
  </si>
  <si>
    <t>انس كلش</t>
  </si>
  <si>
    <t>ايات الله خضير</t>
  </si>
  <si>
    <t xml:space="preserve">هديه </t>
  </si>
  <si>
    <t xml:space="preserve">رغد غنوم </t>
  </si>
  <si>
    <t xml:space="preserve">سيرين قنبرجي </t>
  </si>
  <si>
    <t xml:space="preserve">عمار </t>
  </si>
  <si>
    <t xml:space="preserve">منال </t>
  </si>
  <si>
    <t xml:space="preserve">يرموك </t>
  </si>
  <si>
    <t>محمد حمزه القباني</t>
  </si>
  <si>
    <t>احمد راتب</t>
  </si>
  <si>
    <t>محمد لؤي المصري</t>
  </si>
  <si>
    <t>ريم ابراهيم</t>
  </si>
  <si>
    <t xml:space="preserve">منتهى حسون </t>
  </si>
  <si>
    <t xml:space="preserve">مارون </t>
  </si>
  <si>
    <t xml:space="preserve">مريانا </t>
  </si>
  <si>
    <t>سوسن محسن</t>
  </si>
  <si>
    <t>ابتهاج</t>
  </si>
  <si>
    <t xml:space="preserve">شادي ابو فاعور </t>
  </si>
  <si>
    <t>طلال السماك</t>
  </si>
  <si>
    <t>عبير نوح</t>
  </si>
  <si>
    <t>محمد رياض بغدادي</t>
  </si>
  <si>
    <t>محمد عصام مارديني</t>
  </si>
  <si>
    <t>حسام الأحمد</t>
  </si>
  <si>
    <t>محمد خيري حربل</t>
  </si>
  <si>
    <t>عمرو الادلبي</t>
  </si>
  <si>
    <t>احمد عزيز</t>
  </si>
  <si>
    <t>عزيزة علي</t>
  </si>
  <si>
    <t>عدنان عدي</t>
  </si>
  <si>
    <t>مصباح</t>
  </si>
  <si>
    <t>20/7/1995</t>
  </si>
  <si>
    <t>محمد العبدالله</t>
  </si>
  <si>
    <t>بشرى الأسعد</t>
  </si>
  <si>
    <t>جهاد محمد</t>
  </si>
  <si>
    <t>ثائر</t>
  </si>
  <si>
    <t>علايا</t>
  </si>
  <si>
    <t>محمد مازن الحلبي</t>
  </si>
  <si>
    <t>عمران الذنون</t>
  </si>
  <si>
    <t>ديرالزور</t>
  </si>
  <si>
    <t>ايمن شباني</t>
  </si>
  <si>
    <t>سهيله</t>
  </si>
  <si>
    <t>كارولين زحلاوي</t>
  </si>
  <si>
    <t>ايفان</t>
  </si>
  <si>
    <t>لوليا الطرابيشي</t>
  </si>
  <si>
    <t>لين الحلبي العطار</t>
  </si>
  <si>
    <t>احسان</t>
  </si>
  <si>
    <t>لوسي</t>
  </si>
  <si>
    <t>لينا حسن</t>
  </si>
  <si>
    <t xml:space="preserve">لديماس </t>
  </si>
  <si>
    <t>مازن الحجه</t>
  </si>
  <si>
    <t>ماهر خولاني</t>
  </si>
  <si>
    <t>19/5/1997</t>
  </si>
  <si>
    <t>محمود شموط</t>
  </si>
  <si>
    <t>رفاه</t>
  </si>
  <si>
    <t>محمود عثمان</t>
  </si>
  <si>
    <t>منار حسنا</t>
  </si>
  <si>
    <t>إسماعيل</t>
  </si>
  <si>
    <t>حوش عرب</t>
  </si>
  <si>
    <t>ميس الغبره</t>
  </si>
  <si>
    <t>ضياءالدين</t>
  </si>
  <si>
    <t>نائله البالوش</t>
  </si>
  <si>
    <t>ايهم هلال</t>
  </si>
  <si>
    <t>حيان محمد</t>
  </si>
  <si>
    <t xml:space="preserve">الطمارقيه </t>
  </si>
  <si>
    <t>ربيع ميا</t>
  </si>
  <si>
    <t xml:space="preserve">صافيتا </t>
  </si>
  <si>
    <t>سليمان العرسان</t>
  </si>
  <si>
    <t>71/1/1990</t>
  </si>
  <si>
    <t>انوار حبشيه</t>
  </si>
  <si>
    <t>سهيب</t>
  </si>
  <si>
    <t>ايات المحمد</t>
  </si>
  <si>
    <t>حسان ابو حلا</t>
  </si>
  <si>
    <t>عبدو حمود</t>
  </si>
  <si>
    <t>وائل</t>
  </si>
  <si>
    <t>علاء القصير</t>
  </si>
  <si>
    <t>محمد ابو البرغل</t>
  </si>
  <si>
    <t>دعاء</t>
  </si>
  <si>
    <t>محمد خليل بكداش</t>
  </si>
  <si>
    <t>طلال زينة</t>
  </si>
  <si>
    <t>نائله غضبان</t>
  </si>
  <si>
    <t>محمد سامي</t>
  </si>
  <si>
    <t>نور الكردي</t>
  </si>
  <si>
    <t>بارعه</t>
  </si>
  <si>
    <t>30/1/1995</t>
  </si>
  <si>
    <t>ايناس ابوخير</t>
  </si>
  <si>
    <t>حسام مزهر</t>
  </si>
  <si>
    <t>حفصه زين</t>
  </si>
  <si>
    <t>مديرا</t>
  </si>
  <si>
    <t>خليل الديب</t>
  </si>
  <si>
    <t>خليل عبد الله</t>
  </si>
  <si>
    <t>رزان الحواط</t>
  </si>
  <si>
    <t>رفيق يوسف</t>
  </si>
  <si>
    <t>رنا حسين</t>
  </si>
  <si>
    <t>رستن</t>
  </si>
  <si>
    <t>رهف الحلبي</t>
  </si>
  <si>
    <t>محمد ماهر</t>
  </si>
  <si>
    <t>1//1996</t>
  </si>
  <si>
    <t>علا الحسين</t>
  </si>
  <si>
    <t>علي العلي</t>
  </si>
  <si>
    <t xml:space="preserve">دير  الزور </t>
  </si>
  <si>
    <t>محمد بسمار</t>
  </si>
  <si>
    <t>محمد درغام عثمان</t>
  </si>
  <si>
    <t>منار الاغواني</t>
  </si>
  <si>
    <t>محمدكمال</t>
  </si>
  <si>
    <t>منار ديب</t>
  </si>
  <si>
    <t>يحيى الحفار</t>
  </si>
  <si>
    <t>محمدمروان</t>
  </si>
  <si>
    <t>14/7/1998</t>
  </si>
  <si>
    <t>الحسن شاهين</t>
  </si>
  <si>
    <t>13/1/1997</t>
  </si>
  <si>
    <t>صبورة</t>
  </si>
  <si>
    <t>انس أبوزرار</t>
  </si>
  <si>
    <t>بشار حاج</t>
  </si>
  <si>
    <t>الصفره</t>
  </si>
  <si>
    <t>بشيرا بردان</t>
  </si>
  <si>
    <t>رؤف</t>
  </si>
  <si>
    <t>بلال خليفة</t>
  </si>
  <si>
    <t>رنه يحيى</t>
  </si>
  <si>
    <t>غالب</t>
  </si>
  <si>
    <t>كرام</t>
  </si>
  <si>
    <t>20/11/1980</t>
  </si>
  <si>
    <t>زينب ظلاط</t>
  </si>
  <si>
    <t>سدره الديري</t>
  </si>
  <si>
    <t>كرامه</t>
  </si>
  <si>
    <t>سعدون القديمي</t>
  </si>
  <si>
    <t>سميه قرنفل</t>
  </si>
  <si>
    <t>عامر المحمد</t>
  </si>
  <si>
    <t>حمود</t>
  </si>
  <si>
    <t>عين بيضة</t>
  </si>
  <si>
    <t>عبد السلام الخميس</t>
  </si>
  <si>
    <t>حاكم</t>
  </si>
  <si>
    <t>عبدالرحمن العموري</t>
  </si>
  <si>
    <t xml:space="preserve">مليحا </t>
  </si>
  <si>
    <t>عدي درموش</t>
  </si>
  <si>
    <t>علا كبتول</t>
  </si>
  <si>
    <t>رنى</t>
  </si>
  <si>
    <t>عمر العيسى</t>
  </si>
  <si>
    <t>أسماء</t>
  </si>
  <si>
    <t>عمر بكري</t>
  </si>
  <si>
    <t>قارة</t>
  </si>
  <si>
    <t>محمد حمامه</t>
  </si>
  <si>
    <t>رئفت</t>
  </si>
  <si>
    <t>محمد رضوان ركابي</t>
  </si>
  <si>
    <t>محمد زكريا البابا</t>
  </si>
  <si>
    <t>محمد فادي قاسم</t>
  </si>
  <si>
    <t>20/6/1996</t>
  </si>
  <si>
    <t xml:space="preserve">محمد ماهر المبيرق </t>
  </si>
  <si>
    <t>افتكار</t>
  </si>
  <si>
    <t>محمدسعيد النحاس</t>
  </si>
  <si>
    <t>14/5/1993</t>
  </si>
  <si>
    <t>محمود العيسى</t>
  </si>
  <si>
    <t>مروه الزغير</t>
  </si>
  <si>
    <t>بقرص تحتاني</t>
  </si>
  <si>
    <t>نغم قسام</t>
  </si>
  <si>
    <t>رشيد</t>
  </si>
  <si>
    <t>26/5/1998</t>
  </si>
  <si>
    <t xml:space="preserve">ياسر جاموس </t>
  </si>
  <si>
    <t>جميل كوبا</t>
  </si>
  <si>
    <t>فراس عبد الرزاق</t>
  </si>
  <si>
    <t>محمد السيد احمد</t>
  </si>
  <si>
    <t>محمد السيد</t>
  </si>
  <si>
    <t>صالح قطيفان</t>
  </si>
  <si>
    <t>ابطع</t>
  </si>
  <si>
    <t>عمار قاسم</t>
  </si>
  <si>
    <t>محمد مجد رحيمة</t>
  </si>
  <si>
    <t>وائل والي</t>
  </si>
  <si>
    <t xml:space="preserve">انخل </t>
  </si>
  <si>
    <t xml:space="preserve">ناهد موازيني </t>
  </si>
  <si>
    <t>عواطف</t>
  </si>
  <si>
    <t>هبة البوش</t>
  </si>
  <si>
    <t>ابتهال اسبر</t>
  </si>
  <si>
    <t>بسنديانا</t>
  </si>
  <si>
    <t>احمد السطا</t>
  </si>
  <si>
    <t>فاتنه</t>
  </si>
  <si>
    <t>احمد مجد حوا العيس</t>
  </si>
  <si>
    <t>رويدة</t>
  </si>
  <si>
    <t>امل رباح</t>
  </si>
  <si>
    <t>الفه</t>
  </si>
  <si>
    <t>ثراء اسحيل</t>
  </si>
  <si>
    <t>27/5/1978</t>
  </si>
  <si>
    <t>مجد الجنيد</t>
  </si>
  <si>
    <t>مجد الرشراش</t>
  </si>
  <si>
    <t>محمد الدرويش</t>
  </si>
  <si>
    <t>26/12/1980</t>
  </si>
  <si>
    <t>محمد الريابي</t>
  </si>
  <si>
    <t xml:space="preserve">الخل </t>
  </si>
  <si>
    <t>محمدبشر رسول</t>
  </si>
  <si>
    <t>15/9/1998</t>
  </si>
  <si>
    <t>بيت سحم</t>
  </si>
  <si>
    <t>ميثم جحجاح</t>
  </si>
  <si>
    <t>نورا المشكاوي</t>
  </si>
  <si>
    <t>نورمان خليل</t>
  </si>
  <si>
    <t>نواظر</t>
  </si>
  <si>
    <t>وئام اسليم</t>
  </si>
  <si>
    <t>وائل نصار</t>
  </si>
  <si>
    <t>نعمات</t>
  </si>
  <si>
    <t>وديع ناصر</t>
  </si>
  <si>
    <t>وسيله</t>
  </si>
  <si>
    <t>يزن النميري</t>
  </si>
  <si>
    <t>احسان احسان</t>
  </si>
  <si>
    <t>ممتاز</t>
  </si>
  <si>
    <t>بروين</t>
  </si>
  <si>
    <t>احمد الجاويش</t>
  </si>
  <si>
    <t>احمد العلبي</t>
  </si>
  <si>
    <t>احمد حمود</t>
  </si>
  <si>
    <t>نبيها</t>
  </si>
  <si>
    <t>عطنه</t>
  </si>
  <si>
    <t>اسامه نطفجي</t>
  </si>
  <si>
    <t>صنعاء</t>
  </si>
  <si>
    <t>جورج الحاج</t>
  </si>
  <si>
    <t>فريحه</t>
  </si>
  <si>
    <t>رشا اللحام</t>
  </si>
  <si>
    <t>شكرية</t>
  </si>
  <si>
    <t>رشا صافيتا</t>
  </si>
  <si>
    <t>دير شميل</t>
  </si>
  <si>
    <t>مروه شوقل</t>
  </si>
  <si>
    <t>معن الاحمد</t>
  </si>
  <si>
    <t>نورس احمد</t>
  </si>
  <si>
    <t>هديه نابلسي</t>
  </si>
  <si>
    <t>1/11993</t>
  </si>
  <si>
    <t>يوسف جزائري</t>
  </si>
  <si>
    <t>محمد علاء الدين</t>
  </si>
  <si>
    <t>عزات ياسين</t>
  </si>
  <si>
    <t>عربين</t>
  </si>
  <si>
    <t>ندى دباس</t>
  </si>
  <si>
    <t>مليحا</t>
  </si>
  <si>
    <t>وجدان هبره</t>
  </si>
  <si>
    <t xml:space="preserve">علي مراد </t>
  </si>
  <si>
    <t>محمد المصري</t>
  </si>
  <si>
    <t>20/1/1992</t>
  </si>
  <si>
    <t>ربيع علي ديب</t>
  </si>
  <si>
    <t>مزار القطرية</t>
  </si>
  <si>
    <t>محمد العقاد</t>
  </si>
  <si>
    <t>محمد خالد حوراني</t>
  </si>
  <si>
    <t>حافظ</t>
  </si>
  <si>
    <t>فاطمه مراد</t>
  </si>
  <si>
    <t>محمد الشرقاوي</t>
  </si>
  <si>
    <t>نزال</t>
  </si>
  <si>
    <t>محمد ياسين الحزام</t>
  </si>
  <si>
    <t>محمد رضوان</t>
  </si>
  <si>
    <t>قتيبة رفاعي</t>
  </si>
  <si>
    <t>كريمه عباس</t>
  </si>
  <si>
    <t>واجبه</t>
  </si>
  <si>
    <t>مايا حوزاني</t>
  </si>
  <si>
    <t>ناديا الكرم</t>
  </si>
  <si>
    <t>هدايت</t>
  </si>
  <si>
    <t>سعيد عبد الحي</t>
  </si>
  <si>
    <t>بلال العتيلي</t>
  </si>
  <si>
    <t>غارية شرقية</t>
  </si>
  <si>
    <t>حسام عاقل</t>
  </si>
  <si>
    <t>محمد حامد</t>
  </si>
  <si>
    <t>عبد القادر الشيخه</t>
  </si>
  <si>
    <t>جون حداد</t>
  </si>
  <si>
    <t>رزان البحش</t>
  </si>
  <si>
    <t>محمد مياز</t>
  </si>
  <si>
    <t>رهام كريزان</t>
  </si>
  <si>
    <t>سلوه</t>
  </si>
  <si>
    <t>صلاح الدين القشاط</t>
  </si>
  <si>
    <t>عبد الرحمن دواره</t>
  </si>
  <si>
    <t>محمد باسل عبد الحي</t>
  </si>
  <si>
    <t>محمد نسيب</t>
  </si>
  <si>
    <t>محمد ماجد الشايب</t>
  </si>
  <si>
    <t>نور الدين نمر</t>
  </si>
  <si>
    <t>احمد سلوم</t>
  </si>
  <si>
    <t>بشار حيدر</t>
  </si>
  <si>
    <t>راما ابووطفة</t>
  </si>
  <si>
    <t>رهام سليمان اغا</t>
  </si>
  <si>
    <t>غزل جبيل</t>
  </si>
  <si>
    <t>انجيل</t>
  </si>
  <si>
    <t>فادي ابو عيد</t>
  </si>
  <si>
    <t>محمد شادي حريدين</t>
  </si>
  <si>
    <t>اميمه</t>
  </si>
  <si>
    <t>محمود الموسى</t>
  </si>
  <si>
    <t>ناصر محمد</t>
  </si>
  <si>
    <t>هادي عرنوس</t>
  </si>
  <si>
    <t>مردك</t>
  </si>
  <si>
    <t>اياد البيضه</t>
  </si>
  <si>
    <t>فاعور</t>
  </si>
  <si>
    <t>بشار المحمد</t>
  </si>
  <si>
    <t>عبد الكريم تللو</t>
  </si>
  <si>
    <t>علي جلول</t>
  </si>
  <si>
    <t>علي حسون</t>
  </si>
  <si>
    <t>20/3/1995</t>
  </si>
  <si>
    <t xml:space="preserve">غدير ابراهيم </t>
  </si>
  <si>
    <t>فائقه</t>
  </si>
  <si>
    <t>فادي بشر</t>
  </si>
  <si>
    <t xml:space="preserve">اشرفية صحنايا </t>
  </si>
  <si>
    <t>نسيم الصباغ</t>
  </si>
  <si>
    <t>نور النحلاوي</t>
  </si>
  <si>
    <t>وعد كمال</t>
  </si>
  <si>
    <t>فكرت</t>
  </si>
  <si>
    <t>14/6/1989</t>
  </si>
  <si>
    <t>ياسر محفوظ</t>
  </si>
  <si>
    <t>احمد الصمل</t>
  </si>
  <si>
    <t>اولفت يوسف</t>
  </si>
  <si>
    <t>نجود</t>
  </si>
  <si>
    <t>بلال القطيفان</t>
  </si>
  <si>
    <t>محمد نور كيوان</t>
  </si>
  <si>
    <t>هلا الطويبي</t>
  </si>
  <si>
    <t>هبا</t>
  </si>
  <si>
    <t>احمد غزال</t>
  </si>
  <si>
    <t>غزلانيه</t>
  </si>
  <si>
    <t>احمد هادي حواج</t>
  </si>
  <si>
    <t>فدوه</t>
  </si>
  <si>
    <t>امنه الفهد</t>
  </si>
  <si>
    <t>وسيم ديوب</t>
  </si>
  <si>
    <t>عين الشمس</t>
  </si>
  <si>
    <t>محمد منتصر الطحل</t>
  </si>
  <si>
    <t>محمد رجب قربي</t>
  </si>
  <si>
    <t>يوسف زين العابدين</t>
  </si>
  <si>
    <t>احمد غالب</t>
  </si>
  <si>
    <t>نسيما</t>
  </si>
  <si>
    <t>جوليا جحجاح</t>
  </si>
  <si>
    <t>حمزه عفوفه ياسين</t>
  </si>
  <si>
    <t>محمد والي</t>
  </si>
  <si>
    <t>24/1/1996</t>
  </si>
  <si>
    <t>مضر عبسي</t>
  </si>
  <si>
    <t>وصال</t>
  </si>
  <si>
    <t>ميسر القيسي</t>
  </si>
  <si>
    <t>حسيمه</t>
  </si>
  <si>
    <t>الاء سليم</t>
  </si>
  <si>
    <t>محمد الخضر الوكاع</t>
  </si>
  <si>
    <t>فيحاء</t>
  </si>
  <si>
    <t>عامر البني</t>
  </si>
  <si>
    <t>محمد بدير</t>
  </si>
  <si>
    <t>محمد غزال</t>
  </si>
  <si>
    <t>رهجه</t>
  </si>
  <si>
    <t>محمد حيدر الصبان</t>
  </si>
  <si>
    <t>عهد البطرس</t>
  </si>
  <si>
    <t>قاسم الشيخ احمد</t>
  </si>
  <si>
    <t>ماهر موسى</t>
  </si>
  <si>
    <t>ناهد حلواني</t>
  </si>
  <si>
    <t>روان الجبان</t>
  </si>
  <si>
    <t>نجات</t>
  </si>
  <si>
    <t>17/4/1996</t>
  </si>
  <si>
    <t>حسن زهوه</t>
  </si>
  <si>
    <t>غياث دياب</t>
  </si>
  <si>
    <t>معلولا</t>
  </si>
  <si>
    <t>جابر الصالح</t>
  </si>
  <si>
    <t>قطيفه</t>
  </si>
  <si>
    <t>امينة القزاز</t>
  </si>
  <si>
    <t>جورج حنا</t>
  </si>
  <si>
    <t>الفريد</t>
  </si>
  <si>
    <t>حسان حبيب</t>
  </si>
  <si>
    <t>عبد الله كلش</t>
  </si>
  <si>
    <t>كنده شكو</t>
  </si>
  <si>
    <t>محمد رامي</t>
  </si>
  <si>
    <t>ماهر سليمان</t>
  </si>
  <si>
    <t>محمد انور النوري</t>
  </si>
  <si>
    <t>محمد غسان</t>
  </si>
  <si>
    <t>محمد سامي زعيتر</t>
  </si>
  <si>
    <t>محمد علي الكويفاتي</t>
  </si>
  <si>
    <t>رويدا</t>
  </si>
  <si>
    <t>29/8/1993</t>
  </si>
  <si>
    <t>مريم باره</t>
  </si>
  <si>
    <t>احمد الدبش</t>
  </si>
  <si>
    <t>حسام الدين الصعيدي</t>
  </si>
  <si>
    <t>هبة الله</t>
  </si>
  <si>
    <t>دعاء البدوي</t>
  </si>
  <si>
    <t>21/3/1993</t>
  </si>
  <si>
    <t>ديما حبال</t>
  </si>
  <si>
    <t>راما كندر</t>
  </si>
  <si>
    <t>علي عبدو</t>
  </si>
  <si>
    <t>علي فاكه</t>
  </si>
  <si>
    <t>مدحت</t>
  </si>
  <si>
    <t>علي هاشم</t>
  </si>
  <si>
    <t>لوما</t>
  </si>
  <si>
    <t>فاطمه قطمه</t>
  </si>
  <si>
    <t>عزيزه</t>
  </si>
  <si>
    <t>24/6/1987</t>
  </si>
  <si>
    <t>محمد حليمه</t>
  </si>
  <si>
    <t>ناهده</t>
  </si>
  <si>
    <t>16/8/1993</t>
  </si>
  <si>
    <t>محمد ضياء هواري</t>
  </si>
  <si>
    <t>محمود الابرش</t>
  </si>
  <si>
    <t>مرح المناع</t>
  </si>
  <si>
    <t>محمد عامر</t>
  </si>
  <si>
    <t>الاء عتمه</t>
  </si>
  <si>
    <t>رنا عويد</t>
  </si>
  <si>
    <t>29/3/1987</t>
  </si>
  <si>
    <t>رنيم الماغوط</t>
  </si>
  <si>
    <t>رابحة</t>
  </si>
  <si>
    <t>عبد الرحمن الصمادي</t>
  </si>
  <si>
    <t>عبد الرزاق الاحمد</t>
  </si>
  <si>
    <t>تدمر</t>
  </si>
  <si>
    <t>علا المفلح</t>
  </si>
  <si>
    <t>25/4/1987</t>
  </si>
  <si>
    <t>ميدان</t>
  </si>
  <si>
    <t>علاء جديد</t>
  </si>
  <si>
    <t>محمد سامر دامر</t>
  </si>
  <si>
    <t>شهاب</t>
  </si>
  <si>
    <t>محمد طلال جلال</t>
  </si>
  <si>
    <t>مهيب</t>
  </si>
  <si>
    <t>محمد منير دعبول</t>
  </si>
  <si>
    <t>رابعه</t>
  </si>
  <si>
    <t>يامن الجمل</t>
  </si>
  <si>
    <t>دلاما سعيد</t>
  </si>
  <si>
    <t>ربيع خواظ</t>
  </si>
  <si>
    <t>ماهر الحاجي</t>
  </si>
  <si>
    <t>محمد نور العبد</t>
  </si>
  <si>
    <t>رائده</t>
  </si>
  <si>
    <t>ناريمان</t>
  </si>
  <si>
    <t>وائل الاعور</t>
  </si>
  <si>
    <t>14/5/1997</t>
  </si>
  <si>
    <t>سموءل منصور</t>
  </si>
  <si>
    <t>عباده اللحام</t>
  </si>
  <si>
    <t>ايناس</t>
  </si>
  <si>
    <t>عبدالله حسن</t>
  </si>
  <si>
    <t>عبد الوهاب البريجاوي</t>
  </si>
  <si>
    <t>محمد نحله</t>
  </si>
  <si>
    <t>نائله</t>
  </si>
  <si>
    <t>هتون مقرش</t>
  </si>
  <si>
    <t>محمد ثابت</t>
  </si>
  <si>
    <t>هبا باكير</t>
  </si>
  <si>
    <t>دير عطية</t>
  </si>
  <si>
    <t>نور الجاويش</t>
  </si>
  <si>
    <t xml:space="preserve">عرفان </t>
  </si>
  <si>
    <t>13/7/1990</t>
  </si>
  <si>
    <t>وائل الحسن</t>
  </si>
  <si>
    <t>عدي غرلي</t>
  </si>
  <si>
    <t>منذر حموش</t>
  </si>
  <si>
    <t>منى خالد</t>
  </si>
  <si>
    <t xml:space="preserve">مصطفى حاتم </t>
  </si>
  <si>
    <t>مياده اسماعيل</t>
  </si>
  <si>
    <t>نوفه كعدي</t>
  </si>
  <si>
    <t>دير الجرد</t>
  </si>
  <si>
    <t>احمد السمكري</t>
  </si>
  <si>
    <t>ايمان الناصر</t>
  </si>
  <si>
    <t>صالحه الخلف</t>
  </si>
  <si>
    <t>دانة لشريف</t>
  </si>
  <si>
    <t xml:space="preserve">رفيق </t>
  </si>
  <si>
    <t>لجين قنبر</t>
  </si>
  <si>
    <t xml:space="preserve">ايه مارديني </t>
  </si>
  <si>
    <t xml:space="preserve">احسان </t>
  </si>
  <si>
    <t>علا حويجه</t>
  </si>
  <si>
    <t>غيثاء</t>
  </si>
  <si>
    <t>فيفيان سويد</t>
  </si>
  <si>
    <t>مادلين عامر</t>
  </si>
  <si>
    <t>جدعان</t>
  </si>
  <si>
    <t>نوفليه</t>
  </si>
  <si>
    <t>عمره</t>
  </si>
  <si>
    <t>محمد انس القضماني</t>
  </si>
  <si>
    <t>ملهم جمعة</t>
  </si>
  <si>
    <t>اسراء مللي</t>
  </si>
  <si>
    <t>راما عباد</t>
  </si>
  <si>
    <t>رغد الشعار</t>
  </si>
  <si>
    <t xml:space="preserve">روان الطعمه </t>
  </si>
  <si>
    <t xml:space="preserve">طعمه </t>
  </si>
  <si>
    <t xml:space="preserve">قطنا </t>
  </si>
  <si>
    <t xml:space="preserve">ريم الشعار </t>
  </si>
  <si>
    <t>زين العابدين ضاهر</t>
  </si>
  <si>
    <t>مؤمنه سكروجه</t>
  </si>
  <si>
    <t>نجوى قطان</t>
  </si>
  <si>
    <t>بسام شيخ سليمان</t>
  </si>
  <si>
    <t>ناديه</t>
  </si>
  <si>
    <t>الاء منذر</t>
  </si>
  <si>
    <t>جنيه</t>
  </si>
  <si>
    <t>حوش حالا</t>
  </si>
  <si>
    <t>امنه جمعه</t>
  </si>
  <si>
    <t xml:space="preserve">ذياب </t>
  </si>
  <si>
    <t xml:space="preserve">فتحيه </t>
  </si>
  <si>
    <t>انس المدني</t>
  </si>
  <si>
    <t>رنيم الحلاق</t>
  </si>
  <si>
    <t>عاليه</t>
  </si>
  <si>
    <t>عبد الله حمامي</t>
  </si>
  <si>
    <t>محمد علاء الصيداوي</t>
  </si>
  <si>
    <t>محمد امير</t>
  </si>
  <si>
    <t>محمد لؤي حالول</t>
  </si>
  <si>
    <t xml:space="preserve">انتصار </t>
  </si>
  <si>
    <t>محمد مؤيد دك الباب</t>
  </si>
  <si>
    <t>احمد حسان</t>
  </si>
  <si>
    <t>محمد طارق موصلي</t>
  </si>
  <si>
    <t>يوسف فاضل</t>
  </si>
  <si>
    <t>عبير فرنسيس</t>
  </si>
  <si>
    <t>طرابلس</t>
  </si>
  <si>
    <t>رانيا خطاب</t>
  </si>
  <si>
    <t>ليلى منور</t>
  </si>
  <si>
    <t>اليرموك</t>
  </si>
  <si>
    <t>بسام جحجاح</t>
  </si>
  <si>
    <t xml:space="preserve">اسيا </t>
  </si>
  <si>
    <t xml:space="preserve">حسين الجوابرة </t>
  </si>
  <si>
    <t>مروان نظام</t>
  </si>
  <si>
    <t>رحيمه</t>
  </si>
  <si>
    <t>الاء مصطفى</t>
  </si>
  <si>
    <t>عفت</t>
  </si>
  <si>
    <t>محمد أكرم شاكر غازي</t>
  </si>
  <si>
    <t>شاكر شاكرغازي</t>
  </si>
  <si>
    <t>الاء قصار</t>
  </si>
  <si>
    <t>صمهان</t>
  </si>
  <si>
    <t>عبدالله النداف</t>
  </si>
  <si>
    <t>كسوة</t>
  </si>
  <si>
    <t>يسرى زرزور</t>
  </si>
  <si>
    <t>رانيه</t>
  </si>
  <si>
    <t>راما صلاحي</t>
  </si>
  <si>
    <t>مروه فهد</t>
  </si>
  <si>
    <t xml:space="preserve">علاء </t>
  </si>
  <si>
    <t>هبه السبيني</t>
  </si>
  <si>
    <t>هبة الهواش</t>
  </si>
  <si>
    <t>طلال علي</t>
  </si>
  <si>
    <t>ملحم</t>
  </si>
  <si>
    <t>اسماعيل الحلاق</t>
  </si>
  <si>
    <t>ايهم رزق</t>
  </si>
  <si>
    <t>مريم ادريس</t>
  </si>
  <si>
    <t xml:space="preserve">دلال </t>
  </si>
  <si>
    <t>ندى الصمادي</t>
  </si>
  <si>
    <t xml:space="preserve">ندى تدمري </t>
  </si>
  <si>
    <t>وسيم كنعان</t>
  </si>
  <si>
    <t>عزو</t>
  </si>
  <si>
    <t>كارولين صملاخي</t>
  </si>
  <si>
    <t>خالد مهاوش</t>
  </si>
  <si>
    <t>بيداء</t>
  </si>
  <si>
    <t>خنساء عبد الحفيظ</t>
  </si>
  <si>
    <t>درويش الحجار</t>
  </si>
  <si>
    <t>كنان علي</t>
  </si>
  <si>
    <t xml:space="preserve">ريا </t>
  </si>
  <si>
    <t>3/32/1982</t>
  </si>
  <si>
    <t>لين الكيلاني</t>
  </si>
  <si>
    <t>14/2/1991</t>
  </si>
  <si>
    <t>لينا علي</t>
  </si>
  <si>
    <t>محي الدين الحوراني</t>
  </si>
  <si>
    <t>عادلية</t>
  </si>
  <si>
    <t>ايهم الحسن</t>
  </si>
  <si>
    <t>جنان ميهوب</t>
  </si>
  <si>
    <t>راس فلقسو</t>
  </si>
  <si>
    <t>رافت الحفيري</t>
  </si>
  <si>
    <t>صفاء الحسين</t>
  </si>
  <si>
    <t>محمد حمزه شرف الدين</t>
  </si>
  <si>
    <t>العصماء البرم</t>
  </si>
  <si>
    <t xml:space="preserve">صيدا </t>
  </si>
  <si>
    <t>بشيرة الوادى</t>
  </si>
  <si>
    <t>عسكريه</t>
  </si>
  <si>
    <t>ساميه المحاميد</t>
  </si>
  <si>
    <t>ساندرا بسيط</t>
  </si>
  <si>
    <t>كارول</t>
  </si>
  <si>
    <t>طيف عثمان</t>
  </si>
  <si>
    <t>غياد</t>
  </si>
  <si>
    <t>شطحه</t>
  </si>
  <si>
    <t>عباده عبد الله</t>
  </si>
  <si>
    <t>عفراء الحسين</t>
  </si>
  <si>
    <t>محمد عرفان الزيات</t>
  </si>
  <si>
    <t>محمد لؤي الطرشان</t>
  </si>
  <si>
    <t>محمدسامر برا</t>
  </si>
  <si>
    <t>محمدسليم نخال</t>
  </si>
  <si>
    <t>محمدياسر الدرا</t>
  </si>
  <si>
    <t>محمدخالد</t>
  </si>
  <si>
    <t>حبيبة</t>
  </si>
  <si>
    <t>وفاء التل</t>
  </si>
  <si>
    <t>ياره الصيداوي</t>
  </si>
  <si>
    <t>نرمين</t>
  </si>
  <si>
    <t>ياسين نجمه</t>
  </si>
  <si>
    <t>محمد وسيم يلداني جزائرلي</t>
  </si>
  <si>
    <t>مرفت الشريطي</t>
  </si>
  <si>
    <t>نصري</t>
  </si>
  <si>
    <t>الاء الشربجي</t>
  </si>
  <si>
    <t xml:space="preserve">محمد هاني </t>
  </si>
  <si>
    <t>باهيه</t>
  </si>
  <si>
    <t>رضا معلا</t>
  </si>
  <si>
    <t>روان الكبة</t>
  </si>
  <si>
    <t>مزنة العيسى</t>
  </si>
  <si>
    <t>محمدزهير</t>
  </si>
  <si>
    <t>احمد بدور</t>
  </si>
  <si>
    <t>مشرفة</t>
  </si>
  <si>
    <t>محمد الخلاوي</t>
  </si>
  <si>
    <t>محمود عجعوج</t>
  </si>
  <si>
    <t>خلدون المذيب</t>
  </si>
  <si>
    <t>دعاء الضاهر</t>
  </si>
  <si>
    <t>فواز رزوق</t>
  </si>
  <si>
    <t>كرم زكريا</t>
  </si>
  <si>
    <t>مسوك</t>
  </si>
  <si>
    <t>لين برهمجي</t>
  </si>
  <si>
    <t>مجد الناصر</t>
  </si>
  <si>
    <t>15/1/1999</t>
  </si>
  <si>
    <t>تركيه</t>
  </si>
  <si>
    <t>غسان جبلاوي</t>
  </si>
  <si>
    <t>احمد عيون النابلسي</t>
  </si>
  <si>
    <t>دريد شلغين</t>
  </si>
  <si>
    <t>محمود يونس</t>
  </si>
  <si>
    <t>شوكت</t>
  </si>
  <si>
    <t>أمجد سماره</t>
  </si>
  <si>
    <t>وفاء سكريه</t>
  </si>
  <si>
    <t xml:space="preserve">زينب يونس </t>
  </si>
  <si>
    <t>سلام قاروط</t>
  </si>
  <si>
    <t>عبيده زرزور</t>
  </si>
  <si>
    <t>دارين</t>
  </si>
  <si>
    <t>عفاف بدا</t>
  </si>
  <si>
    <t>عمار حسن</t>
  </si>
  <si>
    <t>الزنقوفة</t>
  </si>
  <si>
    <t>عمر المحمد</t>
  </si>
  <si>
    <t>محمد حسين</t>
  </si>
  <si>
    <t>محمد خضره</t>
  </si>
  <si>
    <t>شكيب</t>
  </si>
  <si>
    <t>محمد داده</t>
  </si>
  <si>
    <t>محمد علاء العكيلي</t>
  </si>
  <si>
    <t xml:space="preserve">محمد عمار </t>
  </si>
  <si>
    <t xml:space="preserve">امنه </t>
  </si>
  <si>
    <t>محمد مصطفى الغراوي</t>
  </si>
  <si>
    <t>محمد منذر سبيناتي</t>
  </si>
  <si>
    <t>محمد نور الدين</t>
  </si>
  <si>
    <t>مرهف مزهر</t>
  </si>
  <si>
    <t>ملك بجبوج</t>
  </si>
  <si>
    <t>سغاد</t>
  </si>
  <si>
    <t xml:space="preserve"> هيا المصطفى</t>
  </si>
  <si>
    <t>اشرف زكريا</t>
  </si>
  <si>
    <t>الاء علاء الدين</t>
  </si>
  <si>
    <t>ثناء ابو حامد</t>
  </si>
  <si>
    <t>محمد الايوبي</t>
  </si>
  <si>
    <t>هادي مريم</t>
  </si>
  <si>
    <t>أبو بكر صالح</t>
  </si>
  <si>
    <t xml:space="preserve">حنان شربا </t>
  </si>
  <si>
    <t>الملوعة</t>
  </si>
  <si>
    <t>حنين الحكيم</t>
  </si>
  <si>
    <t xml:space="preserve">راما الجاجه </t>
  </si>
  <si>
    <t xml:space="preserve">ديمه </t>
  </si>
  <si>
    <t>راما المالح</t>
  </si>
  <si>
    <t xml:space="preserve">محمد المسلماني </t>
  </si>
  <si>
    <t>محمد انس رمضان</t>
  </si>
  <si>
    <t>مؤيد شليلو</t>
  </si>
  <si>
    <t>عبدالمجيد</t>
  </si>
  <si>
    <t>خلدون زهر الدين</t>
  </si>
  <si>
    <t>دانيه علايا</t>
  </si>
  <si>
    <t>محمد ضياء</t>
  </si>
  <si>
    <t>نبال</t>
  </si>
  <si>
    <t>كنان دمراني</t>
  </si>
  <si>
    <t>المعضمية</t>
  </si>
  <si>
    <t>لؤي حبي</t>
  </si>
  <si>
    <t>ليث عيسى</t>
  </si>
  <si>
    <t>غيفار</t>
  </si>
  <si>
    <t>لينا هزيمه</t>
  </si>
  <si>
    <t>ماهر  أبو دقة</t>
  </si>
  <si>
    <t>مهيبه</t>
  </si>
  <si>
    <t>محمود النمر</t>
  </si>
  <si>
    <t>محمود عدس</t>
  </si>
  <si>
    <t>محمود عطايا</t>
  </si>
  <si>
    <t xml:space="preserve">يلدا </t>
  </si>
  <si>
    <t>منير انصير</t>
  </si>
  <si>
    <t>إبراهيم</t>
  </si>
  <si>
    <t>28/1/1996</t>
  </si>
  <si>
    <t>ناصر عبد العال</t>
  </si>
  <si>
    <t>14/5/1995</t>
  </si>
  <si>
    <t>نبال سعيد</t>
  </si>
  <si>
    <t>عبد الرحمن جانبوت</t>
  </si>
  <si>
    <t>اديب</t>
  </si>
  <si>
    <t>عبد الله سلاليمي</t>
  </si>
  <si>
    <t>عبد الهادي الدلول</t>
  </si>
  <si>
    <t>نهوند</t>
  </si>
  <si>
    <t>عبدالرحيم البريدي</t>
  </si>
  <si>
    <t>عبدالله خصي</t>
  </si>
  <si>
    <t>محفوظ</t>
  </si>
  <si>
    <t xml:space="preserve">الضمير </t>
  </si>
  <si>
    <t>عثمان غنام</t>
  </si>
  <si>
    <t>عدنان الرويلي</t>
  </si>
  <si>
    <t>30/1/1993</t>
  </si>
  <si>
    <t>عز الدين الفقيه</t>
  </si>
  <si>
    <t>عطاء اسماعيل العجرش الشمري</t>
  </si>
  <si>
    <t>مرفت</t>
  </si>
  <si>
    <t>علا ريدان</t>
  </si>
  <si>
    <t>علاء الضماد</t>
  </si>
  <si>
    <t>علاء العكاوي</t>
  </si>
  <si>
    <t>علاء حسين</t>
  </si>
  <si>
    <t>علي الدنف</t>
  </si>
  <si>
    <t>علي الصالح</t>
  </si>
  <si>
    <t>تسيل</t>
  </si>
  <si>
    <t>علي منقاش</t>
  </si>
  <si>
    <t xml:space="preserve">جديدة الوادي </t>
  </si>
  <si>
    <t>عماد بكر</t>
  </si>
  <si>
    <t>عمار الاحمد</t>
  </si>
  <si>
    <t>عمار الديري</t>
  </si>
  <si>
    <t xml:space="preserve"> انعام</t>
  </si>
  <si>
    <t>عمار بكر</t>
  </si>
  <si>
    <t>عمار مهنا</t>
  </si>
  <si>
    <t>عبدالملك الزبيبي</t>
  </si>
  <si>
    <t>محمدممتاز</t>
  </si>
  <si>
    <t>غيداء</t>
  </si>
  <si>
    <t>ليلى زغموت</t>
  </si>
  <si>
    <t>محمد مامون</t>
  </si>
  <si>
    <t>محمود الزعبي</t>
  </si>
  <si>
    <t>خالد شاويش</t>
  </si>
  <si>
    <t>خضرة</t>
  </si>
  <si>
    <t xml:space="preserve">سبينه </t>
  </si>
  <si>
    <t>خالد عبد الحق</t>
  </si>
  <si>
    <t>خلود جمال القداح</t>
  </si>
  <si>
    <t>عندليب</t>
  </si>
  <si>
    <t>خلود مستو</t>
  </si>
  <si>
    <t xml:space="preserve">دعاء نصري </t>
  </si>
  <si>
    <t xml:space="preserve">محمد مجد </t>
  </si>
  <si>
    <t xml:space="preserve">اميمة </t>
  </si>
  <si>
    <t>كمي حسون</t>
  </si>
  <si>
    <t>سويداء</t>
  </si>
  <si>
    <t>لما زغيب</t>
  </si>
  <si>
    <t>عرنة</t>
  </si>
  <si>
    <t>لورين الحمصي</t>
  </si>
  <si>
    <t>كحيل</t>
  </si>
  <si>
    <t xml:space="preserve">ليث الصباغ </t>
  </si>
  <si>
    <t xml:space="preserve">محمد لؤي </t>
  </si>
  <si>
    <t>مادلين وهبه</t>
  </si>
  <si>
    <t>محمد نور أبوعابد</t>
  </si>
  <si>
    <t>منال الشلبي</t>
  </si>
  <si>
    <t xml:space="preserve">مهند فريجه </t>
  </si>
  <si>
    <t>مؤيد الاحمد</t>
  </si>
  <si>
    <t>عبد الرحمن الشالاتي</t>
  </si>
  <si>
    <t>احمد ماهر</t>
  </si>
  <si>
    <t>عبد الفتاح دحدوح</t>
  </si>
  <si>
    <t xml:space="preserve">عبد الكريم الرواس </t>
  </si>
  <si>
    <t xml:space="preserve">عبدالله القدومي </t>
  </si>
  <si>
    <t>فريز</t>
  </si>
  <si>
    <t>عبد الله المقداد</t>
  </si>
  <si>
    <t xml:space="preserve">عبد الجليل </t>
  </si>
  <si>
    <t>عبد الحميد الادلبي</t>
  </si>
  <si>
    <t>عبد الكريم علاوي</t>
  </si>
  <si>
    <t>عبد الله الحاجي محمد</t>
  </si>
  <si>
    <t>عبد الواحد حمراوي</t>
  </si>
  <si>
    <t>عبير بكور</t>
  </si>
  <si>
    <t>عصام الشيتي</t>
  </si>
  <si>
    <t>علي طالب</t>
  </si>
  <si>
    <t>علي علوش</t>
  </si>
  <si>
    <t>عمار حماده</t>
  </si>
  <si>
    <t>غنوم</t>
  </si>
  <si>
    <t>عمار العايش</t>
  </si>
  <si>
    <t>عطا الله</t>
  </si>
  <si>
    <t>احمد الاشكي</t>
  </si>
  <si>
    <t>تواني</t>
  </si>
  <si>
    <t>احمد الاغا</t>
  </si>
  <si>
    <t xml:space="preserve">قطيفة </t>
  </si>
  <si>
    <t>حمريت</t>
  </si>
  <si>
    <t>احمد الحوري</t>
  </si>
  <si>
    <t>5/1/1999</t>
  </si>
  <si>
    <t>احمد الخطيب</t>
  </si>
  <si>
    <t>محمد مصباح</t>
  </si>
  <si>
    <t>احمد الزعل</t>
  </si>
  <si>
    <t>اسمهان</t>
  </si>
  <si>
    <t>احمد العسلي</t>
  </si>
  <si>
    <t>سهى المزين</t>
  </si>
  <si>
    <t>احمد العمر</t>
  </si>
  <si>
    <t>احمد العيسى</t>
  </si>
  <si>
    <t>جب الجراح</t>
  </si>
  <si>
    <t>احمد الفنيش</t>
  </si>
  <si>
    <t>احمد اليحيى</t>
  </si>
  <si>
    <t>احمد تللو</t>
  </si>
  <si>
    <t>احمد خالد</t>
  </si>
  <si>
    <t>زاكيه</t>
  </si>
  <si>
    <t>احمد خروس</t>
  </si>
  <si>
    <t>رحمة</t>
  </si>
  <si>
    <t>احمد درويش</t>
  </si>
  <si>
    <t>محمد نعمان</t>
  </si>
  <si>
    <t>احمد رخيص</t>
  </si>
  <si>
    <t>احمد طشه</t>
  </si>
  <si>
    <t>احمد طه</t>
  </si>
  <si>
    <t>احمد غبوش</t>
  </si>
  <si>
    <t>احمد محمد</t>
  </si>
  <si>
    <t>تحرير</t>
  </si>
  <si>
    <t>احمد مدور</t>
  </si>
  <si>
    <t>احمد مللي</t>
  </si>
  <si>
    <t>احمد هبود</t>
  </si>
  <si>
    <t>اخلاص محمد</t>
  </si>
  <si>
    <t>اروى محمد</t>
  </si>
  <si>
    <t>ازدهار حسين</t>
  </si>
  <si>
    <t>كفى</t>
  </si>
  <si>
    <t>ازهار خزمه</t>
  </si>
  <si>
    <t>لميعا</t>
  </si>
  <si>
    <t>اسامه الرشيد</t>
  </si>
  <si>
    <t>اسامه الشوفي</t>
  </si>
  <si>
    <t xml:space="preserve">بيان </t>
  </si>
  <si>
    <t>اسامه فنيش</t>
  </si>
  <si>
    <t>غزه</t>
  </si>
  <si>
    <t>اسراء البوشي</t>
  </si>
  <si>
    <t>اسراء غصن</t>
  </si>
  <si>
    <t>غاليه</t>
  </si>
  <si>
    <t>اسراء مصطفى</t>
  </si>
  <si>
    <t>عين دقنة</t>
  </si>
  <si>
    <t>اسماء دللي</t>
  </si>
  <si>
    <t>زملكا</t>
  </si>
  <si>
    <t>اكرم الدوس</t>
  </si>
  <si>
    <t>عبدالحكيم</t>
  </si>
  <si>
    <t>اكرم فرحه</t>
  </si>
  <si>
    <t>بدران</t>
  </si>
  <si>
    <t>فطوم رباح</t>
  </si>
  <si>
    <t>حي القزاز</t>
  </si>
  <si>
    <t>اكرم قاسم</t>
  </si>
  <si>
    <t>قيسا</t>
  </si>
  <si>
    <t>الاء ابوالجوز</t>
  </si>
  <si>
    <t>فريح</t>
  </si>
  <si>
    <t>الاء الخباز</t>
  </si>
  <si>
    <t>الاء عدره</t>
  </si>
  <si>
    <t>نورالدين</t>
  </si>
  <si>
    <t>تجره</t>
  </si>
  <si>
    <t>الحسن شطح</t>
  </si>
  <si>
    <t>الطاف حجي طه الناشد</t>
  </si>
  <si>
    <t>الفت الواوي</t>
  </si>
  <si>
    <t>الفضيل حمود</t>
  </si>
  <si>
    <t>الماظه خليل</t>
  </si>
  <si>
    <t>جانيت</t>
  </si>
  <si>
    <t>حبنمره</t>
  </si>
  <si>
    <t>المعتصم ب الله العواد</t>
  </si>
  <si>
    <t>الياس سمعان</t>
  </si>
  <si>
    <t>ايوب</t>
  </si>
  <si>
    <t>قطف</t>
  </si>
  <si>
    <t>ربله</t>
  </si>
  <si>
    <t>اليمان الصالح</t>
  </si>
  <si>
    <t>الين درغام</t>
  </si>
  <si>
    <t>امان ديب</t>
  </si>
  <si>
    <t>يسيره</t>
  </si>
  <si>
    <t>بيت زنتوت</t>
  </si>
  <si>
    <t>اماني سليمان</t>
  </si>
  <si>
    <t>امجد الكيلاني</t>
  </si>
  <si>
    <t>امجد الموصلي</t>
  </si>
  <si>
    <t>امجد دخل الله</t>
  </si>
  <si>
    <t>كويا</t>
  </si>
  <si>
    <t>امجد كوشك</t>
  </si>
  <si>
    <t>هدى شحاده</t>
  </si>
  <si>
    <t>امير اسماعيل</t>
  </si>
  <si>
    <t>هنود</t>
  </si>
  <si>
    <t>اميرة عصيده</t>
  </si>
  <si>
    <t>25 / 1 / 1987</t>
  </si>
  <si>
    <t>اميمه القداح</t>
  </si>
  <si>
    <t>قحطان</t>
  </si>
  <si>
    <t>الحراك</t>
  </si>
  <si>
    <t>انس الطاس</t>
  </si>
  <si>
    <t>انس رميح</t>
  </si>
  <si>
    <t>انس ضاهر</t>
  </si>
  <si>
    <t>انس كحلوس</t>
  </si>
  <si>
    <t>انس محمد</t>
  </si>
  <si>
    <t>انسام السويدان</t>
  </si>
  <si>
    <t>انغام يوسف</t>
  </si>
  <si>
    <t>جاسم سويدان</t>
  </si>
  <si>
    <t>كفر خاشر</t>
  </si>
  <si>
    <t>جبران حمود</t>
  </si>
  <si>
    <t>حرفا</t>
  </si>
  <si>
    <t>جريس السماره</t>
  </si>
  <si>
    <t>لينه</t>
  </si>
  <si>
    <t>جعفر الحجه</t>
  </si>
  <si>
    <t>جلال الدين ضيف الله</t>
  </si>
  <si>
    <t>جميل غنام</t>
  </si>
  <si>
    <t>جميله عابد</t>
  </si>
  <si>
    <t>وضحه</t>
  </si>
  <si>
    <t>الباغوز</t>
  </si>
  <si>
    <t>جهاد السيبراني</t>
  </si>
  <si>
    <t xml:space="preserve">جديدة خاص </t>
  </si>
  <si>
    <t>جهاد حمود</t>
  </si>
  <si>
    <t>جواهر الضيفان</t>
  </si>
  <si>
    <t>فرج</t>
  </si>
  <si>
    <t>خريجه صليبي</t>
  </si>
  <si>
    <t>جورج شقيان</t>
  </si>
  <si>
    <t>جول اليان</t>
  </si>
  <si>
    <t>رئيفه</t>
  </si>
  <si>
    <t>جيانا برهوم</t>
  </si>
  <si>
    <t>جيانا عيد</t>
  </si>
  <si>
    <t>بلودان</t>
  </si>
  <si>
    <t>حسام الدين شحاده</t>
  </si>
  <si>
    <t>رستم</t>
  </si>
  <si>
    <t>حسام الصيصان</t>
  </si>
  <si>
    <t>ليلى عمران</t>
  </si>
  <si>
    <t>حسام عبد الوهاب</t>
  </si>
  <si>
    <t>عدرا</t>
  </si>
  <si>
    <t>حسام عره العينيه</t>
  </si>
  <si>
    <t>حسن الجهماني</t>
  </si>
  <si>
    <t>حسن الدكاك</t>
  </si>
  <si>
    <t>مطيعه</t>
  </si>
  <si>
    <t>حسن عواد</t>
  </si>
  <si>
    <t>حسناء قيسي</t>
  </si>
  <si>
    <t>حسين الاحمد</t>
  </si>
  <si>
    <t>حسين الحلبي</t>
  </si>
  <si>
    <t>حسين العموري</t>
  </si>
  <si>
    <t>حسين بدير</t>
  </si>
  <si>
    <t>حسين عثمان</t>
  </si>
  <si>
    <t>سراب</t>
  </si>
  <si>
    <t>زللو</t>
  </si>
  <si>
    <t>حلا محمد</t>
  </si>
  <si>
    <t>سندس</t>
  </si>
  <si>
    <t>حليمه غصن</t>
  </si>
  <si>
    <t>هلالة</t>
  </si>
  <si>
    <t>حمد الابراهيم</t>
  </si>
  <si>
    <t>عبدالماجود</t>
  </si>
  <si>
    <t>حمزه العيسى</t>
  </si>
  <si>
    <t>معربه</t>
  </si>
  <si>
    <t>حنان مراد</t>
  </si>
  <si>
    <t>حزرما</t>
  </si>
  <si>
    <t>حنين قره طحان</t>
  </si>
  <si>
    <t>حير بركات</t>
  </si>
  <si>
    <t>خالد ابوالنصر</t>
  </si>
  <si>
    <t>مزرعة بيت جن</t>
  </si>
  <si>
    <t>خالد الاشقر</t>
  </si>
  <si>
    <t>مكة المكرمة</t>
  </si>
  <si>
    <t>خالد القاعد</t>
  </si>
  <si>
    <t>خالد الكلش</t>
  </si>
  <si>
    <t>خالد جمعه</t>
  </si>
  <si>
    <t>رأس المعرة</t>
  </si>
  <si>
    <t>خالد دياب</t>
  </si>
  <si>
    <t>خالد عبد العال</t>
  </si>
  <si>
    <t>خالد عليا</t>
  </si>
  <si>
    <t>خضر الخضر</t>
  </si>
  <si>
    <t>كفر سجنه</t>
  </si>
  <si>
    <t>خلدون خليفة</t>
  </si>
  <si>
    <t>14/5/1979</t>
  </si>
  <si>
    <t>خلود الحبال</t>
  </si>
  <si>
    <t>خلود الدللو</t>
  </si>
  <si>
    <t>خلود مرعي</t>
  </si>
  <si>
    <t>خليل السبيني</t>
  </si>
  <si>
    <t>خليل خالد</t>
  </si>
  <si>
    <t>خليل معلا</t>
  </si>
  <si>
    <t>خوله مقلد</t>
  </si>
  <si>
    <t>داليا زعتريه</t>
  </si>
  <si>
    <t>محمد يحيى</t>
  </si>
  <si>
    <t>العين</t>
  </si>
  <si>
    <t>دانيال مرهج</t>
  </si>
  <si>
    <t>شهيده</t>
  </si>
  <si>
    <t>24/7/1989</t>
  </si>
  <si>
    <t>دريد ابو شبلي</t>
  </si>
  <si>
    <t>عصمت</t>
  </si>
  <si>
    <t>ردينه ابو خير</t>
  </si>
  <si>
    <t>رهيا</t>
  </si>
  <si>
    <t>رزان الحسين</t>
  </si>
  <si>
    <t>رزان الدغلي الشهير بالدغري</t>
  </si>
  <si>
    <t>رزق العمور</t>
  </si>
  <si>
    <t>رسلان العلوش</t>
  </si>
  <si>
    <t>جباب</t>
  </si>
  <si>
    <t>رشا البكفاني</t>
  </si>
  <si>
    <t>عرمان</t>
  </si>
  <si>
    <t>رشا الشوفي</t>
  </si>
  <si>
    <t>رضا بدران</t>
  </si>
  <si>
    <t>رغد ادلبي</t>
  </si>
  <si>
    <t>رغده عبدالمجيد</t>
  </si>
  <si>
    <t>رنا الروبة</t>
  </si>
  <si>
    <t>رنا خضيره</t>
  </si>
  <si>
    <t>جمال الدين</t>
  </si>
  <si>
    <t>رنيم النقشبندي</t>
  </si>
  <si>
    <t>رنيم جريره</t>
  </si>
  <si>
    <t>رنيم حباب</t>
  </si>
  <si>
    <t xml:space="preserve">محمد جلال </t>
  </si>
  <si>
    <t>رنيم ديبو</t>
  </si>
  <si>
    <t>رهف السراج</t>
  </si>
  <si>
    <t>رهف الطيان</t>
  </si>
  <si>
    <t>رهف العيسى</t>
  </si>
  <si>
    <t>رهف حربوشه</t>
  </si>
  <si>
    <t>رهف رزق</t>
  </si>
  <si>
    <t>روان البرازي</t>
  </si>
  <si>
    <t>روان الساعور</t>
  </si>
  <si>
    <t>روان اليوسف</t>
  </si>
  <si>
    <t>فوزه</t>
  </si>
  <si>
    <t>مخرم فوقاني</t>
  </si>
  <si>
    <t>روان دباجه</t>
  </si>
  <si>
    <t>عبير جنيد</t>
  </si>
  <si>
    <t>روان زيتونه</t>
  </si>
  <si>
    <t>روان معروف</t>
  </si>
  <si>
    <t>رولا الشايب</t>
  </si>
  <si>
    <t>عتيبه</t>
  </si>
  <si>
    <t>رؤى حمودي</t>
  </si>
  <si>
    <t xml:space="preserve">محمد وليد </t>
  </si>
  <si>
    <t xml:space="preserve">نورة </t>
  </si>
  <si>
    <t>رياض الرفاعي</t>
  </si>
  <si>
    <t>رياض زرزر</t>
  </si>
  <si>
    <t>ريدان ناصيف اسعد</t>
  </si>
  <si>
    <t>مصلح</t>
  </si>
  <si>
    <t>شعوانة</t>
  </si>
  <si>
    <t>ريم العساف</t>
  </si>
  <si>
    <t>فاديه مزعل</t>
  </si>
  <si>
    <t>ريم ملاطيه لي</t>
  </si>
  <si>
    <t>ريمه الخطيب</t>
  </si>
  <si>
    <t>ريهام الاورفه لي</t>
  </si>
  <si>
    <t>رغده</t>
  </si>
  <si>
    <t>ريهام القطريب</t>
  </si>
  <si>
    <t>زايد كنعان</t>
  </si>
  <si>
    <t>زكيه علوش</t>
  </si>
  <si>
    <t>زياد كيوان</t>
  </si>
  <si>
    <t>زينب محمد</t>
  </si>
  <si>
    <t>13/9/1998</t>
  </si>
  <si>
    <t>البلاط</t>
  </si>
  <si>
    <t>سارة الصالح</t>
  </si>
  <si>
    <t>بطه</t>
  </si>
  <si>
    <t>سارة حويجة</t>
  </si>
  <si>
    <t>ساره سنان</t>
  </si>
  <si>
    <t>احمد بسام</t>
  </si>
  <si>
    <t>سالي شبيب</t>
  </si>
  <si>
    <t>نصوح</t>
  </si>
  <si>
    <t>سام عيسى</t>
  </si>
  <si>
    <t>عنايات</t>
  </si>
  <si>
    <t>سامر التاز</t>
  </si>
  <si>
    <t>17/5/1997</t>
  </si>
  <si>
    <t>سامر الفنيش</t>
  </si>
  <si>
    <t>سائر ديب</t>
  </si>
  <si>
    <t>سركس</t>
  </si>
  <si>
    <t>سحر سقر</t>
  </si>
  <si>
    <t>والدتهاسلمى</t>
  </si>
  <si>
    <t>عنانيب</t>
  </si>
  <si>
    <t>سرور شهاب الدين</t>
  </si>
  <si>
    <t>سعاد عثمان</t>
  </si>
  <si>
    <t>سلام اللحام</t>
  </si>
  <si>
    <t>زبدين</t>
  </si>
  <si>
    <t>سلطان حمود</t>
  </si>
  <si>
    <t>سلطان قمر</t>
  </si>
  <si>
    <t>شاهين</t>
  </si>
  <si>
    <t>سليمان احمد</t>
  </si>
  <si>
    <t>سما العمار</t>
  </si>
  <si>
    <t>محمد جميل</t>
  </si>
  <si>
    <t>سميه الشيخ حمد</t>
  </si>
  <si>
    <t>شعيلة</t>
  </si>
  <si>
    <t>سندس الناصر</t>
  </si>
  <si>
    <t>سوار معاد</t>
  </si>
  <si>
    <t>سومر السلطان</t>
  </si>
  <si>
    <t>سومر علي</t>
  </si>
  <si>
    <t>سيمون فرح</t>
  </si>
  <si>
    <t>جون</t>
  </si>
  <si>
    <t>شادي العلي</t>
  </si>
  <si>
    <t>بندر</t>
  </si>
  <si>
    <t>شادي رمان</t>
  </si>
  <si>
    <t>بهيجة</t>
  </si>
  <si>
    <t>شادي صعب</t>
  </si>
  <si>
    <t>اكوم</t>
  </si>
  <si>
    <t>شادي عيسى</t>
  </si>
  <si>
    <t>قديمسية</t>
  </si>
  <si>
    <t>شام الجريده</t>
  </si>
  <si>
    <t xml:space="preserve">خان ارنبة </t>
  </si>
  <si>
    <t>شامخ الحميدالعنزي</t>
  </si>
  <si>
    <t>شذا يزبك</t>
  </si>
  <si>
    <t>هيله</t>
  </si>
  <si>
    <t>شربل عواد</t>
  </si>
  <si>
    <t>شيرين حافظ</t>
  </si>
  <si>
    <t>شيرين معلا</t>
  </si>
  <si>
    <t>سكيره</t>
  </si>
  <si>
    <t>شيرين نصر</t>
  </si>
  <si>
    <t>عبد الكريم مرهج</t>
  </si>
  <si>
    <t>شهيده محمد</t>
  </si>
  <si>
    <t>عبد الله المعاون</t>
  </si>
  <si>
    <t>29/1/1999</t>
  </si>
  <si>
    <t>عبد الله الموسى</t>
  </si>
  <si>
    <t>ايوبا</t>
  </si>
  <si>
    <t>عبد الله بلال</t>
  </si>
  <si>
    <t>عفراء حسين</t>
  </si>
  <si>
    <t>بيت الوادي</t>
  </si>
  <si>
    <t>عفراء علي</t>
  </si>
  <si>
    <t>ترياق</t>
  </si>
  <si>
    <t>عقاب حمدان</t>
  </si>
  <si>
    <t>حسيب</t>
  </si>
  <si>
    <t>نجلا</t>
  </si>
  <si>
    <t>علا ابراهيم</t>
  </si>
  <si>
    <t>علا الشماع</t>
  </si>
  <si>
    <t>علا الكوك</t>
  </si>
  <si>
    <t>أميره</t>
  </si>
  <si>
    <t>علا عزام</t>
  </si>
  <si>
    <t>عروبا</t>
  </si>
  <si>
    <t>علاء الذيب</t>
  </si>
  <si>
    <t>مسحره</t>
  </si>
  <si>
    <t>علاء الفروان</t>
  </si>
  <si>
    <t>مواهب</t>
  </si>
  <si>
    <t>علاء حسن</t>
  </si>
  <si>
    <t>علاء شيخ سليمان</t>
  </si>
  <si>
    <t>علي اسد</t>
  </si>
  <si>
    <t>عاتكه</t>
  </si>
  <si>
    <t>علي الاحمد</t>
  </si>
  <si>
    <t>علي الخبي</t>
  </si>
  <si>
    <t>علي الذياب</t>
  </si>
  <si>
    <t>علي الطريف</t>
  </si>
  <si>
    <t>علي العكاشه</t>
  </si>
  <si>
    <t>صبحه</t>
  </si>
  <si>
    <t>جب الصفا</t>
  </si>
  <si>
    <t>علي سرديني</t>
  </si>
  <si>
    <t>علي سلمون</t>
  </si>
  <si>
    <t>علي شحود</t>
  </si>
  <si>
    <t>الكنيسة</t>
  </si>
  <si>
    <t>علي شوباش</t>
  </si>
  <si>
    <t xml:space="preserve">بثينة </t>
  </si>
  <si>
    <t>ينال</t>
  </si>
  <si>
    <t>علي عيساوي</t>
  </si>
  <si>
    <t>علي فتيق</t>
  </si>
  <si>
    <t>عماد الدين القطان</t>
  </si>
  <si>
    <t>عمار ابو العز</t>
  </si>
  <si>
    <t>السويداء/سليم</t>
  </si>
  <si>
    <t>عمار الخدام</t>
  </si>
  <si>
    <t xml:space="preserve">أمينة </t>
  </si>
  <si>
    <t>عمار علي</t>
  </si>
  <si>
    <t>عمر الحجي</t>
  </si>
  <si>
    <t>ميثة</t>
  </si>
  <si>
    <t>عمر الطوالبه</t>
  </si>
  <si>
    <t>نجيبه</t>
  </si>
  <si>
    <t>خضره</t>
  </si>
  <si>
    <t>عمر بكر</t>
  </si>
  <si>
    <t xml:space="preserve">خان ارنية </t>
  </si>
  <si>
    <t>عمر حسن</t>
  </si>
  <si>
    <t>ثنيا</t>
  </si>
  <si>
    <t>عمر خضر</t>
  </si>
  <si>
    <t>فاطمه خضر</t>
  </si>
  <si>
    <t>سعسع</t>
  </si>
  <si>
    <t>عمر خطيب</t>
  </si>
  <si>
    <t>عمر دمشقي</t>
  </si>
  <si>
    <t>عمر سيف الدين</t>
  </si>
  <si>
    <t>حمدة</t>
  </si>
  <si>
    <t>عمر عيسى</t>
  </si>
  <si>
    <t>عمران ابو احمد</t>
  </si>
  <si>
    <t>عمران المعلم</t>
  </si>
  <si>
    <t>عهد السعدي</t>
  </si>
  <si>
    <t>ضامن</t>
  </si>
  <si>
    <t>عهد نعيم</t>
  </si>
  <si>
    <t>عواد الشريده</t>
  </si>
  <si>
    <t>شاهه</t>
  </si>
  <si>
    <t>عيسى خداج</t>
  </si>
  <si>
    <t>عيشه الشريف</t>
  </si>
  <si>
    <t>الشارقة</t>
  </si>
  <si>
    <t>غدير نصر</t>
  </si>
  <si>
    <t>غصون النصار</t>
  </si>
  <si>
    <t>غفران العيسى</t>
  </si>
  <si>
    <t>عرب</t>
  </si>
  <si>
    <t>بدره</t>
  </si>
  <si>
    <t>غفران بو حسون</t>
  </si>
  <si>
    <t>غفران داوود</t>
  </si>
  <si>
    <t>غنوة حماد</t>
  </si>
  <si>
    <t>غيث الحلح</t>
  </si>
  <si>
    <t>غيث العجمي</t>
  </si>
  <si>
    <t>خزامة</t>
  </si>
  <si>
    <t>غيث حسن</t>
  </si>
  <si>
    <t>غيث موسى باشا</t>
  </si>
  <si>
    <t>فاتن شعبان</t>
  </si>
  <si>
    <t>منيفه</t>
  </si>
  <si>
    <t>فاتنه دمشقي</t>
  </si>
  <si>
    <t>فطمه</t>
  </si>
  <si>
    <t>فادى السلوم</t>
  </si>
  <si>
    <t>ريمة</t>
  </si>
  <si>
    <t>فادي الغز</t>
  </si>
  <si>
    <t>فادي الهادي</t>
  </si>
  <si>
    <t>راغده</t>
  </si>
  <si>
    <t>ام الرمان</t>
  </si>
  <si>
    <t>فادي دياب</t>
  </si>
  <si>
    <t>مامون</t>
  </si>
  <si>
    <t>فادي عربش</t>
  </si>
  <si>
    <t>فارس عبيد</t>
  </si>
  <si>
    <t>فاروق الخليل</t>
  </si>
  <si>
    <t>فاطمة الجاسم</t>
  </si>
  <si>
    <t>النشابية</t>
  </si>
  <si>
    <t>فاطمة نده</t>
  </si>
  <si>
    <t>نشوان</t>
  </si>
  <si>
    <t>شيراز</t>
  </si>
  <si>
    <t>فاطمه احمد</t>
  </si>
  <si>
    <t xml:space="preserve">داريا </t>
  </si>
  <si>
    <t>فاطمه ديب</t>
  </si>
  <si>
    <t>15/1/1997</t>
  </si>
  <si>
    <t>فاطمه شاهين</t>
  </si>
  <si>
    <t>فاطمه مطر</t>
  </si>
  <si>
    <t>فداء حبيب</t>
  </si>
  <si>
    <t>فدوى محمد</t>
  </si>
  <si>
    <t>قيس</t>
  </si>
  <si>
    <t>راس الوطى</t>
  </si>
  <si>
    <t>فراس السلوم</t>
  </si>
  <si>
    <t>فراس محمد</t>
  </si>
  <si>
    <t>كوسر</t>
  </si>
  <si>
    <t>فرح الببيلي</t>
  </si>
  <si>
    <t>فريد عقيل</t>
  </si>
  <si>
    <t xml:space="preserve">رسميه </t>
  </si>
  <si>
    <t>فيدان حمو</t>
  </si>
  <si>
    <t>هزار</t>
  </si>
  <si>
    <t>اولاد العرب</t>
  </si>
  <si>
    <t>فيروز اسماعيل</t>
  </si>
  <si>
    <t>قاسم القاسم</t>
  </si>
  <si>
    <t>قصي الخطيب</t>
  </si>
  <si>
    <t>قصي سليمان</t>
  </si>
  <si>
    <t>شامان</t>
  </si>
  <si>
    <t>فكتورية</t>
  </si>
  <si>
    <t>قصي عبدالحي</t>
  </si>
  <si>
    <t>قصي عزام</t>
  </si>
  <si>
    <t>اشرفية صحنايا</t>
  </si>
  <si>
    <t>كارو كرابتيان</t>
  </si>
  <si>
    <t xml:space="preserve">نضال </t>
  </si>
  <si>
    <t>كاظم ديوب</t>
  </si>
  <si>
    <t>كريستينا مصطفى</t>
  </si>
  <si>
    <t>كريم البيبي</t>
  </si>
  <si>
    <t>كنان الشاطر</t>
  </si>
  <si>
    <t>الطيرة</t>
  </si>
  <si>
    <t>كنان المثقال</t>
  </si>
  <si>
    <t>نبيلة</t>
  </si>
  <si>
    <t>دير البخت</t>
  </si>
  <si>
    <t>لانا القباني</t>
  </si>
  <si>
    <t>لانا اليغشي الشهير بابلوش</t>
  </si>
  <si>
    <t>لبنى حسن</t>
  </si>
  <si>
    <t>لبنى سعد الدين</t>
  </si>
  <si>
    <t>لجين سجاع</t>
  </si>
  <si>
    <t>لؤي</t>
  </si>
  <si>
    <t>لما بربر</t>
  </si>
  <si>
    <t>رويسة عفيف</t>
  </si>
  <si>
    <t>لما درويش</t>
  </si>
  <si>
    <t>حليوه</t>
  </si>
  <si>
    <t>اوبين</t>
  </si>
  <si>
    <t>لمى عيسى</t>
  </si>
  <si>
    <t>نقولا</t>
  </si>
  <si>
    <t>لوتس حسن</t>
  </si>
  <si>
    <t>لوران قاسم</t>
  </si>
  <si>
    <t>لؤي المتني</t>
  </si>
  <si>
    <t>وحيدي</t>
  </si>
  <si>
    <t>لؤي كلكوش</t>
  </si>
  <si>
    <t>جوليه</t>
  </si>
  <si>
    <t>لؤي وطفة</t>
  </si>
  <si>
    <t>فريكة</t>
  </si>
  <si>
    <t>لين العلي</t>
  </si>
  <si>
    <t>ايهم الشيخ الكيلاني</t>
  </si>
  <si>
    <t>ماجد رسلان</t>
  </si>
  <si>
    <t>ماجد مطر</t>
  </si>
  <si>
    <t>ماريانا سرحان</t>
  </si>
  <si>
    <t>نريمان</t>
  </si>
  <si>
    <t>مازن جبور</t>
  </si>
  <si>
    <t>انيسة</t>
  </si>
  <si>
    <t>مازن حسن</t>
  </si>
  <si>
    <t>مازن كريم</t>
  </si>
  <si>
    <t>مالك عقيل</t>
  </si>
  <si>
    <t>مايا خضري</t>
  </si>
  <si>
    <t>مايا قاسم</t>
  </si>
  <si>
    <t>مجد الدين طايه</t>
  </si>
  <si>
    <t>مجد المعزر</t>
  </si>
  <si>
    <t>بثينه</t>
  </si>
  <si>
    <t>مجد اوشار</t>
  </si>
  <si>
    <t>28/8/1997</t>
  </si>
  <si>
    <t>مجد دره</t>
  </si>
  <si>
    <t>فيوليت</t>
  </si>
  <si>
    <t>مجد دللول</t>
  </si>
  <si>
    <t>مجد غدي</t>
  </si>
  <si>
    <t>مجد كشور</t>
  </si>
  <si>
    <t>مجد معمر</t>
  </si>
  <si>
    <t>مياده حداد</t>
  </si>
  <si>
    <t>محمد ابراهيم</t>
  </si>
  <si>
    <t>أمون</t>
  </si>
  <si>
    <t>محمد ابو ملف</t>
  </si>
  <si>
    <t>محمد ابو نبوت</t>
  </si>
  <si>
    <t>محمد اجرزو</t>
  </si>
  <si>
    <t>محمد هيثم</t>
  </si>
  <si>
    <t>محمد اديب اللحام</t>
  </si>
  <si>
    <t>محمد اسامة قلفة</t>
  </si>
  <si>
    <t>محمد انيس</t>
  </si>
  <si>
    <t>محمد اسد الدين طحان</t>
  </si>
  <si>
    <t>أفراح</t>
  </si>
  <si>
    <t>سكا</t>
  </si>
  <si>
    <t>محمد اسعد كرمه</t>
  </si>
  <si>
    <t>لبانه</t>
  </si>
  <si>
    <t>محمد البحري</t>
  </si>
  <si>
    <t>محمد الجلد زبيدي</t>
  </si>
  <si>
    <t>محمد الحاج علي</t>
  </si>
  <si>
    <t>خربة غزالة</t>
  </si>
  <si>
    <t>محمد الحسن</t>
  </si>
  <si>
    <t>سعده</t>
  </si>
  <si>
    <t>نبع الصخر</t>
  </si>
  <si>
    <t>محمد الحلقي</t>
  </si>
  <si>
    <t>محمد الحوري</t>
  </si>
  <si>
    <t>محمد الخليل</t>
  </si>
  <si>
    <t>محمد الدكاك</t>
  </si>
  <si>
    <t>أنور</t>
  </si>
  <si>
    <t>محمد الساعاتي</t>
  </si>
  <si>
    <t>محمد السعدي</t>
  </si>
  <si>
    <t>الطيحه</t>
  </si>
  <si>
    <t>محمد الشتيوي</t>
  </si>
  <si>
    <t>خميسه</t>
  </si>
  <si>
    <t>محمد الشريف</t>
  </si>
  <si>
    <t>سفيان</t>
  </si>
  <si>
    <t>محمد الصفيه</t>
  </si>
  <si>
    <t xml:space="preserve">مشفى دوما </t>
  </si>
  <si>
    <t>محمد الصيص</t>
  </si>
  <si>
    <t>محمد الطرمزاوي</t>
  </si>
  <si>
    <t>رهيف</t>
  </si>
  <si>
    <t>محمد العضل</t>
  </si>
  <si>
    <t>محمد المجاهد</t>
  </si>
  <si>
    <t>محمد المجلى</t>
  </si>
  <si>
    <t>محمد المقداد</t>
  </si>
  <si>
    <t>احمد وليد</t>
  </si>
  <si>
    <t>محمد امين الحسين</t>
  </si>
  <si>
    <t>محمد امين القضماني</t>
  </si>
  <si>
    <t>6/5/1999</t>
  </si>
  <si>
    <t>محمد ايهاب حباب</t>
  </si>
  <si>
    <t>محمد جلال</t>
  </si>
  <si>
    <t>محمد ايهم دركزللي البغدادي</t>
  </si>
  <si>
    <t>محمد تاج الدين الكردي</t>
  </si>
  <si>
    <t>عبير اللحام</t>
  </si>
  <si>
    <t>محمد جميل المحمد</t>
  </si>
  <si>
    <t>محمد حازم صوفان</t>
  </si>
  <si>
    <t>محمد ملقط</t>
  </si>
  <si>
    <t>محمد منار خيتي</t>
  </si>
  <si>
    <t>محمد منير مبيض</t>
  </si>
  <si>
    <t>محمد فريد</t>
  </si>
  <si>
    <t>15/8/1999</t>
  </si>
  <si>
    <t>محمد نور الدين الغريب</t>
  </si>
  <si>
    <t>روميكا</t>
  </si>
  <si>
    <t>بلاط</t>
  </si>
  <si>
    <t>محمد نور عاصي</t>
  </si>
  <si>
    <t>محمد وائل الكنجي</t>
  </si>
  <si>
    <t>محمد وفيق الزعيم</t>
  </si>
  <si>
    <t>محمد وليد الزبداني</t>
  </si>
  <si>
    <t>محمد وليد شيخ اوغلى</t>
  </si>
  <si>
    <t>محمد يامن بعلبكي</t>
  </si>
  <si>
    <t>محمود احمد</t>
  </si>
  <si>
    <t>محمود المحمد</t>
  </si>
  <si>
    <t>محمود المصري</t>
  </si>
  <si>
    <t>محمود جمعه</t>
  </si>
  <si>
    <t>طعان</t>
  </si>
  <si>
    <t>محمود حسن العذبه</t>
  </si>
  <si>
    <t>محمود عبدالجواد</t>
  </si>
  <si>
    <t>محمود نيسان</t>
  </si>
  <si>
    <t>حموره</t>
  </si>
  <si>
    <t>مخلص ابراهيم</t>
  </si>
  <si>
    <t>عدن</t>
  </si>
  <si>
    <t>مدين الحلبي</t>
  </si>
  <si>
    <t>مدين الشامي</t>
  </si>
  <si>
    <t>ايهم</t>
  </si>
  <si>
    <t>مرام المكاوي</t>
  </si>
  <si>
    <t>مرح المقداد</t>
  </si>
  <si>
    <t>نايفة</t>
  </si>
  <si>
    <t>مرح سوقيه</t>
  </si>
  <si>
    <t>آمال</t>
  </si>
  <si>
    <t>مرح صلع</t>
  </si>
  <si>
    <t>30/1/1988</t>
  </si>
  <si>
    <t>مرهف التكريتي</t>
  </si>
  <si>
    <t>مرهف النعمان</t>
  </si>
  <si>
    <t>الجولان</t>
  </si>
  <si>
    <t>مرهف مصطو</t>
  </si>
  <si>
    <t>مروان عوض</t>
  </si>
  <si>
    <t>أغيد</t>
  </si>
  <si>
    <t>مروة غزالي</t>
  </si>
  <si>
    <t>نجوه</t>
  </si>
  <si>
    <t>مروه الحاج</t>
  </si>
  <si>
    <t>مروه القطاش</t>
  </si>
  <si>
    <t>مروه المزين</t>
  </si>
  <si>
    <t>محمدعبدموسى</t>
  </si>
  <si>
    <t>مروه حجازي</t>
  </si>
  <si>
    <t>مروه شلغين</t>
  </si>
  <si>
    <t xml:space="preserve">سيطان </t>
  </si>
  <si>
    <t xml:space="preserve">زينه </t>
  </si>
  <si>
    <t>مجادل</t>
  </si>
  <si>
    <t>مسلم الحجلة</t>
  </si>
  <si>
    <t>محمدنزير</t>
  </si>
  <si>
    <t>مصعب نصر</t>
  </si>
  <si>
    <t>الصفصافة</t>
  </si>
  <si>
    <t>مضر النبواني</t>
  </si>
  <si>
    <t>صلخد</t>
  </si>
  <si>
    <t>معاذ السقا</t>
  </si>
  <si>
    <t xml:space="preserve">مصطفى </t>
  </si>
  <si>
    <t>معاذ اليبرودي</t>
  </si>
  <si>
    <t>معتز الدبجان</t>
  </si>
  <si>
    <t>معتز جبان</t>
  </si>
  <si>
    <t>معتز زاعور</t>
  </si>
  <si>
    <t>معتز ملاك</t>
  </si>
  <si>
    <t>19/2/1982</t>
  </si>
  <si>
    <t>معتصم جمعه</t>
  </si>
  <si>
    <t>خبصه</t>
  </si>
  <si>
    <t>معضاد حامد</t>
  </si>
  <si>
    <t>حينه</t>
  </si>
  <si>
    <t>معن سالمه</t>
  </si>
  <si>
    <t>ملاك مدخنة</t>
  </si>
  <si>
    <t>صفوان</t>
  </si>
  <si>
    <t>ملك كبب</t>
  </si>
  <si>
    <t>محمد راني</t>
  </si>
  <si>
    <t>رزان الفلو</t>
  </si>
  <si>
    <t>منار العيد</t>
  </si>
  <si>
    <t>منار بيطار</t>
  </si>
  <si>
    <t>نظير</t>
  </si>
  <si>
    <t>منال عبدالنبي</t>
  </si>
  <si>
    <t>منذر ابوعلي مهنا</t>
  </si>
  <si>
    <t>منذر حاج خليل</t>
  </si>
  <si>
    <t>منصور الحسين</t>
  </si>
  <si>
    <t>منصور السوادي</t>
  </si>
  <si>
    <t>منى اليوسف</t>
  </si>
  <si>
    <t>29/1/1997</t>
  </si>
  <si>
    <t>منى فياض</t>
  </si>
  <si>
    <t>حاتم</t>
  </si>
  <si>
    <t>منير عبد الرزاق</t>
  </si>
  <si>
    <t>المسيفرة</t>
  </si>
  <si>
    <t>منير عدوان</t>
  </si>
  <si>
    <t>مها مسالخي</t>
  </si>
  <si>
    <t>مهران الخليف</t>
  </si>
  <si>
    <t>مهند الدبجان</t>
  </si>
  <si>
    <t>مهند الزميلي</t>
  </si>
  <si>
    <t>اليعربيه</t>
  </si>
  <si>
    <t>مهند بدر</t>
  </si>
  <si>
    <t>مهند خديجه</t>
  </si>
  <si>
    <t>ضميا</t>
  </si>
  <si>
    <t>مهند خطاب</t>
  </si>
  <si>
    <t>غصايب</t>
  </si>
  <si>
    <t>مؤيد الهنداوي</t>
  </si>
  <si>
    <t>مخرم تحتاني</t>
  </si>
  <si>
    <t>مي حسنه</t>
  </si>
  <si>
    <t>مي سابا</t>
  </si>
  <si>
    <t>مياس احمد</t>
  </si>
  <si>
    <t>لطيفه</t>
  </si>
  <si>
    <t>ميرنا دحروج</t>
  </si>
  <si>
    <t>ميسا طيان</t>
  </si>
  <si>
    <t>احمد ايمن</t>
  </si>
  <si>
    <t>ميساء رحمون</t>
  </si>
  <si>
    <t>روحية</t>
  </si>
  <si>
    <t>القريتين</t>
  </si>
  <si>
    <t>ميلاد قسوم</t>
  </si>
  <si>
    <t>ناتالي السماره</t>
  </si>
  <si>
    <t>ناريمان اسمر</t>
  </si>
  <si>
    <t>رحال</t>
  </si>
  <si>
    <t>مريمين</t>
  </si>
  <si>
    <t>نانسي الحرك</t>
  </si>
  <si>
    <t>نايف صالح</t>
  </si>
  <si>
    <t>نبال الدكر</t>
  </si>
  <si>
    <t xml:space="preserve">زبيده </t>
  </si>
  <si>
    <t>نبال المرعي الحريري</t>
  </si>
  <si>
    <t xml:space="preserve">زهره </t>
  </si>
  <si>
    <t xml:space="preserve">داعل </t>
  </si>
  <si>
    <t>نبيله اسود</t>
  </si>
  <si>
    <t>نجوى صعب</t>
  </si>
  <si>
    <t>ندى الدراخ</t>
  </si>
  <si>
    <t>الرمادي</t>
  </si>
  <si>
    <t>نذير كسكين</t>
  </si>
  <si>
    <t>فطمة شنار</t>
  </si>
  <si>
    <t>24/1/1999</t>
  </si>
  <si>
    <t>نرمين داؤد</t>
  </si>
  <si>
    <t xml:space="preserve">منيره </t>
  </si>
  <si>
    <t>نرمين شمس الدين</t>
  </si>
  <si>
    <t>نسرين حمصي</t>
  </si>
  <si>
    <t>نسيبه الجلب</t>
  </si>
  <si>
    <t xml:space="preserve">معضميه </t>
  </si>
  <si>
    <t>نصر العودة</t>
  </si>
  <si>
    <t>نظيره الخوري</t>
  </si>
  <si>
    <t>مرشد</t>
  </si>
  <si>
    <t>خبب</t>
  </si>
  <si>
    <t>نوار عبد العال</t>
  </si>
  <si>
    <t>24/7/1998</t>
  </si>
  <si>
    <t>نور الدين الطوالبه</t>
  </si>
  <si>
    <t>نور الناقولا</t>
  </si>
  <si>
    <t>نسيبه</t>
  </si>
  <si>
    <t>نور آلوندرا الدعبل</t>
  </si>
  <si>
    <t>فنزويلا</t>
  </si>
  <si>
    <t>نور حيدر</t>
  </si>
  <si>
    <t>نور خشة</t>
  </si>
  <si>
    <t>نور زين الدين</t>
  </si>
  <si>
    <t xml:space="preserve">نيروز </t>
  </si>
  <si>
    <t>نور شرف</t>
  </si>
  <si>
    <t>نور فروج</t>
  </si>
  <si>
    <t>نور كوكي</t>
  </si>
  <si>
    <t>نور ناجي حامد</t>
  </si>
  <si>
    <t>نصر الدين</t>
  </si>
  <si>
    <t>نورس القنطار</t>
  </si>
  <si>
    <t>نورس موسى</t>
  </si>
  <si>
    <t>سجام</t>
  </si>
  <si>
    <t>نورما ابوخضر</t>
  </si>
  <si>
    <t>نوره عثمان</t>
  </si>
  <si>
    <t>ليمونه</t>
  </si>
  <si>
    <t>نورهان ابراهيم</t>
  </si>
  <si>
    <t>نقير</t>
  </si>
  <si>
    <t>نورهان الخطيب</t>
  </si>
  <si>
    <t>الين</t>
  </si>
  <si>
    <t>نوف الفيصل</t>
  </si>
  <si>
    <t>كطنه</t>
  </si>
  <si>
    <t>هجين</t>
  </si>
  <si>
    <t>نيجرفان عمر</t>
  </si>
  <si>
    <t>عبد المناف</t>
  </si>
  <si>
    <t>مزرعة الجاموس</t>
  </si>
  <si>
    <t>نيرمين ابراهيم</t>
  </si>
  <si>
    <t>اليس</t>
  </si>
  <si>
    <t>هازار جعنينه</t>
  </si>
  <si>
    <t>هبا الكفري</t>
  </si>
  <si>
    <t>هبه اللحام</t>
  </si>
  <si>
    <t>هبه داؤد</t>
  </si>
  <si>
    <t>الشويهدات</t>
  </si>
  <si>
    <t>هبه معراوي</t>
  </si>
  <si>
    <t>هدى غنيم</t>
  </si>
  <si>
    <t>هديل البكر</t>
  </si>
  <si>
    <t>هديل المعاز</t>
  </si>
  <si>
    <t>هديه خراطه</t>
  </si>
  <si>
    <t>هزار سقور</t>
  </si>
  <si>
    <t>درغام</t>
  </si>
  <si>
    <t>هلا شحادي</t>
  </si>
  <si>
    <t>صبوره</t>
  </si>
  <si>
    <t>همام المشعان</t>
  </si>
  <si>
    <t>ابراهيم المسالمه</t>
  </si>
  <si>
    <t>حسن الخطيب</t>
  </si>
  <si>
    <t>سماهر</t>
  </si>
  <si>
    <t>زين العابدين علي</t>
  </si>
  <si>
    <t>منار</t>
  </si>
  <si>
    <t>عبد الرزاق بدر الدين</t>
  </si>
  <si>
    <t>منال الموسى</t>
  </si>
  <si>
    <t>ميرنا الحسين</t>
  </si>
  <si>
    <t>سرحان</t>
  </si>
  <si>
    <t>ارزه</t>
  </si>
  <si>
    <t>يوسف حبيب</t>
  </si>
  <si>
    <t>سيفه</t>
  </si>
  <si>
    <t>عين الكرم</t>
  </si>
  <si>
    <t>علي رمضان</t>
  </si>
  <si>
    <t>خالد المقداد</t>
  </si>
  <si>
    <t>احمد الحسن</t>
  </si>
  <si>
    <t>فاطمه خليل</t>
  </si>
  <si>
    <t>فاطمه المحارب</t>
  </si>
  <si>
    <t>محارب</t>
  </si>
  <si>
    <t>عمران ابو اسعد</t>
  </si>
  <si>
    <t>محمد الصمادي</t>
  </si>
  <si>
    <t>محمد يزن ليلا</t>
  </si>
  <si>
    <t>نجود غاوي</t>
  </si>
  <si>
    <t>بسمه ابو عاصي</t>
  </si>
  <si>
    <t>محمد قصي الحلبي</t>
  </si>
  <si>
    <t xml:space="preserve">سهير </t>
  </si>
  <si>
    <t>منى عبد الجبار الرباح</t>
  </si>
  <si>
    <t>محمد نيسان</t>
  </si>
  <si>
    <t>حاتم غزال</t>
  </si>
  <si>
    <t>عمار العيطة</t>
  </si>
  <si>
    <t>محمود قدور</t>
  </si>
  <si>
    <t>حليم سباط</t>
  </si>
  <si>
    <t>ريم البخاري</t>
  </si>
  <si>
    <t>راما رميح</t>
  </si>
  <si>
    <t>21/4/1994</t>
  </si>
  <si>
    <t>عبد العزيز بدوي</t>
  </si>
  <si>
    <t>إخلاص</t>
  </si>
  <si>
    <t>بنش</t>
  </si>
  <si>
    <t>علا الحواصلي</t>
  </si>
  <si>
    <t>محمد طريف</t>
  </si>
  <si>
    <t>30/6/1997</t>
  </si>
  <si>
    <t>عوض شرقي</t>
  </si>
  <si>
    <t>غاده الكجك</t>
  </si>
  <si>
    <t>محمد هشام طيفور</t>
  </si>
  <si>
    <t>رنوه</t>
  </si>
  <si>
    <t>محمد هناء كبب</t>
  </si>
  <si>
    <t>محمد رغيد</t>
  </si>
  <si>
    <t>محمد ياسين شرف</t>
  </si>
  <si>
    <t>هاديا الخطيب</t>
  </si>
  <si>
    <t>ادهم البيضه</t>
  </si>
  <si>
    <t>مسحرة</t>
  </si>
  <si>
    <t>اسماء الحج حمود</t>
  </si>
  <si>
    <t>اسماعيل  السعدي</t>
  </si>
  <si>
    <t>رشدي</t>
  </si>
  <si>
    <t>هناء السعدي</t>
  </si>
  <si>
    <t>الاء السعدي</t>
  </si>
  <si>
    <t>محمدنشئت</t>
  </si>
  <si>
    <t>باسل الضاهر</t>
  </si>
  <si>
    <t>محمدباسل</t>
  </si>
  <si>
    <t>ميسان</t>
  </si>
  <si>
    <t>حسين الطسي</t>
  </si>
  <si>
    <t>لبنان</t>
  </si>
  <si>
    <t>ديب اسعيد</t>
  </si>
  <si>
    <t>بدوي</t>
  </si>
  <si>
    <t xml:space="preserve">رشاد درويش </t>
  </si>
  <si>
    <t xml:space="preserve">سهيلة درباس </t>
  </si>
  <si>
    <t>الاذقية</t>
  </si>
  <si>
    <t xml:space="preserve">ريما المصري </t>
  </si>
  <si>
    <t>علا قادري</t>
  </si>
  <si>
    <t xml:space="preserve">محمد وجيه </t>
  </si>
  <si>
    <t xml:space="preserve">بلقيس </t>
  </si>
  <si>
    <t>علي ديب</t>
  </si>
  <si>
    <t xml:space="preserve">علي زيدان </t>
  </si>
  <si>
    <t>نجوة</t>
  </si>
  <si>
    <t>عمر حيدر</t>
  </si>
  <si>
    <t>محمد المطيط</t>
  </si>
  <si>
    <t>محمد حسن ست البنين</t>
  </si>
  <si>
    <t>محمد شاشيط</t>
  </si>
  <si>
    <t>محمدطالب</t>
  </si>
  <si>
    <t>محمديامن دركزللي</t>
  </si>
  <si>
    <t>معاذ الحموي</t>
  </si>
  <si>
    <t>فائزه</t>
  </si>
  <si>
    <t>منتصر كرباج</t>
  </si>
  <si>
    <t>راكان</t>
  </si>
  <si>
    <t>الين وهبه</t>
  </si>
  <si>
    <t>ماي</t>
  </si>
  <si>
    <t>اميرة عبد الحفيظ</t>
  </si>
  <si>
    <t>امينه السيبي</t>
  </si>
  <si>
    <t>غزلانية</t>
  </si>
  <si>
    <t>امينه السيد</t>
  </si>
  <si>
    <t>محرز</t>
  </si>
  <si>
    <t>حسنيه</t>
  </si>
  <si>
    <t>ايات سرور</t>
  </si>
  <si>
    <t>اياد الكردي</t>
  </si>
  <si>
    <t>اياد عزيزيه</t>
  </si>
  <si>
    <t>بشار جريدة</t>
  </si>
  <si>
    <t>بلال جابر</t>
  </si>
  <si>
    <t>حيدر غانم</t>
  </si>
  <si>
    <t>علاءالدين</t>
  </si>
  <si>
    <t>خالد العلي</t>
  </si>
  <si>
    <t>ربا ابو عمار</t>
  </si>
  <si>
    <t>رنا وانلي</t>
  </si>
  <si>
    <t>رنيم الشحف</t>
  </si>
  <si>
    <t>زين منلا علي</t>
  </si>
  <si>
    <t>زينب بارود</t>
  </si>
  <si>
    <t>محمدعلي</t>
  </si>
  <si>
    <t>عزيزة</t>
  </si>
  <si>
    <t>زينب عثمان</t>
  </si>
  <si>
    <t>مهدي</t>
  </si>
  <si>
    <t>سامر العسلي</t>
  </si>
  <si>
    <t>سامي الميدعاني</t>
  </si>
  <si>
    <t>سلوى المشكاوي</t>
  </si>
  <si>
    <t>سميح الداغر</t>
  </si>
  <si>
    <t>شام عيطه</t>
  </si>
  <si>
    <t>شاهينه المحمد</t>
  </si>
  <si>
    <t>عبد الله الصوص</t>
  </si>
  <si>
    <t>عبد الله مصطفى</t>
  </si>
  <si>
    <t>احمد جمال</t>
  </si>
  <si>
    <t>20/2/1997</t>
  </si>
  <si>
    <t>عبدالحميد الزايد</t>
  </si>
  <si>
    <t>عبدالرحمن العطار</t>
  </si>
  <si>
    <t>27/4/1998</t>
  </si>
  <si>
    <t>عدي مخلوف</t>
  </si>
  <si>
    <t>علي كجو</t>
  </si>
  <si>
    <t>فضيله</t>
  </si>
  <si>
    <t>نل بيدر</t>
  </si>
  <si>
    <t>علي كوكي</t>
  </si>
  <si>
    <t>كوكي</t>
  </si>
  <si>
    <t>عماد محمد</t>
  </si>
  <si>
    <t>عمار اغواني</t>
  </si>
  <si>
    <t>عمر البارودي</t>
  </si>
  <si>
    <t>عمر قلع</t>
  </si>
  <si>
    <t>عمر يوسف</t>
  </si>
  <si>
    <t>عمرو العزي النقشبندي</t>
  </si>
  <si>
    <t xml:space="preserve">رفاه </t>
  </si>
  <si>
    <t>1/1/1995</t>
  </si>
  <si>
    <t>غاليه نقاشه</t>
  </si>
  <si>
    <t>نبيهه</t>
  </si>
  <si>
    <t>غدير ونوس</t>
  </si>
  <si>
    <t>الحاره القبليه</t>
  </si>
  <si>
    <t>فادي عازر</t>
  </si>
  <si>
    <t>فرحان شلغين</t>
  </si>
  <si>
    <t>محمد خالد الطويل</t>
  </si>
  <si>
    <t>مصونه</t>
  </si>
  <si>
    <t>حزه</t>
  </si>
  <si>
    <t>محمد رياض ركاب</t>
  </si>
  <si>
    <t>محمد زاهر نضر</t>
  </si>
  <si>
    <t>محمد زهير تركماني</t>
  </si>
  <si>
    <t>محمد سارية جديني</t>
  </si>
  <si>
    <t>محمد سمارة</t>
  </si>
  <si>
    <t>محمد عامر السكري</t>
  </si>
  <si>
    <t>محمد رائد</t>
  </si>
  <si>
    <t>محمد عبدالغني</t>
  </si>
  <si>
    <t xml:space="preserve">سوق </t>
  </si>
  <si>
    <t>محمد ماهر العوا</t>
  </si>
  <si>
    <t>نذار</t>
  </si>
  <si>
    <t>محمد محمود الظفري</t>
  </si>
  <si>
    <t>16/6/1997</t>
  </si>
  <si>
    <t>محمد يمان الملط</t>
  </si>
  <si>
    <t>محمدخليل سليمان</t>
  </si>
  <si>
    <t>نزار شاكر</t>
  </si>
  <si>
    <t>نواف عيناوي</t>
  </si>
  <si>
    <t>عمير</t>
  </si>
  <si>
    <t>نور الدين قطرية</t>
  </si>
  <si>
    <t>محمد عمار</t>
  </si>
  <si>
    <t>نور الهدى مصري</t>
  </si>
  <si>
    <t>خدوج</t>
  </si>
  <si>
    <t>استبرق</t>
  </si>
  <si>
    <t>وائل الحسين</t>
  </si>
  <si>
    <t>احمد وتر</t>
  </si>
  <si>
    <t>صفوه</t>
  </si>
  <si>
    <t>اسامة تركماني</t>
  </si>
  <si>
    <t>زمان</t>
  </si>
  <si>
    <t>اسامه الجنادي</t>
  </si>
  <si>
    <t>هبرزان</t>
  </si>
  <si>
    <t>اسماء غنيم</t>
  </si>
  <si>
    <t>اسماعيل ولو</t>
  </si>
  <si>
    <t>عواصي</t>
  </si>
  <si>
    <t>اسمهان الحمد</t>
  </si>
  <si>
    <t>اشرف العقله</t>
  </si>
  <si>
    <t>الاء احمد</t>
  </si>
  <si>
    <t>الاء سركل</t>
  </si>
  <si>
    <t xml:space="preserve">سلميه </t>
  </si>
  <si>
    <t>إبراهيم العمر</t>
  </si>
  <si>
    <t>خطاب</t>
  </si>
  <si>
    <t>إسراء الصلاحى</t>
  </si>
  <si>
    <t>إيمان محمد</t>
  </si>
  <si>
    <t>سلحب</t>
  </si>
  <si>
    <t>أحمد الجوهري</t>
  </si>
  <si>
    <t>أحمد الدعفيس</t>
  </si>
  <si>
    <t>أحمد الذهب</t>
  </si>
  <si>
    <t>أحمد دياب</t>
  </si>
  <si>
    <t>حفيرفوقا</t>
  </si>
  <si>
    <t>أحمد زرزر</t>
  </si>
  <si>
    <t>أحمد شبيرو</t>
  </si>
  <si>
    <t>معزز</t>
  </si>
  <si>
    <t>أحمدنورالدين الخطيب</t>
  </si>
  <si>
    <t>أسامه الشعار</t>
  </si>
  <si>
    <t>20/8/1997</t>
  </si>
  <si>
    <t>أصف خليل</t>
  </si>
  <si>
    <t>أليسار عسول</t>
  </si>
  <si>
    <t>29/7/1995</t>
  </si>
  <si>
    <t>بدر الدين القربي</t>
  </si>
  <si>
    <t>براءه الرشدان</t>
  </si>
  <si>
    <t>برهوم الابراهيم</t>
  </si>
  <si>
    <t>وجيهة</t>
  </si>
  <si>
    <t>كفر عويد</t>
  </si>
  <si>
    <t>بشارالسلمان</t>
  </si>
  <si>
    <t>بلال الذيبان</t>
  </si>
  <si>
    <t>بلال ملا</t>
  </si>
  <si>
    <t>بيان ابو دمعه</t>
  </si>
  <si>
    <t>اميه</t>
  </si>
  <si>
    <t>بيان الشبلي</t>
  </si>
  <si>
    <t>بيان شاميه</t>
  </si>
  <si>
    <t>بيبرس حسن</t>
  </si>
  <si>
    <t>تالا شعبان</t>
  </si>
  <si>
    <t>تغريد زينو</t>
  </si>
  <si>
    <t>تيسير  جمعة</t>
  </si>
  <si>
    <t>جلال  النعمات</t>
  </si>
  <si>
    <t>بلشه</t>
  </si>
  <si>
    <t>منكث الخطب</t>
  </si>
  <si>
    <t>جمال العر</t>
  </si>
  <si>
    <t>جمال خليفة</t>
  </si>
  <si>
    <t>نائل</t>
  </si>
  <si>
    <t>جميل لوقا</t>
  </si>
  <si>
    <t>اسكندر</t>
  </si>
  <si>
    <t xml:space="preserve">ماري </t>
  </si>
  <si>
    <t>جنان صافي</t>
  </si>
  <si>
    <t>جورج بديوي</t>
  </si>
  <si>
    <t>جولي فرح</t>
  </si>
  <si>
    <t>وطفه</t>
  </si>
  <si>
    <t>جوني بدره</t>
  </si>
  <si>
    <t>امتثال</t>
  </si>
  <si>
    <t>برشين</t>
  </si>
  <si>
    <t>حسام حبق</t>
  </si>
  <si>
    <t>26/11/1989</t>
  </si>
  <si>
    <t>حسام حوا العيسى</t>
  </si>
  <si>
    <t>أحمد جلال الدين</t>
  </si>
  <si>
    <t>26/5/1987</t>
  </si>
  <si>
    <t>حسان درخباني</t>
  </si>
  <si>
    <t>حسن تاج</t>
  </si>
  <si>
    <t>المختار</t>
  </si>
  <si>
    <t>حسن ديوب</t>
  </si>
  <si>
    <t>سنا</t>
  </si>
  <si>
    <t>حسين المعيدي</t>
  </si>
  <si>
    <t>حمزة سعيفان</t>
  </si>
  <si>
    <t>حمزه اللباد</t>
  </si>
  <si>
    <t>محمد امين</t>
  </si>
  <si>
    <t>دحام  العواد</t>
  </si>
  <si>
    <t>فضه العلي</t>
  </si>
  <si>
    <t xml:space="preserve">القطعة </t>
  </si>
  <si>
    <t>دعاء بيان</t>
  </si>
  <si>
    <t>دعاء جحى</t>
  </si>
  <si>
    <t>دينه بحبوح</t>
  </si>
  <si>
    <t>بهجت</t>
  </si>
  <si>
    <t>البكريه</t>
  </si>
  <si>
    <t>ربيع سكوتي</t>
  </si>
  <si>
    <t>رجب القتاوي</t>
  </si>
  <si>
    <t>رسلان القطيفاني</t>
  </si>
  <si>
    <t>عبدالغني</t>
  </si>
  <si>
    <t>رسلان ذي النون</t>
  </si>
  <si>
    <t>رغد رشدي</t>
  </si>
  <si>
    <t>محمدامين</t>
  </si>
  <si>
    <t>رقية العز</t>
  </si>
  <si>
    <t>دينا</t>
  </si>
  <si>
    <t>رمال صقر</t>
  </si>
  <si>
    <t>رنا ابوجيب</t>
  </si>
  <si>
    <t>رنا الحلبي</t>
  </si>
  <si>
    <t>رنا الخطيب</t>
  </si>
  <si>
    <t xml:space="preserve">معضمية </t>
  </si>
  <si>
    <t>رنيم بعلبكي</t>
  </si>
  <si>
    <t>رهام ابو فاعور</t>
  </si>
  <si>
    <t>جاد المولى</t>
  </si>
  <si>
    <t>حزم</t>
  </si>
  <si>
    <t>رهام أبوقش</t>
  </si>
  <si>
    <t>عبدالستار</t>
  </si>
  <si>
    <t>رهام كرادو</t>
  </si>
  <si>
    <t>ساميا</t>
  </si>
  <si>
    <t>14/8/1998</t>
  </si>
  <si>
    <t>رهف حواصلي</t>
  </si>
  <si>
    <t>رواد حمزة</t>
  </si>
  <si>
    <t>معذه</t>
  </si>
  <si>
    <t>25/6/1987</t>
  </si>
  <si>
    <t>روان الشالح</t>
  </si>
  <si>
    <t xml:space="preserve">روله المجدلاني </t>
  </si>
  <si>
    <t xml:space="preserve">يونس </t>
  </si>
  <si>
    <t xml:space="preserve">فريال </t>
  </si>
  <si>
    <t>20/2/1975</t>
  </si>
  <si>
    <t>رولى معروف</t>
  </si>
  <si>
    <t>رؤى سويد</t>
  </si>
  <si>
    <t>ريم  الأحمد</t>
  </si>
  <si>
    <t>30/10/1985</t>
  </si>
  <si>
    <t>ريم السمان</t>
  </si>
  <si>
    <t>ريم الشيخ الطباخ</t>
  </si>
  <si>
    <t>ريم بحصاص</t>
  </si>
  <si>
    <t>4/1/81998</t>
  </si>
  <si>
    <t>ساله</t>
  </si>
  <si>
    <t>ريم رزوق</t>
  </si>
  <si>
    <t>البيضة</t>
  </si>
  <si>
    <t>ريم سويد</t>
  </si>
  <si>
    <t>أمال</t>
  </si>
  <si>
    <t>ريم هزيم</t>
  </si>
  <si>
    <t>ريماز دكدك</t>
  </si>
  <si>
    <t>زكريا شاهين</t>
  </si>
  <si>
    <t>وهيبة</t>
  </si>
  <si>
    <t>زينه الضاحي</t>
  </si>
  <si>
    <t>عبدالناصر</t>
  </si>
  <si>
    <t>الاشرفية</t>
  </si>
  <si>
    <t>ساره ادلبي</t>
  </si>
  <si>
    <t>ساره الحسين</t>
  </si>
  <si>
    <t>18/3/1992</t>
  </si>
  <si>
    <t>ساره ريحان</t>
  </si>
  <si>
    <t>سامي سكر</t>
  </si>
  <si>
    <t>سامي سليمان خالد</t>
  </si>
  <si>
    <t>سائر المحمود</t>
  </si>
  <si>
    <t>سحر الرفاعي</t>
  </si>
  <si>
    <t>سحر دبور</t>
  </si>
  <si>
    <t xml:space="preserve">الوحة </t>
  </si>
  <si>
    <t>سراج احمد</t>
  </si>
  <si>
    <t>26/9/1990</t>
  </si>
  <si>
    <t>سعيد البعيني</t>
  </si>
  <si>
    <t>سليمان الابراهيم</t>
  </si>
  <si>
    <t>اصيله</t>
  </si>
  <si>
    <t>سليمان علي</t>
  </si>
  <si>
    <t>سميه العبد</t>
  </si>
  <si>
    <t>سوزان الابراهيم</t>
  </si>
  <si>
    <t>سوزان المعيوف</t>
  </si>
  <si>
    <t>سوسن قسام الحناوي</t>
  </si>
  <si>
    <t>شادي الدخل الله</t>
  </si>
  <si>
    <t>شادي حموش</t>
  </si>
  <si>
    <t>محمدسعود</t>
  </si>
  <si>
    <t>شذا خضور</t>
  </si>
  <si>
    <t xml:space="preserve">الحميري </t>
  </si>
  <si>
    <t>شيرين الجندلي</t>
  </si>
  <si>
    <t>علمت</t>
  </si>
  <si>
    <t>صالح الكوساتي</t>
  </si>
  <si>
    <t>صبحي غزال</t>
  </si>
  <si>
    <t>رتيبة</t>
  </si>
  <si>
    <t>ضمير</t>
  </si>
  <si>
    <t>صخر المدكوك</t>
  </si>
  <si>
    <t>يازي</t>
  </si>
  <si>
    <t>ضياء الدين خاتون</t>
  </si>
  <si>
    <t>راميا</t>
  </si>
  <si>
    <t>ضياء علي</t>
  </si>
  <si>
    <t>133/6/1998</t>
  </si>
  <si>
    <t>الكفرون</t>
  </si>
  <si>
    <t>طارق بدوي</t>
  </si>
  <si>
    <t>عاصم العبد الله</t>
  </si>
  <si>
    <t>دخيل</t>
  </si>
  <si>
    <t xml:space="preserve">السيدة زينب </t>
  </si>
  <si>
    <t>عامر حسن</t>
  </si>
  <si>
    <t>عائده عيسى</t>
  </si>
  <si>
    <t>عمر الدرويش</t>
  </si>
  <si>
    <t>عمر العتمه</t>
  </si>
  <si>
    <t>عمر النجلات</t>
  </si>
  <si>
    <t xml:space="preserve">المالكية </t>
  </si>
  <si>
    <t>عمران الاسعد</t>
  </si>
  <si>
    <t>الذنيبه</t>
  </si>
  <si>
    <t>عمران ريا</t>
  </si>
  <si>
    <t>حازم</t>
  </si>
  <si>
    <t>عهد حجازي خلف</t>
  </si>
  <si>
    <t>عهد ناصيف</t>
  </si>
  <si>
    <t>28/9/1994</t>
  </si>
  <si>
    <t>عيسى ديب</t>
  </si>
  <si>
    <t>غدير البوشي</t>
  </si>
  <si>
    <t>غريد مرشد</t>
  </si>
  <si>
    <t>غصون عبدالعزيز</t>
  </si>
  <si>
    <t>غيث اسماعيل</t>
  </si>
  <si>
    <t>غيث عثمان</t>
  </si>
  <si>
    <t>فادي رجب</t>
  </si>
  <si>
    <t>30/04/1991</t>
  </si>
  <si>
    <t>فاطمة ابوعلي</t>
  </si>
  <si>
    <t>رقية</t>
  </si>
  <si>
    <t>فراس حموده</t>
  </si>
  <si>
    <t>لمى</t>
  </si>
  <si>
    <t>فراس موصللي</t>
  </si>
  <si>
    <t>فراس وزه</t>
  </si>
  <si>
    <t xml:space="preserve">رحيبة </t>
  </si>
  <si>
    <t>فرح مخلوف</t>
  </si>
  <si>
    <t>17/03/1997</t>
  </si>
  <si>
    <t>القريات</t>
  </si>
  <si>
    <t>فؤاد بوز</t>
  </si>
  <si>
    <t>فيصل المسالمه</t>
  </si>
  <si>
    <t>فيصل المصري</t>
  </si>
  <si>
    <t>20/1/1998</t>
  </si>
  <si>
    <t>قاسم ابو شامه</t>
  </si>
  <si>
    <t>قاسم العلي</t>
  </si>
  <si>
    <t>خديجه العلي</t>
  </si>
  <si>
    <t>كرم يازجي</t>
  </si>
  <si>
    <t>قتيله</t>
  </si>
  <si>
    <t>15/3/1988</t>
  </si>
  <si>
    <t>كيندا الراعي</t>
  </si>
  <si>
    <t>بتول</t>
  </si>
  <si>
    <t xml:space="preserve">مليحة </t>
  </si>
  <si>
    <t>محمد أنس صوان</t>
  </si>
  <si>
    <t>هيفاء صوان</t>
  </si>
  <si>
    <t>محمد بلال المملوك</t>
  </si>
  <si>
    <t xml:space="preserve">محمد بوز العسل  </t>
  </si>
  <si>
    <t>محمد حازم لديه الحموي</t>
  </si>
  <si>
    <t>نهيلا</t>
  </si>
  <si>
    <t>محمد حيدر الخضر</t>
  </si>
  <si>
    <t>محمد خطاب</t>
  </si>
  <si>
    <t>محمد خير اليونس</t>
  </si>
  <si>
    <t>محمد خير زوكار</t>
  </si>
  <si>
    <t>محمد دراج</t>
  </si>
  <si>
    <t>محمد رامي العشي</t>
  </si>
  <si>
    <t>محمد ربيع</t>
  </si>
  <si>
    <t>جبرود</t>
  </si>
  <si>
    <t>محمد رحال</t>
  </si>
  <si>
    <t>حارم</t>
  </si>
  <si>
    <t>محمد زرزور</t>
  </si>
  <si>
    <t>محمد زيتون</t>
  </si>
  <si>
    <t>محمد شنشو</t>
  </si>
  <si>
    <t>محمد عاجي</t>
  </si>
  <si>
    <t>محمد عباس</t>
  </si>
  <si>
    <t>امامه</t>
  </si>
  <si>
    <t>محمد عدلا</t>
  </si>
  <si>
    <t>محمد عمار الشياح</t>
  </si>
  <si>
    <t>كناز</t>
  </si>
  <si>
    <t>محمد عمر</t>
  </si>
  <si>
    <t>محمد عمر تفكجي</t>
  </si>
  <si>
    <t>محمد رياض</t>
  </si>
  <si>
    <t xml:space="preserve">جرمانا </t>
  </si>
  <si>
    <t>محمد معاذ خادم السروجي</t>
  </si>
  <si>
    <t>اماني</t>
  </si>
  <si>
    <t>محمد نبيل قسومة</t>
  </si>
  <si>
    <t>غالية</t>
  </si>
  <si>
    <t xml:space="preserve">محمد نور الدوبة </t>
  </si>
  <si>
    <t>محمد نور الضاهر</t>
  </si>
  <si>
    <t>محمدحسان بيضه</t>
  </si>
  <si>
    <t>محمدربحي حداد</t>
  </si>
  <si>
    <t>محمدرضوان دياب آغا</t>
  </si>
  <si>
    <t>محمدانور</t>
  </si>
  <si>
    <t>محمدزيد الصبيح</t>
  </si>
  <si>
    <t>محمدطارق الجدا</t>
  </si>
  <si>
    <t>محمدزياد</t>
  </si>
  <si>
    <t>محمدهاني مرهج</t>
  </si>
  <si>
    <t>شريفة</t>
  </si>
  <si>
    <t>محمود الفاعوري</t>
  </si>
  <si>
    <t>محمود جعاره</t>
  </si>
  <si>
    <t>امينه الهندي</t>
  </si>
  <si>
    <t>محمود دحدوح</t>
  </si>
  <si>
    <t>محمود زعيتر</t>
  </si>
  <si>
    <t>محمود قطيش</t>
  </si>
  <si>
    <t>محي الدين حبيبه</t>
  </si>
  <si>
    <t>مدين حسن</t>
  </si>
  <si>
    <t>مرام الخطيب</t>
  </si>
  <si>
    <t>بالا</t>
  </si>
  <si>
    <t>مرهف درويش</t>
  </si>
  <si>
    <t>مروان الحمد</t>
  </si>
  <si>
    <t>مروه العواد</t>
  </si>
  <si>
    <t>مريان علي</t>
  </si>
  <si>
    <t>جان</t>
  </si>
  <si>
    <t>مريم عاشور</t>
  </si>
  <si>
    <t>مصطفى الصيرفي</t>
  </si>
  <si>
    <t>محمدنبيل</t>
  </si>
  <si>
    <t>مصطفى خرب</t>
  </si>
  <si>
    <t>معاذ شعيرية</t>
  </si>
  <si>
    <t>ملك شنشو</t>
  </si>
  <si>
    <t>منار الاوس</t>
  </si>
  <si>
    <t>زين</t>
  </si>
  <si>
    <t>17/4/1997</t>
  </si>
  <si>
    <t>منال الديات</t>
  </si>
  <si>
    <t>4/3/41991</t>
  </si>
  <si>
    <t xml:space="preserve">السهوة </t>
  </si>
  <si>
    <t>منذر الحفار</t>
  </si>
  <si>
    <t>مهند فياض</t>
  </si>
  <si>
    <t xml:space="preserve">يبرود </t>
  </si>
  <si>
    <t>مهند كوكش</t>
  </si>
  <si>
    <t>محمدفايز</t>
  </si>
  <si>
    <t>مؤيد البيضه</t>
  </si>
  <si>
    <t>مؤيد حمزه</t>
  </si>
  <si>
    <t>مشتى الحلو</t>
  </si>
  <si>
    <t>مي رزمه</t>
  </si>
  <si>
    <t>صفاء الشافعي</t>
  </si>
  <si>
    <t>مي سليم</t>
  </si>
  <si>
    <t>بنجاره</t>
  </si>
  <si>
    <t>ميرنا رسلان</t>
  </si>
  <si>
    <t>17/8/1998</t>
  </si>
  <si>
    <t>ميرنا عبود</t>
  </si>
  <si>
    <t>ميسم الحلبي</t>
  </si>
  <si>
    <t>ميشيل عيسى</t>
  </si>
  <si>
    <t>جوانيات</t>
  </si>
  <si>
    <t>نادر جمول</t>
  </si>
  <si>
    <t>جادالله</t>
  </si>
  <si>
    <t>نادر سيدي</t>
  </si>
  <si>
    <t>ناديا كيفو</t>
  </si>
  <si>
    <t>مسلم</t>
  </si>
  <si>
    <t>نادين عيطه</t>
  </si>
  <si>
    <t>نجاح حسن</t>
  </si>
  <si>
    <t>شهبا سليمان</t>
  </si>
  <si>
    <t>برمانة رعد</t>
  </si>
  <si>
    <t>نجود محمود</t>
  </si>
  <si>
    <t xml:space="preserve">الصنمين </t>
  </si>
  <si>
    <t>ندى ديب</t>
  </si>
  <si>
    <t>نذير الاسعد</t>
  </si>
  <si>
    <t>ذنيبه</t>
  </si>
  <si>
    <t>نزهة علي</t>
  </si>
  <si>
    <t>نسرين نجيب</t>
  </si>
  <si>
    <t>نشأت الاحمد</t>
  </si>
  <si>
    <t>نغم السليمان</t>
  </si>
  <si>
    <t xml:space="preserve">اصيله </t>
  </si>
  <si>
    <t>نواعم سلطان</t>
  </si>
  <si>
    <t>نور الحمود</t>
  </si>
  <si>
    <t>واثق</t>
  </si>
  <si>
    <t>نور الدين المدني</t>
  </si>
  <si>
    <t>دمشق ساروجا</t>
  </si>
  <si>
    <t>نور الدين فاروق</t>
  </si>
  <si>
    <t xml:space="preserve">نور خضيرة </t>
  </si>
  <si>
    <t>نور سيد علي</t>
  </si>
  <si>
    <t>نور قاسم</t>
  </si>
  <si>
    <t>خان الشيخ</t>
  </si>
  <si>
    <t>نور كباره</t>
  </si>
  <si>
    <t>نورا حفار</t>
  </si>
  <si>
    <t>نورس الجمال</t>
  </si>
  <si>
    <t>حنا</t>
  </si>
  <si>
    <t xml:space="preserve">ريف حماه </t>
  </si>
  <si>
    <t>نورس الحكيمة</t>
  </si>
  <si>
    <t>الحكيمة</t>
  </si>
  <si>
    <t>نورمان رزق</t>
  </si>
  <si>
    <t>سائده</t>
  </si>
  <si>
    <t xml:space="preserve">دير علي </t>
  </si>
  <si>
    <t>نيناس مخلوف</t>
  </si>
  <si>
    <t>25/2/1988</t>
  </si>
  <si>
    <t>هادي العبد الهادي</t>
  </si>
  <si>
    <t xml:space="preserve">جديدة عرطوز </t>
  </si>
  <si>
    <t>هادي طنيش</t>
  </si>
  <si>
    <t>هاله ناجي</t>
  </si>
  <si>
    <t>26/1/1974</t>
  </si>
  <si>
    <t>هبة الخطيب</t>
  </si>
  <si>
    <t>ابي</t>
  </si>
  <si>
    <t>24/10/1985</t>
  </si>
  <si>
    <t>هبة سلامه</t>
  </si>
  <si>
    <t xml:space="preserve">سبها </t>
  </si>
  <si>
    <t>هبه العماش</t>
  </si>
  <si>
    <t>جموله</t>
  </si>
  <si>
    <t>هبه الغدير</t>
  </si>
  <si>
    <t>عفان</t>
  </si>
  <si>
    <t>هبه الملط</t>
  </si>
  <si>
    <t>29/10/1994</t>
  </si>
  <si>
    <t>هدى زيتون</t>
  </si>
  <si>
    <t>بيت جن</t>
  </si>
  <si>
    <t>هديل الغدير</t>
  </si>
  <si>
    <t>هديل طراد</t>
  </si>
  <si>
    <t>هنادي طه</t>
  </si>
  <si>
    <t>24/2/1996</t>
  </si>
  <si>
    <t>وداد شيخ الأرض</t>
  </si>
  <si>
    <t>ورد جومر</t>
  </si>
  <si>
    <t>وسام جمعه</t>
  </si>
  <si>
    <t>بشيرا</t>
  </si>
  <si>
    <t>وسام محمد</t>
  </si>
  <si>
    <t>وسام ملاك</t>
  </si>
  <si>
    <t>مفعله</t>
  </si>
  <si>
    <t>وسيم اللبابيدي</t>
  </si>
  <si>
    <t>وفاء والي</t>
  </si>
  <si>
    <t>24/8/1983</t>
  </si>
  <si>
    <t>ولاء القطاره</t>
  </si>
  <si>
    <t>شاهد</t>
  </si>
  <si>
    <t>ولاء سلوم</t>
  </si>
  <si>
    <t>نعماه</t>
  </si>
  <si>
    <t xml:space="preserve">الشيخ هلال </t>
  </si>
  <si>
    <t>ولاء عبدالله</t>
  </si>
  <si>
    <t xml:space="preserve">صبورة </t>
  </si>
  <si>
    <t>ولاء نصار</t>
  </si>
  <si>
    <t>يارا النصار</t>
  </si>
  <si>
    <t>ياسر الزهراوي</t>
  </si>
  <si>
    <t>ياسر العقاد</t>
  </si>
  <si>
    <t>25/3/1997</t>
  </si>
  <si>
    <t>ياسمين الكردي</t>
  </si>
  <si>
    <t>ياسين المطلب</t>
  </si>
  <si>
    <t>يحي اسماعيل</t>
  </si>
  <si>
    <t>يوسف البطين</t>
  </si>
  <si>
    <t>20/03/1992</t>
  </si>
  <si>
    <t>يوسف الصبره</t>
  </si>
  <si>
    <t>غزالة</t>
  </si>
  <si>
    <t>يوسف المسالمه</t>
  </si>
  <si>
    <t>يوسف انطون شغلة</t>
  </si>
  <si>
    <t>لوسين</t>
  </si>
  <si>
    <t>يوسف حداد</t>
  </si>
  <si>
    <t>يوسف رزق</t>
  </si>
  <si>
    <t>رضا السايس</t>
  </si>
  <si>
    <t>احمد العيسى البنيه</t>
  </si>
  <si>
    <t>محشيه</t>
  </si>
  <si>
    <t>أمجد الرحيل</t>
  </si>
  <si>
    <t>هبه طرابلسي</t>
  </si>
  <si>
    <t>محمدحسين</t>
  </si>
  <si>
    <t>ايمان طرابلسي</t>
  </si>
  <si>
    <t>10/1/198</t>
  </si>
  <si>
    <t>هزار درويش</t>
  </si>
  <si>
    <t>احمد صادق</t>
  </si>
  <si>
    <t>وديعه</t>
  </si>
  <si>
    <t>روان رعد</t>
  </si>
  <si>
    <t>ر عطيه</t>
  </si>
  <si>
    <t>علي غصه</t>
  </si>
  <si>
    <t>جهاد دعبول</t>
  </si>
  <si>
    <t>سوزان القطيفان</t>
  </si>
  <si>
    <t>حسن اسماعيل</t>
  </si>
  <si>
    <t xml:space="preserve">ماجدة </t>
  </si>
  <si>
    <t>ديالا النونة</t>
  </si>
  <si>
    <t>سها</t>
  </si>
  <si>
    <t xml:space="preserve">شكري صاروخان </t>
  </si>
  <si>
    <t>عامر عدره</t>
  </si>
  <si>
    <t>عهد</t>
  </si>
  <si>
    <t>راميه</t>
  </si>
  <si>
    <t>علا الخطيب</t>
  </si>
  <si>
    <t>محمد رضوان خربوطلي</t>
  </si>
  <si>
    <t xml:space="preserve">مؤيد الشبلي </t>
  </si>
  <si>
    <t>هبة غزالة</t>
  </si>
  <si>
    <t>بشرى المحاسنه</t>
  </si>
  <si>
    <t>بشرى حيمور</t>
  </si>
  <si>
    <t>تميم الدوس</t>
  </si>
  <si>
    <t>جوسلين عبد الله</t>
  </si>
  <si>
    <t>راما زين العابدين</t>
  </si>
  <si>
    <t>محمد زاهر</t>
  </si>
  <si>
    <t>عاصم ناصر</t>
  </si>
  <si>
    <t xml:space="preserve">محمد شبيب </t>
  </si>
  <si>
    <t xml:space="preserve">محمد سمير </t>
  </si>
  <si>
    <t>محمد عمر الحلاق</t>
  </si>
  <si>
    <t xml:space="preserve">محمد فادي العطار </t>
  </si>
  <si>
    <t>مجدولين</t>
  </si>
  <si>
    <t>محمود الدبس</t>
  </si>
  <si>
    <t>رامي بريك هنيدي</t>
  </si>
  <si>
    <t>انس الحريري</t>
  </si>
  <si>
    <t>انس العطيه</t>
  </si>
  <si>
    <t>رشا الرز</t>
  </si>
  <si>
    <t>انس صوفي</t>
  </si>
  <si>
    <t>اويس الحبش</t>
  </si>
  <si>
    <t>رانيا ذياب</t>
  </si>
  <si>
    <t>رنيم الحمال</t>
  </si>
  <si>
    <t>مهند عبد الله</t>
  </si>
  <si>
    <t>ريم الأعور</t>
  </si>
  <si>
    <t>أمريه</t>
  </si>
  <si>
    <t xml:space="preserve">زكي احمد </t>
  </si>
  <si>
    <t>نوله</t>
  </si>
  <si>
    <t>غازيه</t>
  </si>
  <si>
    <t>سامح عيد عامر</t>
  </si>
  <si>
    <t>شهاب الدين حاج يحيى</t>
  </si>
  <si>
    <t>شوكت العلي جمه</t>
  </si>
  <si>
    <t>ظلال عيسى</t>
  </si>
  <si>
    <t>عبد الرحمن كنعان</t>
  </si>
  <si>
    <t>عبد الله شرشار</t>
  </si>
  <si>
    <t>عبيده القباني</t>
  </si>
  <si>
    <t>عدي جمعة</t>
  </si>
  <si>
    <t>علاء الخليل</t>
  </si>
  <si>
    <t>مطانس</t>
  </si>
  <si>
    <t>عماد بخو</t>
  </si>
  <si>
    <t>ديرعطية</t>
  </si>
  <si>
    <t>عمر البراد</t>
  </si>
  <si>
    <t>سيليه</t>
  </si>
  <si>
    <t>مرج السلطان</t>
  </si>
  <si>
    <t>محمد خلدون باكير اغا</t>
  </si>
  <si>
    <t>محمد درويش</t>
  </si>
  <si>
    <t>محمد عبد الله</t>
  </si>
  <si>
    <t>محمد عبد القادر</t>
  </si>
  <si>
    <t>محمد مؤمن</t>
  </si>
  <si>
    <t>محمد فاعور</t>
  </si>
  <si>
    <t>محمد كيالي</t>
  </si>
  <si>
    <t>محمد بديع الدوغري</t>
  </si>
  <si>
    <t>محمد رضا مزاوي</t>
  </si>
  <si>
    <t>محمد صهيب ابرش</t>
  </si>
  <si>
    <t>محمد نور بركات</t>
  </si>
  <si>
    <t>محمد وائل الداموني</t>
  </si>
  <si>
    <t>مجمد زياد</t>
  </si>
  <si>
    <t>ميرفه</t>
  </si>
  <si>
    <t>مروه الخمم</t>
  </si>
  <si>
    <t>شذى</t>
  </si>
  <si>
    <t>نذير نعيم مدني</t>
  </si>
  <si>
    <t>نغم حماده</t>
  </si>
  <si>
    <t>نور حسن</t>
  </si>
  <si>
    <t>همام كلحو</t>
  </si>
  <si>
    <t xml:space="preserve">هيا الحمصي </t>
  </si>
  <si>
    <t xml:space="preserve">وعد السبيناتي </t>
  </si>
  <si>
    <t xml:space="preserve">وفاء خليفة </t>
  </si>
  <si>
    <t>ولاء جوديه</t>
  </si>
  <si>
    <t xml:space="preserve">زواره </t>
  </si>
  <si>
    <t>ياسر عطار</t>
  </si>
  <si>
    <t xml:space="preserve">محمد اسامة </t>
  </si>
  <si>
    <t>اسامة منصور</t>
  </si>
  <si>
    <t>إسراء الشافعي</t>
  </si>
  <si>
    <t>اسماء كركوره</t>
  </si>
  <si>
    <t>شكران</t>
  </si>
  <si>
    <t>اسماعيل غيلان</t>
  </si>
  <si>
    <t xml:space="preserve">اصف تلي </t>
  </si>
  <si>
    <t>الاء الكاتب</t>
  </si>
  <si>
    <t>الياس معلوف</t>
  </si>
  <si>
    <t>الياس نعمي</t>
  </si>
  <si>
    <t>تهاني حمادة</t>
  </si>
  <si>
    <t>جاسم الجدعان</t>
  </si>
  <si>
    <t>جعفر العلي</t>
  </si>
  <si>
    <t xml:space="preserve">جيلان خير الله </t>
  </si>
  <si>
    <t>جيما سلامه</t>
  </si>
  <si>
    <t>كنان</t>
  </si>
  <si>
    <t xml:space="preserve">حاتم المضرماني </t>
  </si>
  <si>
    <t xml:space="preserve">صفا </t>
  </si>
  <si>
    <t>حسام الحردان</t>
  </si>
  <si>
    <t>حسكة</t>
  </si>
  <si>
    <t>حسان خالد</t>
  </si>
  <si>
    <t>حسن جبيلي</t>
  </si>
  <si>
    <t>ماسيه</t>
  </si>
  <si>
    <t>حسن عمر</t>
  </si>
  <si>
    <t xml:space="preserve">حسن محمد </t>
  </si>
  <si>
    <t>حسين اسماعيل</t>
  </si>
  <si>
    <t>حسين الملحم النمر</t>
  </si>
  <si>
    <t>حماس العلي</t>
  </si>
  <si>
    <t>زبيدة</t>
  </si>
  <si>
    <t>حمزه الدبيب</t>
  </si>
  <si>
    <t>حنان الرحيم</t>
  </si>
  <si>
    <t>حنين الفعور بني العباس</t>
  </si>
  <si>
    <t>الامير عبد المانع</t>
  </si>
  <si>
    <t>حنين طه</t>
  </si>
  <si>
    <t>دمشق / مخيم اليرموك</t>
  </si>
  <si>
    <t>خالد العصافره</t>
  </si>
  <si>
    <t>خالد شرقاوي</t>
  </si>
  <si>
    <t>سلامة</t>
  </si>
  <si>
    <t>منور</t>
  </si>
  <si>
    <t>الدوحة</t>
  </si>
  <si>
    <t>خالد صالح</t>
  </si>
  <si>
    <t>خديجة محمود</t>
  </si>
  <si>
    <t xml:space="preserve">فزاع </t>
  </si>
  <si>
    <t>دارين العويد</t>
  </si>
  <si>
    <t>عبد الحي</t>
  </si>
  <si>
    <t>دجانه النداف</t>
  </si>
  <si>
    <t>دعاء حماده</t>
  </si>
  <si>
    <t>زنوبيا</t>
  </si>
  <si>
    <t xml:space="preserve">ديالا تادروس </t>
  </si>
  <si>
    <t xml:space="preserve">ورده </t>
  </si>
  <si>
    <t>ديانا داود</t>
  </si>
  <si>
    <t>ديانا درويش</t>
  </si>
  <si>
    <t>ديانا عريضة</t>
  </si>
  <si>
    <t>كارمن</t>
  </si>
  <si>
    <t>الرحيبة</t>
  </si>
  <si>
    <t>ديمه الآغا</t>
  </si>
  <si>
    <t>راتب مصري</t>
  </si>
  <si>
    <t>راما السمان</t>
  </si>
  <si>
    <t>دمشق مخيم اليرموك</t>
  </si>
  <si>
    <t>رائد عباده</t>
  </si>
  <si>
    <t xml:space="preserve"> رائد يونس</t>
  </si>
  <si>
    <t>رزان هود</t>
  </si>
  <si>
    <t>رشا عباس</t>
  </si>
  <si>
    <t xml:space="preserve">رغد خير </t>
  </si>
  <si>
    <t>سوها</t>
  </si>
  <si>
    <t>رغد فلاحة</t>
  </si>
  <si>
    <t xml:space="preserve">رفاه المبيض </t>
  </si>
  <si>
    <t>رفعت نور العين</t>
  </si>
  <si>
    <t>معين</t>
  </si>
  <si>
    <t>رمال خلف</t>
  </si>
  <si>
    <t>سلمية</t>
  </si>
  <si>
    <t>رهام خالد</t>
  </si>
  <si>
    <t>رهام علي</t>
  </si>
  <si>
    <t xml:space="preserve">رهف الخطيب </t>
  </si>
  <si>
    <t xml:space="preserve">رياض </t>
  </si>
  <si>
    <t>روان العبد الكربم</t>
  </si>
  <si>
    <t>ميسره</t>
  </si>
  <si>
    <t>روان الوادي</t>
  </si>
  <si>
    <t>ريان ملقط</t>
  </si>
  <si>
    <t xml:space="preserve">هنادي </t>
  </si>
  <si>
    <t>ريم حموده</t>
  </si>
  <si>
    <t>ريم سليمان</t>
  </si>
  <si>
    <t>ريم نظام</t>
  </si>
  <si>
    <t>رينه الخوري حنا</t>
  </si>
  <si>
    <t>ميشلين</t>
  </si>
  <si>
    <t xml:space="preserve">زياد خالد </t>
  </si>
  <si>
    <t>زينة الاعور</t>
  </si>
  <si>
    <t>سارة البخاري</t>
  </si>
  <si>
    <t>سامر زهيرة</t>
  </si>
  <si>
    <t>ساندي حماده</t>
  </si>
  <si>
    <t xml:space="preserve">سحر موسى </t>
  </si>
  <si>
    <t xml:space="preserve">نوخة </t>
  </si>
  <si>
    <t xml:space="preserve">ببيلا </t>
  </si>
  <si>
    <t>سعيد عاروض</t>
  </si>
  <si>
    <t xml:space="preserve">سفيان جبارة </t>
  </si>
  <si>
    <t>سلمان جبر</t>
  </si>
  <si>
    <t>لينده</t>
  </si>
  <si>
    <t>سمر العتمه</t>
  </si>
  <si>
    <t xml:space="preserve">سمير الفرا </t>
  </si>
  <si>
    <t>احمد جمعة</t>
  </si>
  <si>
    <t xml:space="preserve">صبيحة </t>
  </si>
  <si>
    <t xml:space="preserve">سهام عيسى </t>
  </si>
  <si>
    <t>سوسن المجذوب</t>
  </si>
  <si>
    <t>عمان</t>
  </si>
  <si>
    <t>شهد سرميني</t>
  </si>
  <si>
    <t>صباح الياسين</t>
  </si>
  <si>
    <t>قباسين</t>
  </si>
  <si>
    <t>صفا العلاوي</t>
  </si>
  <si>
    <t xml:space="preserve">عمر العاني </t>
  </si>
  <si>
    <t xml:space="preserve">مازن </t>
  </si>
  <si>
    <t xml:space="preserve">امال </t>
  </si>
  <si>
    <t>عمر شيشكلي</t>
  </si>
  <si>
    <t>غرام منصور</t>
  </si>
  <si>
    <t xml:space="preserve">غزل الشعار </t>
  </si>
  <si>
    <t xml:space="preserve">محمد نزيه </t>
  </si>
  <si>
    <t xml:space="preserve">ملك </t>
  </si>
  <si>
    <t>غسان النصار</t>
  </si>
  <si>
    <t>غفار سلمان</t>
  </si>
  <si>
    <t>عدي</t>
  </si>
  <si>
    <t>غفران العكارتة</t>
  </si>
  <si>
    <t>غفران ياغي</t>
  </si>
  <si>
    <t>غيث شاهين</t>
  </si>
  <si>
    <t>غيداء ماضي</t>
  </si>
  <si>
    <t>فاتن حسين</t>
  </si>
  <si>
    <t xml:space="preserve">هيله </t>
  </si>
  <si>
    <t xml:space="preserve">فارس النقيب </t>
  </si>
  <si>
    <t>فارس عيسى</t>
  </si>
  <si>
    <t>حبسه</t>
  </si>
  <si>
    <t xml:space="preserve">فاطمه العبدي </t>
  </si>
  <si>
    <t xml:space="preserve">ليلا </t>
  </si>
  <si>
    <t xml:space="preserve">فداء حمدان </t>
  </si>
  <si>
    <t xml:space="preserve">حسيب </t>
  </si>
  <si>
    <t xml:space="preserve">نجلا </t>
  </si>
  <si>
    <t xml:space="preserve">عين الشعره </t>
  </si>
  <si>
    <t>فراس حيمود</t>
  </si>
  <si>
    <t>خان ارنبه</t>
  </si>
  <si>
    <t xml:space="preserve">فرح صيموعه </t>
  </si>
  <si>
    <t xml:space="preserve">ساهره </t>
  </si>
  <si>
    <t xml:space="preserve">لاغوس </t>
  </si>
  <si>
    <t>فرح غازي</t>
  </si>
  <si>
    <t>فلك جدعان</t>
  </si>
  <si>
    <t>فتحية</t>
  </si>
  <si>
    <t xml:space="preserve">ديرالزور </t>
  </si>
  <si>
    <t>فوزي الروبة</t>
  </si>
  <si>
    <t>سميحة العمري</t>
  </si>
  <si>
    <t>قمر الصدقة</t>
  </si>
  <si>
    <t>محمد أيهم العلبي</t>
  </si>
  <si>
    <t>جمانة</t>
  </si>
  <si>
    <t>جاد الله</t>
  </si>
  <si>
    <t xml:space="preserve">رنا </t>
  </si>
  <si>
    <t>محمد خالد الشويكي</t>
  </si>
  <si>
    <t xml:space="preserve"> محمد خليفة</t>
  </si>
  <si>
    <t>محمد زياد</t>
  </si>
  <si>
    <t>محمد شادي الناطور</t>
  </si>
  <si>
    <t>محمد عامر برنبو</t>
  </si>
  <si>
    <t>محمد عبد السلام الدالي</t>
  </si>
  <si>
    <t>محمد عجاج</t>
  </si>
  <si>
    <t>محمد مرعي</t>
  </si>
  <si>
    <t>محمد المعتصم الدوبه</t>
  </si>
  <si>
    <t>مجمد نادر محمد العلي</t>
  </si>
  <si>
    <t>كالجبرين</t>
  </si>
  <si>
    <t>محمد أمجد الحبش</t>
  </si>
  <si>
    <t>مؤمنات</t>
  </si>
  <si>
    <t xml:space="preserve">دمشق ميدان زاهرة قديمة </t>
  </si>
  <si>
    <t xml:space="preserve">محمد خالد النملي </t>
  </si>
  <si>
    <t>محمد مهند</t>
  </si>
  <si>
    <t>محمد وسيم خليفة</t>
  </si>
  <si>
    <t>محمد يامن الكاشي</t>
  </si>
  <si>
    <t>فدوا</t>
  </si>
  <si>
    <t>محمود اعزيز</t>
  </si>
  <si>
    <t xml:space="preserve">حمود </t>
  </si>
  <si>
    <t>محمود العش</t>
  </si>
  <si>
    <t>محمود مسرابي</t>
  </si>
  <si>
    <t>مرام الحفار</t>
  </si>
  <si>
    <t>مرام دعبول</t>
  </si>
  <si>
    <t>مروة العلاوي</t>
  </si>
  <si>
    <t>مروه كنعان</t>
  </si>
  <si>
    <t xml:space="preserve">معاذ الاخرس </t>
  </si>
  <si>
    <t>معاويه المؤذن</t>
  </si>
  <si>
    <t xml:space="preserve">معن الزعبي </t>
  </si>
  <si>
    <t xml:space="preserve">غاده </t>
  </si>
  <si>
    <t xml:space="preserve">ملك أيوب </t>
  </si>
  <si>
    <t>مها أبوزرد</t>
  </si>
  <si>
    <t>ميس المهدي</t>
  </si>
  <si>
    <t>نغم الشناعه</t>
  </si>
  <si>
    <t>نور الدين خشفه تيناوي</t>
  </si>
  <si>
    <t>محمد ايهاب</t>
  </si>
  <si>
    <t>نور الهدى عودة</t>
  </si>
  <si>
    <t>نور نصار</t>
  </si>
  <si>
    <t>هادي العاص</t>
  </si>
  <si>
    <t>عاصم</t>
  </si>
  <si>
    <t xml:space="preserve">منيرة </t>
  </si>
  <si>
    <t>هبه مراد</t>
  </si>
  <si>
    <t xml:space="preserve">شفاء </t>
  </si>
  <si>
    <t xml:space="preserve">هديل المرعي الحسن </t>
  </si>
  <si>
    <t xml:space="preserve">محمد سعيد </t>
  </si>
  <si>
    <t xml:space="preserve">عايدة </t>
  </si>
  <si>
    <t>هزار هيلم</t>
  </si>
  <si>
    <t xml:space="preserve">محمد سامي </t>
  </si>
  <si>
    <t>هلا الاحمد</t>
  </si>
  <si>
    <t>وائل نشاوي</t>
  </si>
  <si>
    <t xml:space="preserve">وعد الجهماني </t>
  </si>
  <si>
    <t xml:space="preserve">يارا العلي </t>
  </si>
  <si>
    <t xml:space="preserve">فيوليت </t>
  </si>
  <si>
    <t>ياسمين الحموي</t>
  </si>
  <si>
    <t>يامن مرعي</t>
  </si>
  <si>
    <t>يحيى قرطه</t>
  </si>
  <si>
    <t>يزن سليمان</t>
  </si>
  <si>
    <t>يزن فريسان</t>
  </si>
  <si>
    <t>يسرى سعده</t>
  </si>
  <si>
    <t>راكعه</t>
  </si>
  <si>
    <t>يمام زوكار</t>
  </si>
  <si>
    <t>رائدة</t>
  </si>
  <si>
    <t xml:space="preserve">يمان الحمصي </t>
  </si>
  <si>
    <t>أحمد درويش</t>
  </si>
  <si>
    <t>محمد تحسين</t>
  </si>
  <si>
    <t>حسين نيصافي</t>
  </si>
  <si>
    <t>ديما</t>
  </si>
  <si>
    <t>فواز ناصيف</t>
  </si>
  <si>
    <t>علي الجندي</t>
  </si>
  <si>
    <t>براءه عاشور</t>
  </si>
  <si>
    <t>الثوره</t>
  </si>
  <si>
    <t xml:space="preserve">مرح شقير </t>
  </si>
  <si>
    <t>المغتز</t>
  </si>
  <si>
    <t>هيا</t>
  </si>
  <si>
    <t>المفرق</t>
  </si>
  <si>
    <t>فوز</t>
  </si>
  <si>
    <t>ابراهيم الخبي</t>
  </si>
  <si>
    <t>ابراهيم رسلان</t>
  </si>
  <si>
    <t>اشرف حاجي عبدالرحمن</t>
  </si>
  <si>
    <t>الحاتمية</t>
  </si>
  <si>
    <t>اصف حمود</t>
  </si>
  <si>
    <t>اوس محمد</t>
  </si>
  <si>
    <t>بسين</t>
  </si>
  <si>
    <t>ايات ادريس</t>
  </si>
  <si>
    <t>ثريا ادريس</t>
  </si>
  <si>
    <t>اياد الغنيم</t>
  </si>
  <si>
    <t>اياد المحاميد</t>
  </si>
  <si>
    <t>ايمان درموش</t>
  </si>
  <si>
    <t>دمشق الروضه</t>
  </si>
  <si>
    <t>ايمن نجار</t>
  </si>
  <si>
    <t>حاس</t>
  </si>
  <si>
    <t>ايناس قطان</t>
  </si>
  <si>
    <t>ايهم ابو زيد</t>
  </si>
  <si>
    <t>ايهم حسن</t>
  </si>
  <si>
    <t>ايهم سكر</t>
  </si>
  <si>
    <t>محمد حسام</t>
  </si>
  <si>
    <t>ايهم غانم</t>
  </si>
  <si>
    <t>جسرين</t>
  </si>
  <si>
    <t>آلاء جديد</t>
  </si>
  <si>
    <t>حبور</t>
  </si>
  <si>
    <t>آمنه اللباد</t>
  </si>
  <si>
    <t>آمنه خرج</t>
  </si>
  <si>
    <t>آيه الله البندقجي</t>
  </si>
  <si>
    <t>آيه الملا</t>
  </si>
  <si>
    <t>محمد شادي</t>
  </si>
  <si>
    <t>باسل العبد الله</t>
  </si>
  <si>
    <t>باسل الفلاح</t>
  </si>
  <si>
    <t>نادية</t>
  </si>
  <si>
    <t>باسل سليمان</t>
  </si>
  <si>
    <t>ناصيف</t>
  </si>
  <si>
    <t>بتول ابراهيم</t>
  </si>
  <si>
    <t>وضاح</t>
  </si>
  <si>
    <t>معينه</t>
  </si>
  <si>
    <t>بتول الخياط</t>
  </si>
  <si>
    <t>ملاذ</t>
  </si>
  <si>
    <t>بتول الكيلاني</t>
  </si>
  <si>
    <t>بتول حامده</t>
  </si>
  <si>
    <t>بتول طالب</t>
  </si>
  <si>
    <t>عبد المطلب</t>
  </si>
  <si>
    <t>بتول ناصر</t>
  </si>
  <si>
    <t>بسام خليل</t>
  </si>
  <si>
    <t>بسنت السلومي</t>
  </si>
  <si>
    <t>بشار المحمود</t>
  </si>
  <si>
    <t>الكرك</t>
  </si>
  <si>
    <t>بشار عبدالواحد</t>
  </si>
  <si>
    <t>أنس</t>
  </si>
  <si>
    <t>مازنه</t>
  </si>
  <si>
    <t>بشرى هلال</t>
  </si>
  <si>
    <t>بشير احمد</t>
  </si>
  <si>
    <t>بطرس عرار</t>
  </si>
  <si>
    <t>كيندا</t>
  </si>
  <si>
    <t>بلال الرز</t>
  </si>
  <si>
    <t>زهور</t>
  </si>
  <si>
    <t>بلال تكله</t>
  </si>
  <si>
    <t>بنان عبود</t>
  </si>
  <si>
    <t>بهاء قطيني</t>
  </si>
  <si>
    <t>بيان الخضر</t>
  </si>
  <si>
    <t>بيان فلاح</t>
  </si>
  <si>
    <t>بيان نتوف</t>
  </si>
  <si>
    <t>بيير صوايا</t>
  </si>
  <si>
    <t>مريانا</t>
  </si>
  <si>
    <t>تغريد زيتون</t>
  </si>
  <si>
    <t>26/3/1998</t>
  </si>
  <si>
    <t>تمام حمزه</t>
  </si>
  <si>
    <t>تيماء سعد الله</t>
  </si>
  <si>
    <t>ثناء محرز</t>
  </si>
  <si>
    <t>29/6/1977</t>
  </si>
  <si>
    <t>صالح السلوم</t>
  </si>
  <si>
    <t>صالح القبيلي</t>
  </si>
  <si>
    <t>صبا الازرق</t>
  </si>
  <si>
    <t>بسيمة</t>
  </si>
  <si>
    <t>صفوان علي</t>
  </si>
  <si>
    <t>20/7/1989</t>
  </si>
  <si>
    <t>بشنين</t>
  </si>
  <si>
    <t>ضحى الصبره</t>
  </si>
  <si>
    <t>ضياء الحمود</t>
  </si>
  <si>
    <t>بقرص</t>
  </si>
  <si>
    <t>ضياء العباس</t>
  </si>
  <si>
    <t>الحراكي</t>
  </si>
  <si>
    <t>ضيف وتر</t>
  </si>
  <si>
    <t>طارق الحريري</t>
  </si>
  <si>
    <t>طارق الخطيب</t>
  </si>
  <si>
    <t>22/3/1989</t>
  </si>
  <si>
    <t>طارق ديب</t>
  </si>
  <si>
    <t>طارق صوان</t>
  </si>
  <si>
    <t>تريز</t>
  </si>
  <si>
    <t>طارق عيسى</t>
  </si>
  <si>
    <t xml:space="preserve">وجيهه ميهوب </t>
  </si>
  <si>
    <t>عابد غصن</t>
  </si>
  <si>
    <t>عادل سلام</t>
  </si>
  <si>
    <t>14/7/1997</t>
  </si>
  <si>
    <t>عامر التركماني</t>
  </si>
  <si>
    <t>عائشه سرحان</t>
  </si>
  <si>
    <t>عبادة قضماني</t>
  </si>
  <si>
    <t>عباس عمراني</t>
  </si>
  <si>
    <t>عبد الحميد الدلي</t>
  </si>
  <si>
    <t>عبد الرحمن الاكرم</t>
  </si>
  <si>
    <t>عبد الرحمن المشلب</t>
  </si>
  <si>
    <t>سجى</t>
  </si>
  <si>
    <t>عبد الرحمن جاسم</t>
  </si>
  <si>
    <t>عبد الرحمن مهاجر</t>
  </si>
  <si>
    <t>مؤمنة</t>
  </si>
  <si>
    <t>عبد الستار برغل</t>
  </si>
  <si>
    <t>عبد السلام الكوساني</t>
  </si>
  <si>
    <t>عايشه</t>
  </si>
  <si>
    <t>عبد العزيز حفيان</t>
  </si>
  <si>
    <t>عبد الله شمس الدين</t>
  </si>
  <si>
    <t>عبد المحسن محمد</t>
  </si>
  <si>
    <t>عبده رجب</t>
  </si>
  <si>
    <t>عربية</t>
  </si>
  <si>
    <t>عبير احمد</t>
  </si>
  <si>
    <t>عدي السويدان</t>
  </si>
  <si>
    <t xml:space="preserve">امجد </t>
  </si>
  <si>
    <t>عدي العيسى</t>
  </si>
  <si>
    <t>عدي الغاوي</t>
  </si>
  <si>
    <t>باسم الباشا</t>
  </si>
  <si>
    <t>عدي النهار</t>
  </si>
  <si>
    <t>عوده</t>
  </si>
  <si>
    <t>غدير البستان</t>
  </si>
  <si>
    <t>عرفان الهرش</t>
  </si>
  <si>
    <t>عزه شيخ احمد</t>
  </si>
  <si>
    <t>ريمه المصري</t>
  </si>
  <si>
    <t>24/9/1992</t>
  </si>
  <si>
    <t>محمد حماد</t>
  </si>
  <si>
    <t>محمد دحبور</t>
  </si>
  <si>
    <t>محمدوليد</t>
  </si>
  <si>
    <t>محمد رفيق خانكان</t>
  </si>
  <si>
    <t>محمد سومر عرابي</t>
  </si>
  <si>
    <t>سلطانه</t>
  </si>
  <si>
    <t>محمد شامي</t>
  </si>
  <si>
    <t>محمد شاهين</t>
  </si>
  <si>
    <t>نصر الله</t>
  </si>
  <si>
    <t>محمد شوك</t>
  </si>
  <si>
    <t>محمد شيخ سليمان</t>
  </si>
  <si>
    <t>محمد صالح قشاطه الشهير بالرباطه</t>
  </si>
  <si>
    <t>محمد رمضان</t>
  </si>
  <si>
    <t>محمد ضاهر</t>
  </si>
  <si>
    <t>محمد ضياء شبابيبي</t>
  </si>
  <si>
    <t>محمد طبق</t>
  </si>
  <si>
    <t>عزان</t>
  </si>
  <si>
    <t>محمد عبداللطيف</t>
  </si>
  <si>
    <t>محمد عدنان الحلبي</t>
  </si>
  <si>
    <t>محمد عرفان كريشاتي</t>
  </si>
  <si>
    <t>محمد علوش</t>
  </si>
  <si>
    <t>محمد عمار بيطار</t>
  </si>
  <si>
    <t>فطومه</t>
  </si>
  <si>
    <t>محمد عمرو</t>
  </si>
  <si>
    <t>محمد عيد الجلدزبيدي</t>
  </si>
  <si>
    <t>اشرف</t>
  </si>
  <si>
    <t>محمد غميض</t>
  </si>
  <si>
    <t>محمد غنيم</t>
  </si>
  <si>
    <t>محمد غويش</t>
  </si>
  <si>
    <t>وصفيه</t>
  </si>
  <si>
    <t>27/11/1984</t>
  </si>
  <si>
    <t>محمد فايز حسين</t>
  </si>
  <si>
    <t>محمد فايز هديها</t>
  </si>
  <si>
    <t>محمد كمال الدين الشماط</t>
  </si>
  <si>
    <t xml:space="preserve">زبيدة </t>
  </si>
  <si>
    <t>محمد كنوه</t>
  </si>
  <si>
    <t>مكرم</t>
  </si>
  <si>
    <t>محمد لؤي الليموني</t>
  </si>
  <si>
    <t>محمد مجد القصاص</t>
  </si>
  <si>
    <t>هيا المعراوي</t>
  </si>
  <si>
    <t>محمد جهاد</t>
  </si>
  <si>
    <t>هيام العباس الكشكي</t>
  </si>
  <si>
    <t>تمادور</t>
  </si>
  <si>
    <t>هيفاء الخلف</t>
  </si>
  <si>
    <t>هيلانه النصار</t>
  </si>
  <si>
    <t>وجدي كمال</t>
  </si>
  <si>
    <t>وداد أبو عيسى</t>
  </si>
  <si>
    <t>وسام السالك</t>
  </si>
  <si>
    <t>جومانا</t>
  </si>
  <si>
    <t>وسام جبور</t>
  </si>
  <si>
    <t xml:space="preserve">أميره </t>
  </si>
  <si>
    <t>وسام حسن</t>
  </si>
  <si>
    <t>روزة</t>
  </si>
  <si>
    <t>وسيم الدنف</t>
  </si>
  <si>
    <t>ناصريه</t>
  </si>
  <si>
    <t>وسيم حسن</t>
  </si>
  <si>
    <t>وسيم حلاوة</t>
  </si>
  <si>
    <t>15/1/1986</t>
  </si>
  <si>
    <t>وسيم حيدر</t>
  </si>
  <si>
    <t>وسيم سيف الدين</t>
  </si>
  <si>
    <t>وعد حرب</t>
  </si>
  <si>
    <t>وفاء الحميد</t>
  </si>
  <si>
    <t>وفاء الصباغ</t>
  </si>
  <si>
    <t xml:space="preserve">آزر </t>
  </si>
  <si>
    <t>ولاء النحاس</t>
  </si>
  <si>
    <t>ولاء سواح</t>
  </si>
  <si>
    <t>آنا</t>
  </si>
  <si>
    <t>وليد قاسم</t>
  </si>
  <si>
    <t>وليم فرزان</t>
  </si>
  <si>
    <t>ياسر عموش</t>
  </si>
  <si>
    <t>دله</t>
  </si>
  <si>
    <t>ياسمين ديوب</t>
  </si>
  <si>
    <t>ياسمين قاسم</t>
  </si>
  <si>
    <t>ياسين المصري</t>
  </si>
  <si>
    <t>محمد عزات</t>
  </si>
  <si>
    <t>يحيى البقادله</t>
  </si>
  <si>
    <t>الحاره</t>
  </si>
  <si>
    <t>يزن الكشك</t>
  </si>
  <si>
    <t>غصون مطر</t>
  </si>
  <si>
    <t>يزن قريشه</t>
  </si>
  <si>
    <t>يمامه بريدي</t>
  </si>
  <si>
    <t>يمان بزازي</t>
  </si>
  <si>
    <t>ثناء القادري</t>
  </si>
  <si>
    <t>يوسف الحايك</t>
  </si>
  <si>
    <t>يوسف الزعبي</t>
  </si>
  <si>
    <t>يوسف السعدي</t>
  </si>
  <si>
    <t>القنيه</t>
  </si>
  <si>
    <t>يوسف سعيدي</t>
  </si>
  <si>
    <t>ردينه</t>
  </si>
  <si>
    <t>يوسف محفوض</t>
  </si>
  <si>
    <t>يوسف نصر</t>
  </si>
  <si>
    <t>نوار كوسا</t>
  </si>
  <si>
    <t>ظهيرة</t>
  </si>
  <si>
    <t>17/1/1986</t>
  </si>
  <si>
    <t>بريزة</t>
  </si>
  <si>
    <t>احمد زايغ</t>
  </si>
  <si>
    <t>الاء غانم</t>
  </si>
  <si>
    <t>الحسين الزوربا</t>
  </si>
  <si>
    <t>زينه الياسين</t>
  </si>
  <si>
    <t>انسام</t>
  </si>
  <si>
    <t>احمد التمكي</t>
  </si>
  <si>
    <t>درزي</t>
  </si>
  <si>
    <t>الياس  الراجي الموسى</t>
  </si>
  <si>
    <t>امجد الضللي</t>
  </si>
  <si>
    <t>سعد سعد</t>
  </si>
  <si>
    <t>عبدالسلام صوفان</t>
  </si>
  <si>
    <t>مالك حسن</t>
  </si>
  <si>
    <t>مرهف العبد</t>
  </si>
  <si>
    <t>مهاب شيخ سالم</t>
  </si>
  <si>
    <t>نور الشربجي المزيك</t>
  </si>
  <si>
    <t>يونس المقداد</t>
  </si>
  <si>
    <t>ابراهيم العلي العثمان</t>
  </si>
  <si>
    <t xml:space="preserve">ادلحة </t>
  </si>
  <si>
    <t>ابراهيم يحيى</t>
  </si>
  <si>
    <t>احمد الحاج محمد</t>
  </si>
  <si>
    <t>احمد النشواتي</t>
  </si>
  <si>
    <t>محمدنهاد</t>
  </si>
  <si>
    <t>نورالهدى</t>
  </si>
  <si>
    <t>احمد حسن</t>
  </si>
  <si>
    <t>اسماعيل حجازي</t>
  </si>
  <si>
    <t>تسنيم حرابه</t>
  </si>
  <si>
    <t>ثناء آغا</t>
  </si>
  <si>
    <t>جلال الواو</t>
  </si>
  <si>
    <t>جهاد طيارة</t>
  </si>
  <si>
    <t>جودي كريشان</t>
  </si>
  <si>
    <t>لبابه</t>
  </si>
  <si>
    <t>حازم الاوس</t>
  </si>
  <si>
    <t>ثائرة</t>
  </si>
  <si>
    <t>حسين الحاجي</t>
  </si>
  <si>
    <t>رزان الشيباني</t>
  </si>
  <si>
    <t>رنيم صبره</t>
  </si>
  <si>
    <t>رهام خنيفس</t>
  </si>
  <si>
    <t>ركنيه</t>
  </si>
  <si>
    <t>محمد وليد كلاس</t>
  </si>
  <si>
    <t>19/6/1999</t>
  </si>
  <si>
    <t>مروه غزال</t>
  </si>
  <si>
    <t>طراد</t>
  </si>
  <si>
    <t xml:space="preserve">مصطفى شيباني </t>
  </si>
  <si>
    <t>محمدبديع</t>
  </si>
  <si>
    <t>مضر صالح</t>
  </si>
  <si>
    <t>نيفين دلال</t>
  </si>
  <si>
    <t>هادي شرف</t>
  </si>
  <si>
    <t>هبا كراز</t>
  </si>
  <si>
    <t>بطرس</t>
  </si>
  <si>
    <t>انطوانيت</t>
  </si>
  <si>
    <t>يمامه شبلي</t>
  </si>
  <si>
    <t>يمان بلال</t>
  </si>
  <si>
    <t>محمدزاهد</t>
  </si>
  <si>
    <t>يمنى الحنش</t>
  </si>
  <si>
    <t>يوسف عبد العزيز</t>
  </si>
  <si>
    <t>رسول</t>
  </si>
  <si>
    <t>ابراهيم الشيخ</t>
  </si>
  <si>
    <t>ابراهيم صافي</t>
  </si>
  <si>
    <t>ابراهيم عبد السلام</t>
  </si>
  <si>
    <t>حرجله</t>
  </si>
  <si>
    <t>ابراهيم يعقوبي</t>
  </si>
  <si>
    <t>ابي المناصفي</t>
  </si>
  <si>
    <t>احلام عباس</t>
  </si>
  <si>
    <t>أيوب</t>
  </si>
  <si>
    <t>احمد احمد</t>
  </si>
  <si>
    <t>احمد الجاسم</t>
  </si>
  <si>
    <t>حلبية</t>
  </si>
  <si>
    <t>احمد الدقاق</t>
  </si>
  <si>
    <t>احمد الرحيل</t>
  </si>
  <si>
    <t>شما</t>
  </si>
  <si>
    <t>احمد الزعبي</t>
  </si>
  <si>
    <t>المليحه</t>
  </si>
  <si>
    <t>احمد السودان</t>
  </si>
  <si>
    <t>احمد الطحان</t>
  </si>
  <si>
    <t>احمد العجم</t>
  </si>
  <si>
    <t>احمد اليماني</t>
  </si>
  <si>
    <t>مضر</t>
  </si>
  <si>
    <t>احمد جبارين</t>
  </si>
  <si>
    <t>الدلي</t>
  </si>
  <si>
    <t>احمد صوفان</t>
  </si>
  <si>
    <t>احمد عشماوي</t>
  </si>
  <si>
    <t>احمد علوان الجاسم</t>
  </si>
  <si>
    <t>احمد مصطفى</t>
  </si>
  <si>
    <t>عائد</t>
  </si>
  <si>
    <t>حورية</t>
  </si>
  <si>
    <t>امير بازرباشى</t>
  </si>
  <si>
    <t>اميره هزه</t>
  </si>
  <si>
    <t>شهريار</t>
  </si>
  <si>
    <t>امينه الحكيم</t>
  </si>
  <si>
    <t>انتصار العساف</t>
  </si>
  <si>
    <t>ميثه</t>
  </si>
  <si>
    <t>انس رشوان</t>
  </si>
  <si>
    <t>ايات العبدالله</t>
  </si>
  <si>
    <t>ايمان الكردي</t>
  </si>
  <si>
    <t>محمد جودت</t>
  </si>
  <si>
    <t>أماني سودان</t>
  </si>
  <si>
    <t>هدايه</t>
  </si>
  <si>
    <t>أيهم الموسى</t>
  </si>
  <si>
    <t xml:space="preserve">تدمر </t>
  </si>
  <si>
    <t>آلاء الحمود</t>
  </si>
  <si>
    <t>الصورة الصغيرة</t>
  </si>
  <si>
    <t>آلاء العوا</t>
  </si>
  <si>
    <t>آلاء المدني</t>
  </si>
  <si>
    <t>آلاء سيدي</t>
  </si>
  <si>
    <t>آيه المسعود</t>
  </si>
  <si>
    <t>آيه عجاج</t>
  </si>
  <si>
    <t>باسل عيسى</t>
  </si>
  <si>
    <t>باسل مريري</t>
  </si>
  <si>
    <t>رفيده</t>
  </si>
  <si>
    <t>دشق</t>
  </si>
  <si>
    <t>باسم سلمان</t>
  </si>
  <si>
    <t>باسم طعمه</t>
  </si>
  <si>
    <t>لانا عرفه</t>
  </si>
  <si>
    <t>لجين ديوب</t>
  </si>
  <si>
    <t>لجين كامل</t>
  </si>
  <si>
    <t>لما يونس</t>
  </si>
  <si>
    <t xml:space="preserve">عين الفيجة </t>
  </si>
  <si>
    <t>لمى مصطفى</t>
  </si>
  <si>
    <t>لورين اليوسف</t>
  </si>
  <si>
    <t>لؤي محمد</t>
  </si>
  <si>
    <t>فرنجيه</t>
  </si>
  <si>
    <t>ليال مارديني</t>
  </si>
  <si>
    <t>ليـزا سليم</t>
  </si>
  <si>
    <t>ليلاس السيروان</t>
  </si>
  <si>
    <t>لين عيسى</t>
  </si>
  <si>
    <t>لينا ايوب</t>
  </si>
  <si>
    <t xml:space="preserve">الكسوة </t>
  </si>
  <si>
    <t>ماجدة برهومي</t>
  </si>
  <si>
    <t>شلة</t>
  </si>
  <si>
    <t>مازن القشاش</t>
  </si>
  <si>
    <t>مايا ابوخميس</t>
  </si>
  <si>
    <t>17/6/1998</t>
  </si>
  <si>
    <t>مجد الاحمد الشحاده</t>
  </si>
  <si>
    <t>العاليه</t>
  </si>
  <si>
    <t>مجد بربور</t>
  </si>
  <si>
    <t>مجدي البصار</t>
  </si>
  <si>
    <t xml:space="preserve">حضر </t>
  </si>
  <si>
    <t>محمد  بربر</t>
  </si>
  <si>
    <t xml:space="preserve">حوريه الدعاس </t>
  </si>
  <si>
    <t>محمد ابو زيد</t>
  </si>
  <si>
    <t>كواكب</t>
  </si>
  <si>
    <t>18/4/1996</t>
  </si>
  <si>
    <t>محمد ابو قاقا</t>
  </si>
  <si>
    <t>محمد الأغبر</t>
  </si>
  <si>
    <t>محمد الحايك</t>
  </si>
  <si>
    <t xml:space="preserve">طفس </t>
  </si>
  <si>
    <t>محمد الحريري</t>
  </si>
  <si>
    <t>زعل</t>
  </si>
  <si>
    <t>رويحنيه</t>
  </si>
  <si>
    <t>العثمانية</t>
  </si>
  <si>
    <t>محمد الحمصي</t>
  </si>
  <si>
    <t>محمد الخطبا</t>
  </si>
  <si>
    <t xml:space="preserve">المينة المنورة </t>
  </si>
  <si>
    <t>13/3/1998</t>
  </si>
  <si>
    <t>آسيا</t>
  </si>
  <si>
    <t>محمد الدريبي</t>
  </si>
  <si>
    <t>محمد الشعبي</t>
  </si>
  <si>
    <t>محمد الناجي</t>
  </si>
  <si>
    <t>عطاالله</t>
  </si>
  <si>
    <t>درعا الكرك</t>
  </si>
  <si>
    <t>محمد ايهم الشوى</t>
  </si>
  <si>
    <t>محمد أديب الخولي</t>
  </si>
  <si>
    <t>حمزه تركمان</t>
  </si>
  <si>
    <t xml:space="preserve">سارة قطناني الشهير بالتركماني </t>
  </si>
  <si>
    <t>عبد العليم صوان</t>
  </si>
  <si>
    <t>عبد الغني سحتوت</t>
  </si>
  <si>
    <t>عبير الكعدي</t>
  </si>
  <si>
    <t xml:space="preserve">قتيبه سعد الدين </t>
  </si>
  <si>
    <t xml:space="preserve">ريما </t>
  </si>
  <si>
    <t>جباتا الخشب</t>
  </si>
  <si>
    <t>محمد اسامة لازيني</t>
  </si>
  <si>
    <t>زينة</t>
  </si>
  <si>
    <t>المغربية</t>
  </si>
  <si>
    <t>محمد البيبي</t>
  </si>
  <si>
    <t>وائل البردقاني</t>
  </si>
  <si>
    <t>احمد العطا الله</t>
  </si>
  <si>
    <t>رسم الطحين</t>
  </si>
  <si>
    <t>احمد المارديني</t>
  </si>
  <si>
    <t>احمد الملا</t>
  </si>
  <si>
    <t>محمد فراس</t>
  </si>
  <si>
    <t>احمد ذو الغني</t>
  </si>
  <si>
    <t xml:space="preserve"> منى</t>
  </si>
  <si>
    <t>احمد زرزور</t>
  </si>
  <si>
    <t>احمد فواز</t>
  </si>
  <si>
    <t>اسية</t>
  </si>
  <si>
    <t>احمد هاشم</t>
  </si>
  <si>
    <t>اروى العاقل</t>
  </si>
  <si>
    <t>أسامه يزبك</t>
  </si>
  <si>
    <t>مياسه</t>
  </si>
  <si>
    <t>اصلان ماف</t>
  </si>
  <si>
    <t>دانا</t>
  </si>
  <si>
    <t xml:space="preserve">الاء الاصبح </t>
  </si>
  <si>
    <t xml:space="preserve">محمد سالم </t>
  </si>
  <si>
    <t>باسمة ياسين</t>
  </si>
  <si>
    <t>الاء القابوني</t>
  </si>
  <si>
    <t>جرجس عرنوق</t>
  </si>
  <si>
    <t>حسن كريزان</t>
  </si>
  <si>
    <t>دلال بكر</t>
  </si>
  <si>
    <t>ديما خادم الأربعين</t>
  </si>
  <si>
    <t xml:space="preserve">راما مهنا </t>
  </si>
  <si>
    <t xml:space="preserve">سعدة </t>
  </si>
  <si>
    <t xml:space="preserve">رهف العشعوش </t>
  </si>
  <si>
    <t xml:space="preserve">اكرم </t>
  </si>
  <si>
    <t xml:space="preserve">ميسون </t>
  </si>
  <si>
    <t>معاذ المعلم</t>
  </si>
  <si>
    <t>هارون رمضان</t>
  </si>
  <si>
    <t>يوسف الطويل</t>
  </si>
  <si>
    <t>إبراهيم الخليفة</t>
  </si>
  <si>
    <t>رشيدة</t>
  </si>
  <si>
    <t>صعيبية</t>
  </si>
  <si>
    <t>ابراهيم المصري</t>
  </si>
  <si>
    <t>ابراهيم قندلفت</t>
  </si>
  <si>
    <t xml:space="preserve">احمد القطيفان </t>
  </si>
  <si>
    <t xml:space="preserve">هدبة </t>
  </si>
  <si>
    <t xml:space="preserve">ابطع </t>
  </si>
  <si>
    <t>احمد سكر</t>
  </si>
  <si>
    <t xml:space="preserve">احمد صالح </t>
  </si>
  <si>
    <t>اماني عرابي</t>
  </si>
  <si>
    <t>امجد اليوسف</t>
  </si>
  <si>
    <t xml:space="preserve">امين الخطيب </t>
  </si>
  <si>
    <t>أماني غزلي</t>
  </si>
  <si>
    <t>باسم عيد</t>
  </si>
  <si>
    <t>وضحة</t>
  </si>
  <si>
    <t xml:space="preserve">لبنه الزعبي </t>
  </si>
  <si>
    <t xml:space="preserve">عبد القادر </t>
  </si>
  <si>
    <t>مسيفرة</t>
  </si>
  <si>
    <t xml:space="preserve">لؤي قبلان </t>
  </si>
  <si>
    <t xml:space="preserve">خيرية </t>
  </si>
  <si>
    <t>لين حوا</t>
  </si>
  <si>
    <t>جوهينا</t>
  </si>
  <si>
    <t>السعودية</t>
  </si>
  <si>
    <t>ماجده طالو</t>
  </si>
  <si>
    <t xml:space="preserve">ماريمار ميخائيل </t>
  </si>
  <si>
    <t xml:space="preserve">حينة </t>
  </si>
  <si>
    <t>مازن البويضاني</t>
  </si>
  <si>
    <t>ماهر الأغبر</t>
  </si>
  <si>
    <t xml:space="preserve">زاهر </t>
  </si>
  <si>
    <t>مجد الشوفي</t>
  </si>
  <si>
    <t>مجد اسعد</t>
  </si>
  <si>
    <t>محمد الدبل</t>
  </si>
  <si>
    <t>عليا القاسم حمود</t>
  </si>
  <si>
    <t>الغور</t>
  </si>
  <si>
    <t>محمد الزهنان</t>
  </si>
  <si>
    <t>محمد السبيناتي</t>
  </si>
  <si>
    <t>يلدا</t>
  </si>
  <si>
    <t>محمد الصباغ</t>
  </si>
  <si>
    <t>محمد الطرشان</t>
  </si>
  <si>
    <t>محمد العويدات</t>
  </si>
  <si>
    <t>ارحيل</t>
  </si>
  <si>
    <t>محمد النوفل</t>
  </si>
  <si>
    <t>شمة</t>
  </si>
  <si>
    <t>ميريهان سيلفا الشرع</t>
  </si>
  <si>
    <t>محمد معاوية</t>
  </si>
  <si>
    <t>اسرار</t>
  </si>
  <si>
    <t>دعاء قاسم</t>
  </si>
  <si>
    <t>المسيفره</t>
  </si>
  <si>
    <t>دعاء وسوف</t>
  </si>
  <si>
    <t>القطيفه</t>
  </si>
  <si>
    <t>دلال المكاوي</t>
  </si>
  <si>
    <t>دياب موسى</t>
  </si>
  <si>
    <t>ديالا ابوزينة</t>
  </si>
  <si>
    <t>ديما ديب</t>
  </si>
  <si>
    <t>بشلاما</t>
  </si>
  <si>
    <t>ديما شوكه</t>
  </si>
  <si>
    <t>راتب شبعانيه</t>
  </si>
  <si>
    <t>راما كلساني</t>
  </si>
  <si>
    <t xml:space="preserve">روان </t>
  </si>
  <si>
    <t>رامي ادلبي</t>
  </si>
  <si>
    <t>رامي العبوش</t>
  </si>
  <si>
    <t>محمد نوري</t>
  </si>
  <si>
    <t>رامي ملقد</t>
  </si>
  <si>
    <t>رانيا الدعبول</t>
  </si>
  <si>
    <t>زاهيه</t>
  </si>
  <si>
    <t>بستان الحمام</t>
  </si>
  <si>
    <t>رانيا هرموش</t>
  </si>
  <si>
    <t>رائد الحساني</t>
  </si>
  <si>
    <t>ربال ورده</t>
  </si>
  <si>
    <t>ليلى سليلاتي</t>
  </si>
  <si>
    <t>ربا هيلم</t>
  </si>
  <si>
    <t>سعديه</t>
  </si>
  <si>
    <t>ربيع النصر</t>
  </si>
  <si>
    <t>محمد ادريس</t>
  </si>
  <si>
    <t>محمد الحلبي</t>
  </si>
  <si>
    <t>محمد العبود</t>
  </si>
  <si>
    <t>محمد الكردي</t>
  </si>
  <si>
    <t>المعلقة</t>
  </si>
  <si>
    <t>محمد اياد البغاده</t>
  </si>
  <si>
    <t>مجد يوسف</t>
  </si>
  <si>
    <t>افره</t>
  </si>
  <si>
    <t>محمد تاج الدين الحلبي</t>
  </si>
  <si>
    <t>مفيده</t>
  </si>
  <si>
    <t>الخالدية</t>
  </si>
  <si>
    <t>دعاء شريدي</t>
  </si>
  <si>
    <t>رندة</t>
  </si>
  <si>
    <t>احمد عيد</t>
  </si>
  <si>
    <t>ليبيا</t>
  </si>
  <si>
    <t>أمينة</t>
  </si>
  <si>
    <t>بنان</t>
  </si>
  <si>
    <t>نمريه</t>
  </si>
  <si>
    <t>الفلسطينية</t>
  </si>
  <si>
    <t>فهمية</t>
  </si>
  <si>
    <t>15/1/1988</t>
  </si>
  <si>
    <t>الاء قسومه</t>
  </si>
  <si>
    <t>منا</t>
  </si>
  <si>
    <t>محمدنذير</t>
  </si>
  <si>
    <t>احمد الماس</t>
  </si>
  <si>
    <t xml:space="preserve">فداء </t>
  </si>
  <si>
    <t>ليلى حاتم</t>
  </si>
  <si>
    <t>سامره</t>
  </si>
  <si>
    <t>السويداء الدور</t>
  </si>
  <si>
    <t>محمد براء شعبان</t>
  </si>
  <si>
    <t>25/1/199</t>
  </si>
  <si>
    <t>ابراهيم الرواس</t>
  </si>
  <si>
    <t>اسامة ابو زيد</t>
  </si>
  <si>
    <t>اسامة الخطيب</t>
  </si>
  <si>
    <t>الاء محجوب</t>
  </si>
  <si>
    <t>امجد سرور</t>
  </si>
  <si>
    <t>ايمان الحسين</t>
  </si>
  <si>
    <t>سرج فارع</t>
  </si>
  <si>
    <t>جمانة حماده</t>
  </si>
  <si>
    <t>حلا صالح</t>
  </si>
  <si>
    <t>حنان الغاوي</t>
  </si>
  <si>
    <t>حنين الكراد</t>
  </si>
  <si>
    <t>راما حسين</t>
  </si>
  <si>
    <t>14/5/1998</t>
  </si>
  <si>
    <t>مساكن السيدة</t>
  </si>
  <si>
    <t>رشا اليوسف</t>
  </si>
  <si>
    <t>رغد الانقر</t>
  </si>
  <si>
    <t>ريم الحريري</t>
  </si>
  <si>
    <t>16/1/19951</t>
  </si>
  <si>
    <t>زياد خوري</t>
  </si>
  <si>
    <t>20/7/1981</t>
  </si>
  <si>
    <t>سارية اللو</t>
  </si>
  <si>
    <t>سمية مفلح</t>
  </si>
  <si>
    <t>فكتوريا</t>
  </si>
  <si>
    <t>20/4/1997</t>
  </si>
  <si>
    <t xml:space="preserve">رلايف دمشق </t>
  </si>
  <si>
    <t>عبد الرحمن سيروان</t>
  </si>
  <si>
    <t>كفايا</t>
  </si>
  <si>
    <t>عبد العزيز الشيخ</t>
  </si>
  <si>
    <t>زهر الدين</t>
  </si>
  <si>
    <t>عثمان زين</t>
  </si>
  <si>
    <t>علي الخن</t>
  </si>
  <si>
    <t>علي نصر</t>
  </si>
  <si>
    <t xml:space="preserve">الحسينية </t>
  </si>
  <si>
    <t>عمار الراعي</t>
  </si>
  <si>
    <t>1998/24/6</t>
  </si>
  <si>
    <t>عمار رمان</t>
  </si>
  <si>
    <t>25/1/1999</t>
  </si>
  <si>
    <t>كفريا</t>
  </si>
  <si>
    <t>فراس حميدي</t>
  </si>
  <si>
    <t>فؤاد جمعه</t>
  </si>
  <si>
    <t>مازن عثمان</t>
  </si>
  <si>
    <t>محمد البني</t>
  </si>
  <si>
    <t xml:space="preserve">سقبا </t>
  </si>
  <si>
    <t>محمد الحجة</t>
  </si>
  <si>
    <t>محمد الحسن العايد</t>
  </si>
  <si>
    <t>محمد الهلال</t>
  </si>
  <si>
    <t>محمد فرهود</t>
  </si>
  <si>
    <t>محمد ماهر بسيكي</t>
  </si>
  <si>
    <t>محمود سكحل</t>
  </si>
  <si>
    <t>زينب الجابي</t>
  </si>
  <si>
    <t>مريانه سلوم</t>
  </si>
  <si>
    <t>السويداء شهبا</t>
  </si>
  <si>
    <t>منار بكر</t>
  </si>
  <si>
    <t>31/10/2000</t>
  </si>
  <si>
    <t>منى الشيخ سليمان</t>
  </si>
  <si>
    <t>28/3/1975</t>
  </si>
  <si>
    <t>مؤمن العلي</t>
  </si>
  <si>
    <t>عبد المحسن</t>
  </si>
  <si>
    <t>ميس قره كجي</t>
  </si>
  <si>
    <t>17/8/1982</t>
  </si>
  <si>
    <t>الهفوف</t>
  </si>
  <si>
    <t>نور انجق</t>
  </si>
  <si>
    <t>هند الصالح المغير</t>
  </si>
  <si>
    <t>هند فرزان</t>
  </si>
  <si>
    <t xml:space="preserve">ردينه </t>
  </si>
  <si>
    <t>هيام زهريه</t>
  </si>
  <si>
    <t>ولاء الخجا</t>
  </si>
  <si>
    <t>ياسين الدالي المصري</t>
  </si>
  <si>
    <t>احمدطيفور</t>
  </si>
  <si>
    <t>28/9/1982</t>
  </si>
  <si>
    <t xml:space="preserve">حتيته </t>
  </si>
  <si>
    <t>يامن مارديني</t>
  </si>
  <si>
    <t>جورجيت</t>
  </si>
  <si>
    <t>شربل خنيفس</t>
  </si>
  <si>
    <t>تبنة</t>
  </si>
  <si>
    <t>ابراهيم الابراهيم</t>
  </si>
  <si>
    <t>ايهم النعمان</t>
  </si>
  <si>
    <t>10/9/41997</t>
  </si>
  <si>
    <t>بيان الشيخ التايه</t>
  </si>
  <si>
    <t>امين الشيخ</t>
  </si>
  <si>
    <t>خدوج حسين</t>
  </si>
  <si>
    <t>عيشة</t>
  </si>
  <si>
    <t>رنا جريره</t>
  </si>
  <si>
    <t>3/8/19896</t>
  </si>
  <si>
    <t>غدير عنبر</t>
  </si>
  <si>
    <t>1995/24/5</t>
  </si>
  <si>
    <t>يونس العلي</t>
  </si>
  <si>
    <t>15/10/1995</t>
  </si>
  <si>
    <t>أيهم الأحمد</t>
  </si>
  <si>
    <t>بشار جديد</t>
  </si>
  <si>
    <t>زريف</t>
  </si>
  <si>
    <t>نهيده</t>
  </si>
  <si>
    <t>1//11/2000</t>
  </si>
  <si>
    <t>علي شاقول</t>
  </si>
  <si>
    <t>انعام الصهر</t>
  </si>
  <si>
    <t>طرطوس السودا  العنازة</t>
  </si>
  <si>
    <t>سهر ابو هدير</t>
  </si>
  <si>
    <t>فتاة جحجاح</t>
  </si>
  <si>
    <t>الطارقية</t>
  </si>
  <si>
    <t>يوسف وهبة</t>
  </si>
  <si>
    <t>ورود</t>
  </si>
  <si>
    <t>12//1989</t>
  </si>
  <si>
    <t>محمد فراس بلطه</t>
  </si>
  <si>
    <t>25/1/1998</t>
  </si>
  <si>
    <t xml:space="preserve">عقربه </t>
  </si>
  <si>
    <t>وعد ديوب</t>
  </si>
  <si>
    <t>سحر خداج</t>
  </si>
  <si>
    <t>اسماعيل خدوج</t>
  </si>
  <si>
    <t>احمد الجردي</t>
  </si>
  <si>
    <t>احمد المعاني</t>
  </si>
  <si>
    <t>انس الاطرش</t>
  </si>
  <si>
    <t xml:space="preserve">بدر </t>
  </si>
  <si>
    <t xml:space="preserve">هويده </t>
  </si>
  <si>
    <t>باسم حمدان</t>
  </si>
  <si>
    <t>سمرة</t>
  </si>
  <si>
    <t>حسام علي</t>
  </si>
  <si>
    <t>رنجس</t>
  </si>
  <si>
    <t>الشنية</t>
  </si>
  <si>
    <t>حسين سليمان</t>
  </si>
  <si>
    <t>سامي شبعاني</t>
  </si>
  <si>
    <t>16/8/1994</t>
  </si>
  <si>
    <t>سليمان سلامه</t>
  </si>
  <si>
    <t>فاضل المعاني</t>
  </si>
  <si>
    <t>كرم حاج صادق</t>
  </si>
  <si>
    <t>موسى الكاظم</t>
  </si>
  <si>
    <t>ليزا</t>
  </si>
  <si>
    <t>مجد غرة</t>
  </si>
  <si>
    <t>24/12/1994</t>
  </si>
  <si>
    <t>محمد عجيب</t>
  </si>
  <si>
    <t>عين قيطة</t>
  </si>
  <si>
    <t>مهند رفاعي</t>
  </si>
  <si>
    <t>وائل عبود</t>
  </si>
  <si>
    <t>اجود زيدان</t>
  </si>
  <si>
    <t>23/1/1993</t>
  </si>
  <si>
    <t>عرنه</t>
  </si>
  <si>
    <t>امل الحميد</t>
  </si>
  <si>
    <t xml:space="preserve">الوليد </t>
  </si>
  <si>
    <t>ايه الموصلي</t>
  </si>
  <si>
    <t>تغريد قشقو</t>
  </si>
  <si>
    <t>جمال الشيخ سعيد</t>
  </si>
  <si>
    <t>حسين الرفاعي</t>
  </si>
  <si>
    <t>حسين القهيدو</t>
  </si>
  <si>
    <t>تبارك</t>
  </si>
  <si>
    <t>24/1/2000</t>
  </si>
  <si>
    <t xml:space="preserve">صمدانيه </t>
  </si>
  <si>
    <t>خالد القزحلي</t>
  </si>
  <si>
    <t>15/6/1996</t>
  </si>
  <si>
    <t>دلال شحاده</t>
  </si>
  <si>
    <t>ديانا الترك</t>
  </si>
  <si>
    <t>رافت المصري</t>
  </si>
  <si>
    <t>15/7/1987</t>
  </si>
  <si>
    <t>رقيه العلي</t>
  </si>
  <si>
    <t>رنيم المصري</t>
  </si>
  <si>
    <t>روان حمد</t>
  </si>
  <si>
    <t>ريما قهوه جي</t>
  </si>
  <si>
    <t>زيدون المحيثاوي</t>
  </si>
  <si>
    <t>السويداء لبين</t>
  </si>
  <si>
    <t>سوسن عليان</t>
  </si>
  <si>
    <t>عبد الله الشيخ</t>
  </si>
  <si>
    <t>عهد علي</t>
  </si>
  <si>
    <t>غاليه قطمه</t>
  </si>
  <si>
    <t>29/4/1986</t>
  </si>
  <si>
    <t>فراس العباس</t>
  </si>
  <si>
    <t>محمد الحاج احمد</t>
  </si>
  <si>
    <t>محمد راتب الحافظ</t>
  </si>
  <si>
    <t>وئام نصور</t>
  </si>
  <si>
    <t>سعاده</t>
  </si>
  <si>
    <t>الحتان</t>
  </si>
  <si>
    <t>يامن الداهوك</t>
  </si>
  <si>
    <t>23/3/1994</t>
  </si>
  <si>
    <t>احمد مخلوف</t>
  </si>
  <si>
    <t>اسد</t>
  </si>
  <si>
    <t>رديفه</t>
  </si>
  <si>
    <t>بهلونية</t>
  </si>
  <si>
    <t>علي الديوب</t>
  </si>
  <si>
    <t>مدين جمول</t>
  </si>
  <si>
    <t>28/3/1982</t>
  </si>
  <si>
    <t>ميلاد نفاع</t>
  </si>
  <si>
    <t>ذهبية</t>
  </si>
  <si>
    <t>زياد ابراهيم</t>
  </si>
  <si>
    <t>31/1/2000</t>
  </si>
  <si>
    <t>علا الشرع</t>
  </si>
  <si>
    <t>لينا فياض</t>
  </si>
  <si>
    <t>حسين حسين</t>
  </si>
  <si>
    <t>محمد غضبان</t>
  </si>
  <si>
    <t>سفير</t>
  </si>
  <si>
    <t>همام زرقا</t>
  </si>
  <si>
    <t>29/7/1986</t>
  </si>
  <si>
    <t>وردان اسماعيل</t>
  </si>
  <si>
    <t>نبل الخطيب</t>
  </si>
  <si>
    <t>اسيل شمالي</t>
  </si>
  <si>
    <t>تبوك</t>
  </si>
  <si>
    <t>بشرى صالح</t>
  </si>
  <si>
    <t>ديمه ملحم</t>
  </si>
  <si>
    <t>راما امانو</t>
  </si>
  <si>
    <t>رانيه نرش</t>
  </si>
  <si>
    <t>نجمه</t>
  </si>
  <si>
    <t>رنا حيدر</t>
  </si>
  <si>
    <t>13/4/1980</t>
  </si>
  <si>
    <t>محمد الحكم ملوحي</t>
  </si>
  <si>
    <t>معتصم بالله</t>
  </si>
  <si>
    <t>الجسر</t>
  </si>
  <si>
    <t>محمد النبكي</t>
  </si>
  <si>
    <t>20/1/2001</t>
  </si>
  <si>
    <t xml:space="preserve">جسرين </t>
  </si>
  <si>
    <t>محمد سمير الشيخ درويش</t>
  </si>
  <si>
    <t>عبدالله الذيب</t>
  </si>
  <si>
    <t xml:space="preserve">حسام الدين محمد طيفور </t>
  </si>
  <si>
    <t>محمد أمين ريحان</t>
  </si>
  <si>
    <t>منار الخضر</t>
  </si>
  <si>
    <t>دعاء طالب</t>
  </si>
  <si>
    <t>حسين شحيدة</t>
  </si>
  <si>
    <t>زكريا الدندن</t>
  </si>
  <si>
    <t>25/3/1998</t>
  </si>
  <si>
    <t>ايهم ابراهيم</t>
  </si>
  <si>
    <t>ايناس الصفدي</t>
  </si>
  <si>
    <t xml:space="preserve">انيسه </t>
  </si>
  <si>
    <t>عمر الحرش</t>
  </si>
  <si>
    <t>مهند العبد القادر</t>
  </si>
  <si>
    <t>الطيبه</t>
  </si>
  <si>
    <t>صافي شهاب</t>
  </si>
  <si>
    <t>لين خطار</t>
  </si>
  <si>
    <t>رودينا</t>
  </si>
  <si>
    <t xml:space="preserve">أبو ظبي </t>
  </si>
  <si>
    <t>تمام غريب</t>
  </si>
  <si>
    <t>الاء السهلي</t>
  </si>
  <si>
    <t>غدير أحمد</t>
  </si>
  <si>
    <t>رويده عفوف</t>
  </si>
  <si>
    <t>سندس بخو</t>
  </si>
  <si>
    <t>قاره</t>
  </si>
  <si>
    <t>محمدعمار مظلوم</t>
  </si>
  <si>
    <t>غزل عرار</t>
  </si>
  <si>
    <t>نورهان مسعود</t>
  </si>
  <si>
    <t>احمد بزبوز</t>
  </si>
  <si>
    <t>محمد الخالد</t>
  </si>
  <si>
    <t>أحمد دحويش</t>
  </si>
  <si>
    <t>محمد نور الحمدان</t>
  </si>
  <si>
    <t>عبد الله حافظ</t>
  </si>
  <si>
    <t>محمد حبش</t>
  </si>
  <si>
    <t>الصوان الكبير</t>
  </si>
  <si>
    <t>ليلى حوراني</t>
  </si>
  <si>
    <t>رامه</t>
  </si>
  <si>
    <t>طارق اليوسف</t>
  </si>
  <si>
    <t>محمداسامه الصياد</t>
  </si>
  <si>
    <t>امال الخوري</t>
  </si>
  <si>
    <t>بيار</t>
  </si>
  <si>
    <t>لارا النجم</t>
  </si>
  <si>
    <t>28/3/1996</t>
  </si>
  <si>
    <t>حسان العشا حسونه</t>
  </si>
  <si>
    <t>بشرى مدور</t>
  </si>
  <si>
    <t>ضياء بكور</t>
  </si>
  <si>
    <t>رنيم قلعه جي</t>
  </si>
  <si>
    <t>14/6/1994</t>
  </si>
  <si>
    <t>محمد زاهر النصار</t>
  </si>
  <si>
    <t>هنه</t>
  </si>
  <si>
    <t>حازم وهبي</t>
  </si>
  <si>
    <t>سلام الدهنه</t>
  </si>
  <si>
    <t xml:space="preserve">محمد حسام </t>
  </si>
  <si>
    <t xml:space="preserve">سليمان حورية ظاظا </t>
  </si>
  <si>
    <t xml:space="preserve"> ايلاف نور الدين</t>
  </si>
  <si>
    <t>عبد المجيد السروجي</t>
  </si>
  <si>
    <t>قمر خطاب</t>
  </si>
  <si>
    <t>نهايه</t>
  </si>
  <si>
    <t>محمد الاذن</t>
  </si>
  <si>
    <t>جوزيف عبد المسيح</t>
  </si>
  <si>
    <t>ست زينب</t>
  </si>
  <si>
    <t>رغد طفوري</t>
  </si>
  <si>
    <t>نادين حسن</t>
  </si>
  <si>
    <t>ساره المحيثاوي</t>
  </si>
  <si>
    <t>محمد دلي حسن</t>
  </si>
  <si>
    <t>يزن اسماعيل</t>
  </si>
  <si>
    <t>تركي العيسى</t>
  </si>
  <si>
    <t>مزاحم</t>
  </si>
  <si>
    <t>اريج جريدة</t>
  </si>
  <si>
    <t>ريم محرز</t>
  </si>
  <si>
    <t>ايهم حبيب</t>
  </si>
  <si>
    <t>ماريا الاحمد</t>
  </si>
  <si>
    <t>سرسك المهيوب</t>
  </si>
  <si>
    <t>مجد حبيب</t>
  </si>
  <si>
    <t>نجود المرعي</t>
  </si>
  <si>
    <t>عليه</t>
  </si>
  <si>
    <t>الغنطو</t>
  </si>
  <si>
    <t>محمد مؤيد الحجازي</t>
  </si>
  <si>
    <t>احمد عبد الغني</t>
  </si>
  <si>
    <t>اياد المصطفى</t>
  </si>
  <si>
    <t>خالد الاحمد</t>
  </si>
  <si>
    <t>ساطي</t>
  </si>
  <si>
    <t>غزيل</t>
  </si>
  <si>
    <t>رامي الخضر</t>
  </si>
  <si>
    <t>علياء</t>
  </si>
  <si>
    <t>علاء الدلوان</t>
  </si>
  <si>
    <t xml:space="preserve">خزنة </t>
  </si>
  <si>
    <t xml:space="preserve">الفرات </t>
  </si>
  <si>
    <t>علاء الدين الخطاب</t>
  </si>
  <si>
    <t>علاء ساعور</t>
  </si>
  <si>
    <t>علي دواي</t>
  </si>
  <si>
    <t>عمران نعامه</t>
  </si>
  <si>
    <t>عين البيضا</t>
  </si>
  <si>
    <t>محمد القرم</t>
  </si>
  <si>
    <t>محمد طه</t>
  </si>
  <si>
    <t>محمد عدره</t>
  </si>
  <si>
    <t>وليم مسعود</t>
  </si>
  <si>
    <t>رؤيات</t>
  </si>
  <si>
    <t>ياسين ابو سمره</t>
  </si>
  <si>
    <t>ثناء الزامل ابو نبوت</t>
  </si>
  <si>
    <t>راني الزغلول</t>
  </si>
  <si>
    <t>رنده هلال</t>
  </si>
  <si>
    <t>وسام</t>
  </si>
  <si>
    <t>بصير</t>
  </si>
  <si>
    <t>كريمة القديمي</t>
  </si>
  <si>
    <t>محمد تفكجي</t>
  </si>
  <si>
    <t>ممدوح الحاج</t>
  </si>
  <si>
    <t>بشرى حموده</t>
  </si>
  <si>
    <t>فردوس</t>
  </si>
  <si>
    <t>جورية غنيم</t>
  </si>
  <si>
    <t>معرونة</t>
  </si>
  <si>
    <t xml:space="preserve">منذر القادري </t>
  </si>
  <si>
    <t>احمد فاتح</t>
  </si>
  <si>
    <t>راجحة</t>
  </si>
  <si>
    <t>عاموده</t>
  </si>
  <si>
    <t>بدور الشاذلي</t>
  </si>
  <si>
    <t>المصرية</t>
  </si>
  <si>
    <t>رفعت الجشي</t>
  </si>
  <si>
    <t xml:space="preserve">سارة خولي </t>
  </si>
  <si>
    <t>جورية</t>
  </si>
  <si>
    <t>غسان ابو منذر</t>
  </si>
  <si>
    <t>فلك الملا</t>
  </si>
  <si>
    <t>محمد عادل الصفدي</t>
  </si>
  <si>
    <t>محمد عامر الحلبي</t>
  </si>
  <si>
    <t>ولاء الحفار</t>
  </si>
  <si>
    <t>عباده الحسن</t>
  </si>
  <si>
    <t>اشتياق</t>
  </si>
  <si>
    <t>كمال الدين ريحان</t>
  </si>
  <si>
    <t>ماريتا حنون</t>
  </si>
  <si>
    <t>فصيح</t>
  </si>
  <si>
    <t>ميرنا</t>
  </si>
  <si>
    <t>محمد رضا الشحرور</t>
  </si>
  <si>
    <t>محمود الدره</t>
  </si>
  <si>
    <t>نور الهدى حمشو</t>
  </si>
  <si>
    <t>محمد ضياء مرعي</t>
  </si>
  <si>
    <t>احمد المطاوع</t>
  </si>
  <si>
    <t>احمد المقداد</t>
  </si>
  <si>
    <t>احمد عليو</t>
  </si>
  <si>
    <t>اريج حسن الجاسم</t>
  </si>
  <si>
    <t>ازدهار قاسم</t>
  </si>
  <si>
    <t>اماني الحمصي</t>
  </si>
  <si>
    <t>امير الزين</t>
  </si>
  <si>
    <t>ايمان الجزاع</t>
  </si>
  <si>
    <t>ايمن شهاب</t>
  </si>
  <si>
    <t>ايه العلاف</t>
  </si>
  <si>
    <t>احمد رضوان</t>
  </si>
  <si>
    <t>ايهاب توتونجي</t>
  </si>
  <si>
    <t>أبي علي</t>
  </si>
  <si>
    <t>باسل الصبي</t>
  </si>
  <si>
    <t>امريه</t>
  </si>
  <si>
    <t>بتول هنداوي</t>
  </si>
  <si>
    <t>براءه بدوي</t>
  </si>
  <si>
    <t>تهاني سليمان</t>
  </si>
  <si>
    <t>ابو منقار</t>
  </si>
  <si>
    <t>تيماء الجزائري</t>
  </si>
  <si>
    <t>جابر الحميدي</t>
  </si>
  <si>
    <t>جيما دريوسي</t>
  </si>
  <si>
    <t>مدينه</t>
  </si>
  <si>
    <t>حسن زين العابدين</t>
  </si>
  <si>
    <t>حسناء بكر</t>
  </si>
  <si>
    <t>ختام سقر</t>
  </si>
  <si>
    <t>خوله غانم</t>
  </si>
  <si>
    <t>رافع</t>
  </si>
  <si>
    <t>المشنف</t>
  </si>
  <si>
    <t>ديانا شمس</t>
  </si>
  <si>
    <t>راما تللو</t>
  </si>
  <si>
    <t>رفاء علي</t>
  </si>
  <si>
    <t>كرتو</t>
  </si>
  <si>
    <t>رهام الاشمر</t>
  </si>
  <si>
    <t>روعه حسن</t>
  </si>
  <si>
    <t>ريتا احمد</t>
  </si>
  <si>
    <t>نعمو الجرد</t>
  </si>
  <si>
    <t>ريم عباس</t>
  </si>
  <si>
    <t>ريم كم نقش</t>
  </si>
  <si>
    <t>زياد الاحمدالموح</t>
  </si>
  <si>
    <t>زينب ملحم</t>
  </si>
  <si>
    <t>27/10/1996</t>
  </si>
  <si>
    <t>ساره زهر الدين</t>
  </si>
  <si>
    <t>سامح كبول</t>
  </si>
  <si>
    <t>14/4/1998</t>
  </si>
  <si>
    <t>الربيعة</t>
  </si>
  <si>
    <t>سحر الشافعي</t>
  </si>
  <si>
    <t>نزيهة</t>
  </si>
  <si>
    <t>خياره</t>
  </si>
  <si>
    <t>سماء الاحمد</t>
  </si>
  <si>
    <t>سناء الشيخه</t>
  </si>
  <si>
    <t>سيمون الاحمد</t>
  </si>
  <si>
    <t>الناصريه</t>
  </si>
  <si>
    <t>شهباء ديب</t>
  </si>
  <si>
    <t>صبا ميري</t>
  </si>
  <si>
    <t>ديرماما</t>
  </si>
  <si>
    <t>عبد الرحمن عريشة</t>
  </si>
  <si>
    <t>عبد القادر الابلوج</t>
  </si>
  <si>
    <t>عبد الله جعفر</t>
  </si>
  <si>
    <t>عبداللطيف سعديه</t>
  </si>
  <si>
    <t>مقيلبيه</t>
  </si>
  <si>
    <t>عدنان الخطيب</t>
  </si>
  <si>
    <t>خزرجية</t>
  </si>
  <si>
    <t>عزه مخول</t>
  </si>
  <si>
    <t>المشرفه</t>
  </si>
  <si>
    <t>عفراء يوسف</t>
  </si>
  <si>
    <t>اشواق</t>
  </si>
  <si>
    <t>علا الخضر الحاج عزاوي</t>
  </si>
  <si>
    <t>علاء الزقة</t>
  </si>
  <si>
    <t>علاء سلامة</t>
  </si>
  <si>
    <t>سريجس</t>
  </si>
  <si>
    <t>غدير السماك</t>
  </si>
  <si>
    <t>غفران العقاد</t>
  </si>
  <si>
    <t>غنى خير الله</t>
  </si>
  <si>
    <t>فاتنه الطيان</t>
  </si>
  <si>
    <t>فرات الختيل</t>
  </si>
  <si>
    <t>اعويد</t>
  </si>
  <si>
    <t>فراس حتويك</t>
  </si>
  <si>
    <t>فرزت خالد</t>
  </si>
  <si>
    <t>فريزه باره</t>
  </si>
  <si>
    <t>كاتيا نادر</t>
  </si>
  <si>
    <t>سيريا</t>
  </si>
  <si>
    <t>كارول السهوي</t>
  </si>
  <si>
    <t>كنان سلامه</t>
  </si>
  <si>
    <t>لما الكفريني</t>
  </si>
  <si>
    <t>ليلاس بريجان</t>
  </si>
  <si>
    <t>غزوان</t>
  </si>
  <si>
    <t>الحسكه</t>
  </si>
  <si>
    <t>لين الفارس</t>
  </si>
  <si>
    <t>الديماس</t>
  </si>
  <si>
    <t>مارلين الخوري</t>
  </si>
  <si>
    <t>محمد الجاويش</t>
  </si>
  <si>
    <t>محمد الكدرو</t>
  </si>
  <si>
    <t>محمد المنصور</t>
  </si>
  <si>
    <t>محمد بلطه</t>
  </si>
  <si>
    <t>اوسيمه</t>
  </si>
  <si>
    <t>15/3/2000</t>
  </si>
  <si>
    <t>31/8/1998</t>
  </si>
  <si>
    <t>محمد لؤي النشواتي</t>
  </si>
  <si>
    <t>محمد منار الدهنه</t>
  </si>
  <si>
    <t>محمد نعيم عودة</t>
  </si>
  <si>
    <t>حنان الموعد</t>
  </si>
  <si>
    <t>مروة محمد</t>
  </si>
  <si>
    <t>منصور مرعي</t>
  </si>
  <si>
    <t>ميساء ابو الوي</t>
  </si>
  <si>
    <t>طعمه</t>
  </si>
  <si>
    <t>ميسم الحسيان</t>
  </si>
  <si>
    <t>نادين مارديني</t>
  </si>
  <si>
    <t>اوسامه</t>
  </si>
  <si>
    <t>نبال اشرفيه</t>
  </si>
  <si>
    <t xml:space="preserve">قيطة </t>
  </si>
  <si>
    <t>نور الخوري</t>
  </si>
  <si>
    <t>جوزيف</t>
  </si>
  <si>
    <t>نائلا</t>
  </si>
  <si>
    <t>نور الهدى الرفاعي</t>
  </si>
  <si>
    <t>نيفين السهلي</t>
  </si>
  <si>
    <t>عبد الحفيظ</t>
  </si>
  <si>
    <t>هبا غزلان</t>
  </si>
  <si>
    <t>ذيب</t>
  </si>
  <si>
    <t>هبه الحسن</t>
  </si>
  <si>
    <t>تارين</t>
  </si>
  <si>
    <t>هبه سيف</t>
  </si>
  <si>
    <t>1/6/19898</t>
  </si>
  <si>
    <t>هدى الخالد</t>
  </si>
  <si>
    <t>هديه يحيى</t>
  </si>
  <si>
    <t>همسه درويش</t>
  </si>
  <si>
    <t xml:space="preserve">سلوم </t>
  </si>
  <si>
    <t xml:space="preserve">روحيه </t>
  </si>
  <si>
    <t>هناء زعبوط</t>
  </si>
  <si>
    <t>عبدالمعين</t>
  </si>
  <si>
    <t>هناء زند الحديد</t>
  </si>
  <si>
    <t>هناء غانم</t>
  </si>
  <si>
    <t>لوزه</t>
  </si>
  <si>
    <t>هونر حسو</t>
  </si>
  <si>
    <t>ليلى زيدون</t>
  </si>
  <si>
    <t>المرجه</t>
  </si>
  <si>
    <t>وسام بلعوط</t>
  </si>
  <si>
    <t>يارا الصبيح المحاميد</t>
  </si>
  <si>
    <t>لينا القطريب</t>
  </si>
  <si>
    <t>واثق المقداد</t>
  </si>
  <si>
    <t>يزن الدركل</t>
  </si>
  <si>
    <t>ساما</t>
  </si>
  <si>
    <t>ابراهيم الجمعه</t>
  </si>
  <si>
    <t>الصمنين</t>
  </si>
  <si>
    <t>ابراهيم الشيخ عمر</t>
  </si>
  <si>
    <t>نسيبة</t>
  </si>
  <si>
    <t>المجمعة</t>
  </si>
  <si>
    <t>ابراهيم بطحه</t>
  </si>
  <si>
    <t>ابراهيم فرح</t>
  </si>
  <si>
    <t>ابو الخير بكر</t>
  </si>
  <si>
    <t>احمد البيش</t>
  </si>
  <si>
    <t>احمد قرطومه</t>
  </si>
  <si>
    <t>احمد موسى</t>
  </si>
  <si>
    <t>احمد نوح</t>
  </si>
  <si>
    <t>1997/20/4</t>
  </si>
  <si>
    <t>اسامة هناوي</t>
  </si>
  <si>
    <t>الرميلان</t>
  </si>
  <si>
    <t>امين موسى الاحمد</t>
  </si>
  <si>
    <t>انس حموش</t>
  </si>
  <si>
    <t>29/7/2000</t>
  </si>
  <si>
    <t>انس خالد</t>
  </si>
  <si>
    <t>انس غزال حروب</t>
  </si>
  <si>
    <t>انس غنيم</t>
  </si>
  <si>
    <t>عكرمه</t>
  </si>
  <si>
    <t>ايمان ابراهيم</t>
  </si>
  <si>
    <t>ايمان تقوى</t>
  </si>
  <si>
    <t>ايه المروح</t>
  </si>
  <si>
    <t>حذيفه</t>
  </si>
  <si>
    <t>25/9/1994</t>
  </si>
  <si>
    <t>ايهم اسماعيل</t>
  </si>
  <si>
    <t>ايهم عابدين</t>
  </si>
  <si>
    <t>آيه عرار</t>
  </si>
  <si>
    <t>نشأت</t>
  </si>
  <si>
    <t>باسم مقصود</t>
  </si>
  <si>
    <t>عرينه</t>
  </si>
  <si>
    <t>بشار زينو</t>
  </si>
  <si>
    <t>بشار علي</t>
  </si>
  <si>
    <t>بشرى الجلاد</t>
  </si>
  <si>
    <t>بشرى سلام</t>
  </si>
  <si>
    <t>بلال الخرجيه</t>
  </si>
  <si>
    <t>بولين علبي</t>
  </si>
  <si>
    <t>تمام بوغازي</t>
  </si>
  <si>
    <t>الرجا</t>
  </si>
  <si>
    <t>جاكلين دره</t>
  </si>
  <si>
    <t>جلال خزنه</t>
  </si>
  <si>
    <t>حسن الجوهري</t>
  </si>
  <si>
    <t>17/1/1994</t>
  </si>
  <si>
    <t>حسن الريس</t>
  </si>
  <si>
    <t>حسن حسن</t>
  </si>
  <si>
    <t>حنان الجباعي</t>
  </si>
  <si>
    <t>حنان دياب</t>
  </si>
  <si>
    <t>حنين صبوح</t>
  </si>
  <si>
    <t>بارمايا</t>
  </si>
  <si>
    <t>حنين قعير</t>
  </si>
  <si>
    <t>خالد الحلاق</t>
  </si>
  <si>
    <t>خالد الخن</t>
  </si>
  <si>
    <t>خالد القاضي</t>
  </si>
  <si>
    <t>خالد جبري</t>
  </si>
  <si>
    <t>خالد حمشو</t>
  </si>
  <si>
    <t>خليل الجزائرلي</t>
  </si>
  <si>
    <t>خليل سكريه</t>
  </si>
  <si>
    <t>دارين الحمود</t>
  </si>
  <si>
    <t>ملام</t>
  </si>
  <si>
    <t>دعاء منصور</t>
  </si>
  <si>
    <t xml:space="preserve">اليرموك </t>
  </si>
  <si>
    <t>راما جاويش</t>
  </si>
  <si>
    <t>رامي الحسين</t>
  </si>
  <si>
    <t>راني صالح</t>
  </si>
  <si>
    <t>20/5/1999</t>
  </si>
  <si>
    <t>رانيا دلحي</t>
  </si>
  <si>
    <t>رانيا عكاشه</t>
  </si>
  <si>
    <t>رانيه صقر</t>
  </si>
  <si>
    <t>28/9/1992</t>
  </si>
  <si>
    <t>رائد عمران</t>
  </si>
  <si>
    <t>ربا عياش</t>
  </si>
  <si>
    <t>رغداء الحسن</t>
  </si>
  <si>
    <t>رنا علوش</t>
  </si>
  <si>
    <t>عطره</t>
  </si>
  <si>
    <t>اللادقية</t>
  </si>
  <si>
    <t>رندى الحراكي</t>
  </si>
  <si>
    <t>20/4/1988</t>
  </si>
  <si>
    <t xml:space="preserve">المليحة </t>
  </si>
  <si>
    <t>رنيم صعب</t>
  </si>
  <si>
    <t>روان البقاعي</t>
  </si>
  <si>
    <t>رياض الحسن الاحمد</t>
  </si>
  <si>
    <t>ريم الايوبي</t>
  </si>
  <si>
    <t>سامر داود</t>
  </si>
  <si>
    <t>سائر بيدق</t>
  </si>
  <si>
    <t>سدره حلو</t>
  </si>
  <si>
    <t>سرجيوس غنيم</t>
  </si>
  <si>
    <t>سلمى ادهم</t>
  </si>
  <si>
    <t>17/10/1993</t>
  </si>
  <si>
    <t>سنا طالب</t>
  </si>
  <si>
    <t>سهى محمد</t>
  </si>
  <si>
    <t>جهيدي</t>
  </si>
  <si>
    <t>صادق المصري</t>
  </si>
  <si>
    <t>صالح الشيخ عبد القادر</t>
  </si>
  <si>
    <t>صفاء رحمة</t>
  </si>
  <si>
    <t>26/2/1987</t>
  </si>
  <si>
    <t>ضياء زريق</t>
  </si>
  <si>
    <t>طلال الظاهر</t>
  </si>
  <si>
    <t>هواش</t>
  </si>
  <si>
    <t>رشده</t>
  </si>
  <si>
    <t>عاصم الخالد</t>
  </si>
  <si>
    <t>عامر الاحمد</t>
  </si>
  <si>
    <t>عائده جنبلاط</t>
  </si>
  <si>
    <t>عبد الرحمن شاشيط</t>
  </si>
  <si>
    <t>عبد الرحمن فارس</t>
  </si>
  <si>
    <t>عبد الرحيم داغستاني</t>
  </si>
  <si>
    <t>طارق ويلهلم</t>
  </si>
  <si>
    <t>عبد القادر كامل</t>
  </si>
  <si>
    <t>قبرص</t>
  </si>
  <si>
    <t>عبد الله حمود</t>
  </si>
  <si>
    <t>عبيده حمود</t>
  </si>
  <si>
    <t>20/8/1998</t>
  </si>
  <si>
    <t>عروه خضر</t>
  </si>
  <si>
    <t>23/9/1996</t>
  </si>
  <si>
    <t>علاء ابراهيم</t>
  </si>
  <si>
    <t>علاء الحنش</t>
  </si>
  <si>
    <t>25/1/1995</t>
  </si>
  <si>
    <t>علاء الدين عرابي</t>
  </si>
  <si>
    <t>20/7/1999</t>
  </si>
  <si>
    <t>علاء عبد الرحيم</t>
  </si>
  <si>
    <t>علي العتيق</t>
  </si>
  <si>
    <t>عمار الحسين الحميد</t>
  </si>
  <si>
    <t>15/7/1997</t>
  </si>
  <si>
    <t>ضواهرة</t>
  </si>
  <si>
    <t>عمر الحاج يحيى</t>
  </si>
  <si>
    <t>عمر العبدلله</t>
  </si>
  <si>
    <t>عمران حرب</t>
  </si>
  <si>
    <t>فادي الحميد</t>
  </si>
  <si>
    <t>حوش الضواهره</t>
  </si>
  <si>
    <t>فاطمه السوده</t>
  </si>
  <si>
    <t>ضاهر</t>
  </si>
  <si>
    <t xml:space="preserve">جديده الحرش </t>
  </si>
  <si>
    <t>فخري الكيلاني</t>
  </si>
  <si>
    <t xml:space="preserve">ضمير </t>
  </si>
  <si>
    <t>قاسم الطرشان</t>
  </si>
  <si>
    <t>26/6/1996</t>
  </si>
  <si>
    <t>كاتيا التقي</t>
  </si>
  <si>
    <t>لما الأسعد</t>
  </si>
  <si>
    <t>لمى علي</t>
  </si>
  <si>
    <t>22/8/1979</t>
  </si>
  <si>
    <t>لورين حسن</t>
  </si>
  <si>
    <t>خمي يوسف</t>
  </si>
  <si>
    <t>ماهر مقشاتي</t>
  </si>
  <si>
    <t>مجد ابو فخر</t>
  </si>
  <si>
    <t xml:space="preserve">لطفي </t>
  </si>
  <si>
    <t>العفينة</t>
  </si>
  <si>
    <t>مجدولين سكري</t>
  </si>
  <si>
    <t>19/11/1989</t>
  </si>
  <si>
    <t>محمد ارطوش</t>
  </si>
  <si>
    <t>محمد التكله</t>
  </si>
  <si>
    <t>محمد الجهماني</t>
  </si>
  <si>
    <t>وزيرة</t>
  </si>
  <si>
    <t>24/8/2000</t>
  </si>
  <si>
    <t>نيفوسيا</t>
  </si>
  <si>
    <t>محمد الدوس</t>
  </si>
  <si>
    <t>محمد الذيب</t>
  </si>
  <si>
    <t>درة</t>
  </si>
  <si>
    <t>محمد العمار</t>
  </si>
  <si>
    <t>محمد العمر</t>
  </si>
  <si>
    <t>محمد الفقير</t>
  </si>
  <si>
    <t>محمد القزحلي</t>
  </si>
  <si>
    <t>محمد المذيب</t>
  </si>
  <si>
    <t>مهيدي</t>
  </si>
  <si>
    <t>محمد النجم</t>
  </si>
  <si>
    <t>محمد برعيش</t>
  </si>
  <si>
    <t xml:space="preserve">عبد الغفور </t>
  </si>
  <si>
    <t>كفا</t>
  </si>
  <si>
    <t>محمد بصبوص</t>
  </si>
  <si>
    <t>محمد خالد السيد</t>
  </si>
  <si>
    <t>محمد خالد المصري</t>
  </si>
  <si>
    <t>محمد ديش</t>
  </si>
  <si>
    <t>محمد سالم المصري</t>
  </si>
  <si>
    <t>محمد سعيد البعلي</t>
  </si>
  <si>
    <t>محمد سعيد سنديان</t>
  </si>
  <si>
    <t>محمد سويدان</t>
  </si>
  <si>
    <t>محمد شعبان</t>
  </si>
  <si>
    <t>محمد شمة</t>
  </si>
  <si>
    <t>حالات</t>
  </si>
  <si>
    <t>محمد صقر</t>
  </si>
  <si>
    <t>16/12/1996</t>
  </si>
  <si>
    <t xml:space="preserve">الظاهرة </t>
  </si>
  <si>
    <t>محمد عثمان</t>
  </si>
  <si>
    <t>13/8/1999</t>
  </si>
  <si>
    <t>محمد عنبره</t>
  </si>
  <si>
    <t>محمد عيد الكنج</t>
  </si>
  <si>
    <t>14/1/1999</t>
  </si>
  <si>
    <t>محمد غانم</t>
  </si>
  <si>
    <t xml:space="preserve">جباتا </t>
  </si>
  <si>
    <t>محمد غره</t>
  </si>
  <si>
    <t>محمد فادي جوجو</t>
  </si>
  <si>
    <t>محمد ماهر القطان</t>
  </si>
  <si>
    <t>محمود الصوان</t>
  </si>
  <si>
    <t>محمود محفوض</t>
  </si>
  <si>
    <t>1999/28/1</t>
  </si>
  <si>
    <t>محمود نوح</t>
  </si>
  <si>
    <t>مناعه</t>
  </si>
  <si>
    <t>15/1/2001</t>
  </si>
  <si>
    <t>مرام احمد</t>
  </si>
  <si>
    <t>ثنيه</t>
  </si>
  <si>
    <t>23/10/1987</t>
  </si>
  <si>
    <t>مرح ايبو</t>
  </si>
  <si>
    <t>27/1/1987</t>
  </si>
  <si>
    <t>مروان بزال</t>
  </si>
  <si>
    <t xml:space="preserve">مقلبيه </t>
  </si>
  <si>
    <t>مضر مزهر</t>
  </si>
  <si>
    <t xml:space="preserve">غالب </t>
  </si>
  <si>
    <t>ميره كحل</t>
  </si>
  <si>
    <t>نبيل نمر</t>
  </si>
  <si>
    <t>هلا حمزه</t>
  </si>
  <si>
    <t>13/8/1991</t>
  </si>
  <si>
    <t>وليد الشناعه</t>
  </si>
  <si>
    <t>مراد</t>
  </si>
  <si>
    <t>24/6/1999</t>
  </si>
  <si>
    <t>يارا عباس</t>
  </si>
  <si>
    <t>ياسر الزين</t>
  </si>
  <si>
    <t>ياسمين الصوصو</t>
  </si>
  <si>
    <t>يامن الناضر</t>
  </si>
  <si>
    <t>يزن الشتار</t>
  </si>
  <si>
    <t>محمد صدام</t>
  </si>
  <si>
    <t>السودانية</t>
  </si>
  <si>
    <t>عمار نصر</t>
  </si>
  <si>
    <t xml:space="preserve">بشرى </t>
  </si>
  <si>
    <t>الجزائرية</t>
  </si>
  <si>
    <t>وصفية</t>
  </si>
  <si>
    <t>محمد طاهر</t>
  </si>
  <si>
    <t>الشعفة</t>
  </si>
  <si>
    <t>الأفغانية</t>
  </si>
  <si>
    <t>دبي</t>
  </si>
  <si>
    <t>اصف سلامه</t>
  </si>
  <si>
    <t>خضور</t>
  </si>
  <si>
    <t>علي عدره</t>
  </si>
  <si>
    <t>محمد المحمود</t>
  </si>
  <si>
    <t>كاتبه</t>
  </si>
  <si>
    <t>معضمية الشام</t>
  </si>
  <si>
    <t>هبه ابو فوده</t>
  </si>
  <si>
    <t>محمد مروان</t>
  </si>
  <si>
    <t>مروى الجندي</t>
  </si>
  <si>
    <t>28/5/1995</t>
  </si>
  <si>
    <t>نورسان تيناوي</t>
  </si>
  <si>
    <t>اريج يوسف</t>
  </si>
  <si>
    <t>حسينه</t>
  </si>
  <si>
    <t>حسام الحسين نصر</t>
  </si>
  <si>
    <t>الإيرانية</t>
  </si>
  <si>
    <t>غفران عنبره</t>
  </si>
  <si>
    <t>وائل موسى</t>
  </si>
  <si>
    <t>يوسف خليل</t>
  </si>
  <si>
    <t>هادي</t>
  </si>
  <si>
    <t>الاء المصري</t>
  </si>
  <si>
    <t>حسين القادري</t>
  </si>
  <si>
    <t>فخريه</t>
  </si>
  <si>
    <t>فاطمه غنيم</t>
  </si>
  <si>
    <t>18/11/1994</t>
  </si>
  <si>
    <t>محمد عبد السلام</t>
  </si>
  <si>
    <t>ميراي دحدل</t>
  </si>
  <si>
    <t>ركان</t>
  </si>
  <si>
    <t xml:space="preserve">امنة </t>
  </si>
  <si>
    <t>احمد بزره</t>
  </si>
  <si>
    <t xml:space="preserve">اية غنام </t>
  </si>
  <si>
    <t xml:space="preserve">خلود </t>
  </si>
  <si>
    <t>جومانه</t>
  </si>
  <si>
    <t>ربا عبدالعزيز</t>
  </si>
  <si>
    <t>رزان علي</t>
  </si>
  <si>
    <t>رغد سليمه</t>
  </si>
  <si>
    <t>رنيم حسون</t>
  </si>
  <si>
    <t>ريم مللي</t>
  </si>
  <si>
    <t xml:space="preserve">امينه </t>
  </si>
  <si>
    <t xml:space="preserve">عدنان علاوي </t>
  </si>
  <si>
    <t>مجد جمال الدين</t>
  </si>
  <si>
    <t>معن مطر</t>
  </si>
  <si>
    <t>مهيبة</t>
  </si>
  <si>
    <t>مؤيد النصيرات</t>
  </si>
  <si>
    <t>نبيله قدوره</t>
  </si>
  <si>
    <t>زهرية</t>
  </si>
  <si>
    <t>تركمان</t>
  </si>
  <si>
    <t>عمر كنعان</t>
  </si>
  <si>
    <t>ايمان السمان</t>
  </si>
  <si>
    <t>أماني الطباع</t>
  </si>
  <si>
    <t>عادل اسبل</t>
  </si>
  <si>
    <t>فادي النجم</t>
  </si>
  <si>
    <t>نينا</t>
  </si>
  <si>
    <t>كوثر كسيبة</t>
  </si>
  <si>
    <t>محمد وائل العش</t>
  </si>
  <si>
    <t>23/5/196</t>
  </si>
  <si>
    <t>مرح سكيف</t>
  </si>
  <si>
    <t>مريم ملص</t>
  </si>
  <si>
    <t>زهيره</t>
  </si>
  <si>
    <t>سجيعه</t>
  </si>
  <si>
    <t xml:space="preserve">ناريمان معروف </t>
  </si>
  <si>
    <t xml:space="preserve">عز الدين </t>
  </si>
  <si>
    <t>نور معتوق</t>
  </si>
  <si>
    <t>نور الهدى سعد الدين الجباوي</t>
  </si>
  <si>
    <t>هبه غبور</t>
  </si>
  <si>
    <t>هيام العش</t>
  </si>
  <si>
    <t>هشام كرمه</t>
  </si>
  <si>
    <t>وعد نعسان</t>
  </si>
  <si>
    <t>فطوم</t>
  </si>
  <si>
    <t>وسام هناوي</t>
  </si>
  <si>
    <t>نورس</t>
  </si>
  <si>
    <t xml:space="preserve">أشرفية صحنايا </t>
  </si>
  <si>
    <t>ابتسام السيد</t>
  </si>
  <si>
    <t>ابراهيم ابراهيم</t>
  </si>
  <si>
    <t>ابرهيم سبور</t>
  </si>
  <si>
    <t>نزير</t>
  </si>
  <si>
    <t>احسان السيد حسن</t>
  </si>
  <si>
    <t>احلام العلي</t>
  </si>
  <si>
    <t>احمد الكردي</t>
  </si>
  <si>
    <t>احمد الوغا</t>
  </si>
  <si>
    <t>احمد حاج محمود</t>
  </si>
  <si>
    <t>احمد خليل</t>
  </si>
  <si>
    <t>اريج الخطيب حمصي</t>
  </si>
  <si>
    <t>اريج العسل</t>
  </si>
  <si>
    <t>اسراء قيلي</t>
  </si>
  <si>
    <t>بريده</t>
  </si>
  <si>
    <t>اسماء الخميس</t>
  </si>
  <si>
    <t>اسماء الفندي</t>
  </si>
  <si>
    <t>المنصوره</t>
  </si>
  <si>
    <t>اسماء المرستاني</t>
  </si>
  <si>
    <t>اسماء كتب</t>
  </si>
  <si>
    <t>اسماعيل شريده</t>
  </si>
  <si>
    <t>اسيل جمعه</t>
  </si>
  <si>
    <t>اغيد كريزان</t>
  </si>
  <si>
    <t>الاء السيد</t>
  </si>
  <si>
    <t>الاء زكريا</t>
  </si>
  <si>
    <t>اماني شوك</t>
  </si>
  <si>
    <t>اناس جغنون</t>
  </si>
  <si>
    <t>اياد مستو</t>
  </si>
  <si>
    <t>ايمان اللبابيدي</t>
  </si>
  <si>
    <t>ايمان تتان</t>
  </si>
  <si>
    <t>محمدخضر</t>
  </si>
  <si>
    <t>ايناس الشهابي</t>
  </si>
  <si>
    <t>ايه الرحمن ابو ارشيد</t>
  </si>
  <si>
    <t>روهلان</t>
  </si>
  <si>
    <t>ايه حسون نصر</t>
  </si>
  <si>
    <t>أمجد بليدي</t>
  </si>
  <si>
    <t>روشن</t>
  </si>
  <si>
    <t>28/5/1996</t>
  </si>
  <si>
    <t>أيمن اللحام</t>
  </si>
  <si>
    <t>آلاء التكريتي</t>
  </si>
  <si>
    <t>بهيره</t>
  </si>
  <si>
    <t>باسل المصطفى</t>
  </si>
  <si>
    <t>بطيحه</t>
  </si>
  <si>
    <t>باسل رزق</t>
  </si>
  <si>
    <t>باسل كاسوحة</t>
  </si>
  <si>
    <t>19/8/1990</t>
  </si>
  <si>
    <t>باسم الاطرش</t>
  </si>
  <si>
    <t>بتول طورمش</t>
  </si>
  <si>
    <t>زرزور</t>
  </si>
  <si>
    <t>بقعسم</t>
  </si>
  <si>
    <t>براء عز الدين</t>
  </si>
  <si>
    <t>بشار الدعبول</t>
  </si>
  <si>
    <t>بلال العيساوي</t>
  </si>
  <si>
    <t>صيدا الجولان</t>
  </si>
  <si>
    <t>بهجت القاق</t>
  </si>
  <si>
    <t>جلال البلخي</t>
  </si>
  <si>
    <t>حسام المحمود</t>
  </si>
  <si>
    <t>الغاب</t>
  </si>
  <si>
    <t>حسين المحسن</t>
  </si>
  <si>
    <t>حمزه البري</t>
  </si>
  <si>
    <t>حنان داود</t>
  </si>
  <si>
    <t>خالد حماده</t>
  </si>
  <si>
    <t>دانه قطشه</t>
  </si>
  <si>
    <t>دانيه العلوه</t>
  </si>
  <si>
    <t>دعاء الزيات</t>
  </si>
  <si>
    <t>دعاء الصالح الجاسم</t>
  </si>
  <si>
    <t>دعاء القاعاتي</t>
  </si>
  <si>
    <t>دعاء نداف</t>
  </si>
  <si>
    <t>ديمه تغلبي</t>
  </si>
  <si>
    <t>راما بدوي</t>
  </si>
  <si>
    <t>راما صلاح</t>
  </si>
  <si>
    <t>رشا الياسين</t>
  </si>
  <si>
    <t>رضوان حسين</t>
  </si>
  <si>
    <t>رغده الصالح</t>
  </si>
  <si>
    <t>رفيف عبد العزيز</t>
  </si>
  <si>
    <t>انغام</t>
  </si>
  <si>
    <t>رنا طبنج</t>
  </si>
  <si>
    <t>رنيم الطبل</t>
  </si>
  <si>
    <t>4/8/11994</t>
  </si>
  <si>
    <t>رهف التيناوي</t>
  </si>
  <si>
    <t>رهف الجندي</t>
  </si>
  <si>
    <t>رهف الفرخ</t>
  </si>
  <si>
    <t>رهف نعمة</t>
  </si>
  <si>
    <t>ترمانين</t>
  </si>
  <si>
    <t>روان النجار</t>
  </si>
  <si>
    <t>29/3/1995</t>
  </si>
  <si>
    <t>روان بدوي</t>
  </si>
  <si>
    <t>روان بزره</t>
  </si>
  <si>
    <t>روان حمزه</t>
  </si>
  <si>
    <t>روان سفور</t>
  </si>
  <si>
    <t>روان سليمان</t>
  </si>
  <si>
    <t>روان عيسى</t>
  </si>
  <si>
    <t>ريم سليم</t>
  </si>
  <si>
    <t>أهداف</t>
  </si>
  <si>
    <t>سعن القبلي</t>
  </si>
  <si>
    <t>ريمه الهفل</t>
  </si>
  <si>
    <t>فله</t>
  </si>
  <si>
    <t>زين السليمان</t>
  </si>
  <si>
    <t>زينب عبده</t>
  </si>
  <si>
    <t>زينه شلبي</t>
  </si>
  <si>
    <t>أحمد وسيم</t>
  </si>
  <si>
    <t>سارة السرايجي</t>
  </si>
  <si>
    <t>ايمان اللو</t>
  </si>
  <si>
    <t>ساره الحمد</t>
  </si>
  <si>
    <t>ساريه حديدي</t>
  </si>
  <si>
    <t>31/1/1991</t>
  </si>
  <si>
    <t>ديرالزور/القصور</t>
  </si>
  <si>
    <t>سلام صادق</t>
  </si>
  <si>
    <t>محمدسالم</t>
  </si>
  <si>
    <t>سلمى السادات</t>
  </si>
  <si>
    <t>سماره ابوخضر</t>
  </si>
  <si>
    <t>سمة الاغبر</t>
  </si>
  <si>
    <t>سناء العلي الحميدي</t>
  </si>
  <si>
    <t>اتفاق</t>
  </si>
  <si>
    <t>سها كاسوحة</t>
  </si>
  <si>
    <t>23/3/1992</t>
  </si>
  <si>
    <t>حمص -القصير</t>
  </si>
  <si>
    <t>سهير الموسى</t>
  </si>
  <si>
    <t>سوسن العلي</t>
  </si>
  <si>
    <t>شاديه ابراهيم</t>
  </si>
  <si>
    <t>شام بوارشي</t>
  </si>
  <si>
    <t>شذى شموس</t>
  </si>
  <si>
    <t>شيرين عيسى</t>
  </si>
  <si>
    <t>شيماء الصفدي</t>
  </si>
  <si>
    <t>طارق علوان</t>
  </si>
  <si>
    <t>رفاه الامير</t>
  </si>
  <si>
    <t>عبد الرحمن سلهب</t>
  </si>
  <si>
    <t>بلقسة</t>
  </si>
  <si>
    <t>عبد الكريم البج</t>
  </si>
  <si>
    <t>عبد المعين عبد الرحمن</t>
  </si>
  <si>
    <t>عبير زيدان</t>
  </si>
  <si>
    <t>عدي المهاوش</t>
  </si>
  <si>
    <t>عفراء العبود</t>
  </si>
  <si>
    <t>عفراء موسى</t>
  </si>
  <si>
    <t>علا فزع</t>
  </si>
  <si>
    <t>ولاء</t>
  </si>
  <si>
    <t>علاء الشلبي</t>
  </si>
  <si>
    <t>ساهر</t>
  </si>
  <si>
    <t>علاء علي</t>
  </si>
  <si>
    <t>عزالدين</t>
  </si>
  <si>
    <t>قيصما</t>
  </si>
  <si>
    <t>عيد ناعم</t>
  </si>
  <si>
    <t>فاطمه حسن</t>
  </si>
  <si>
    <t>غزل عبود</t>
  </si>
  <si>
    <t>غيثاء افرنجي</t>
  </si>
  <si>
    <t>غيداء الصالح</t>
  </si>
  <si>
    <t>فادي غوش</t>
  </si>
  <si>
    <t>30/1/1999</t>
  </si>
  <si>
    <t>رأس المعره</t>
  </si>
  <si>
    <t>فاطمه الشيخ عمر</t>
  </si>
  <si>
    <t>فاطمه العبدالهادي</t>
  </si>
  <si>
    <t>فاطمه ديوب</t>
  </si>
  <si>
    <t>مركزان</t>
  </si>
  <si>
    <t>فاطمه شحاده</t>
  </si>
  <si>
    <t>فتحيه الخطيب</t>
  </si>
  <si>
    <t>فراس علي</t>
  </si>
  <si>
    <t>فرح الحلواني</t>
  </si>
  <si>
    <t>غدير</t>
  </si>
  <si>
    <t>فرح ديب</t>
  </si>
  <si>
    <t>كاترين الحداد</t>
  </si>
  <si>
    <t>كفاح الحسن</t>
  </si>
  <si>
    <t>كوثر الجاسر</t>
  </si>
  <si>
    <t>شتايه</t>
  </si>
  <si>
    <t>خربا</t>
  </si>
  <si>
    <t>لمى محمود</t>
  </si>
  <si>
    <t>ليليا العسافين</t>
  </si>
  <si>
    <t>لينا شباط</t>
  </si>
  <si>
    <t>مارسيل قيطيم</t>
  </si>
  <si>
    <t>عين حلاقيم</t>
  </si>
  <si>
    <t>ماريا عجرم</t>
  </si>
  <si>
    <t>ماغي عثمان</t>
  </si>
  <si>
    <t>رابح</t>
  </si>
  <si>
    <t>نجوم</t>
  </si>
  <si>
    <t>الحواش</t>
  </si>
  <si>
    <t>مامون الايوبي</t>
  </si>
  <si>
    <t>مايا جريدة</t>
  </si>
  <si>
    <t>مجد الدين داود</t>
  </si>
  <si>
    <t>مجد شاهين</t>
  </si>
  <si>
    <t>محمد اغيد الخطيب</t>
  </si>
  <si>
    <t>موثبين</t>
  </si>
  <si>
    <t>محمد الشيخ</t>
  </si>
  <si>
    <t>محمد حامد الفشتكي</t>
  </si>
  <si>
    <t>محمد خضار</t>
  </si>
  <si>
    <t>محمد عاصم البشوات</t>
  </si>
  <si>
    <t>محمد عمار رفاعيه</t>
  </si>
  <si>
    <t>محمد نور الدين عبد الله</t>
  </si>
  <si>
    <t>محمدغريب</t>
  </si>
  <si>
    <t>محمد هشام سيوده</t>
  </si>
  <si>
    <t>عبد الرخمن</t>
  </si>
  <si>
    <t>محمود العثمان</t>
  </si>
  <si>
    <t>جعيفان</t>
  </si>
  <si>
    <t>صبوحه</t>
  </si>
  <si>
    <t>مرام الوتار</t>
  </si>
  <si>
    <t>سونيا القدور</t>
  </si>
  <si>
    <t>مروة سلمان</t>
  </si>
  <si>
    <t>معتز الفريج</t>
  </si>
  <si>
    <t>ملهم عواد</t>
  </si>
  <si>
    <t>منار دالي كباب</t>
  </si>
  <si>
    <t>منال كريمه</t>
  </si>
  <si>
    <t>منى التكريتي</t>
  </si>
  <si>
    <t>مها الساره</t>
  </si>
  <si>
    <t>خيري</t>
  </si>
  <si>
    <t>هيام الغدير</t>
  </si>
  <si>
    <t>مها سنجاب</t>
  </si>
  <si>
    <t>مؤيد بكيره</t>
  </si>
  <si>
    <t>ميس الشهاب</t>
  </si>
  <si>
    <t>ميساء حاجي محمد</t>
  </si>
  <si>
    <t>غياث الدين</t>
  </si>
  <si>
    <t>ميساء علي</t>
  </si>
  <si>
    <t xml:space="preserve">بسمه </t>
  </si>
  <si>
    <t>ميشيل قيطيم</t>
  </si>
  <si>
    <t>ناديه العجاج السعد</t>
  </si>
  <si>
    <t>مساعد</t>
  </si>
  <si>
    <t>نجوى الفارس</t>
  </si>
  <si>
    <t>ندى القاق</t>
  </si>
  <si>
    <t>هاني مسعود</t>
  </si>
  <si>
    <t>نشوه الجماد</t>
  </si>
  <si>
    <t>لميع</t>
  </si>
  <si>
    <t>نغم السيروان</t>
  </si>
  <si>
    <t>نورا الشدايده</t>
  </si>
  <si>
    <t>نورا عيروطه</t>
  </si>
  <si>
    <t>نورالهدى المصري</t>
  </si>
  <si>
    <t>نورة خضور</t>
  </si>
  <si>
    <t>نورهان البحري</t>
  </si>
  <si>
    <t>نورهان سلمون</t>
  </si>
  <si>
    <t>اسمهان سلمون</t>
  </si>
  <si>
    <t>هبه نصر</t>
  </si>
  <si>
    <t>هدى البقاعي</t>
  </si>
  <si>
    <t>هدى صباغ</t>
  </si>
  <si>
    <t>هديل ابراهيم</t>
  </si>
  <si>
    <t>هناء الغوري</t>
  </si>
  <si>
    <t>هناء محمود</t>
  </si>
  <si>
    <t>هيا حاج علي</t>
  </si>
  <si>
    <t>درباسيه</t>
  </si>
  <si>
    <t>هيفاء مسعود</t>
  </si>
  <si>
    <t>نجمة</t>
  </si>
  <si>
    <t>وائل الاطرش</t>
  </si>
  <si>
    <t>فلوريدا</t>
  </si>
  <si>
    <t>وسام ضاهر</t>
  </si>
  <si>
    <t>سوريه</t>
  </si>
  <si>
    <t>ولاء حمشو</t>
  </si>
  <si>
    <t>راجيا</t>
  </si>
  <si>
    <t>يسرى ازغير</t>
  </si>
  <si>
    <t>يسرى خالد</t>
  </si>
  <si>
    <t>جميله فهد</t>
  </si>
  <si>
    <t>يمان المصري</t>
  </si>
  <si>
    <t>ظفر</t>
  </si>
  <si>
    <t>يوسف عباس</t>
  </si>
  <si>
    <t>فاطمة الخطيب</t>
  </si>
  <si>
    <t>طارق أزواق</t>
  </si>
  <si>
    <t>27/2/1982</t>
  </si>
  <si>
    <t>عبدالله ضمان</t>
  </si>
  <si>
    <t>ايمان الصلخدي</t>
  </si>
  <si>
    <t>رستم العلي</t>
  </si>
  <si>
    <t>هاني الخلف</t>
  </si>
  <si>
    <t>عماد رافع</t>
  </si>
  <si>
    <t>بنيه</t>
  </si>
  <si>
    <t>احلام ابو عيشه</t>
  </si>
  <si>
    <t>احمد الدكاك</t>
  </si>
  <si>
    <t>غانيا</t>
  </si>
  <si>
    <t>غسوله</t>
  </si>
  <si>
    <t>احمد العليوي</t>
  </si>
  <si>
    <t>19/4/1978</t>
  </si>
  <si>
    <t xml:space="preserve">لبنان </t>
  </si>
  <si>
    <t>احمد الكليب</t>
  </si>
  <si>
    <t>زعفرانة</t>
  </si>
  <si>
    <t>احمد اياس</t>
  </si>
  <si>
    <t>22/6/2000</t>
  </si>
  <si>
    <t>احمد تمراز</t>
  </si>
  <si>
    <t>20/5/1997</t>
  </si>
  <si>
    <t>احمد حاج علي</t>
  </si>
  <si>
    <t>احمد سلعس</t>
  </si>
  <si>
    <t>اخلاص ابراهيم</t>
  </si>
  <si>
    <t>يمامه</t>
  </si>
  <si>
    <t>اريج القشوع</t>
  </si>
  <si>
    <t>حنان الدلنك</t>
  </si>
  <si>
    <t>ازدهار كعبور</t>
  </si>
  <si>
    <t>صيته</t>
  </si>
  <si>
    <t>اسامة ابو راس</t>
  </si>
  <si>
    <t>جمرو</t>
  </si>
  <si>
    <t>اسامة الشيخ</t>
  </si>
  <si>
    <t>حفصة</t>
  </si>
  <si>
    <t>21/4/1981</t>
  </si>
  <si>
    <t>اسامه الدنيفات</t>
  </si>
  <si>
    <t>اسامه زيتون</t>
  </si>
  <si>
    <t>اسامه عباس</t>
  </si>
  <si>
    <t>حران العواميد</t>
  </si>
  <si>
    <t>اسامه عفيف</t>
  </si>
  <si>
    <t>اسامه ياغي</t>
  </si>
  <si>
    <t>اسراء مصري</t>
  </si>
  <si>
    <t>معاذ</t>
  </si>
  <si>
    <t>27/1/1998</t>
  </si>
  <si>
    <t>اسماء العقاد</t>
  </si>
  <si>
    <t>اسماء كرنبه</t>
  </si>
  <si>
    <t>اسماعيل خلف</t>
  </si>
  <si>
    <t>29/4/1999</t>
  </si>
  <si>
    <t>اعتدال عبد الله</t>
  </si>
  <si>
    <t>سند</t>
  </si>
  <si>
    <t>افنان سلمان</t>
  </si>
  <si>
    <t>الاء سوكاني</t>
  </si>
  <si>
    <t>اماني السيد</t>
  </si>
  <si>
    <t>اماني مطلق</t>
  </si>
  <si>
    <t>امجد حسن</t>
  </si>
  <si>
    <t>امل صالح</t>
  </si>
  <si>
    <t>انس القاضي</t>
  </si>
  <si>
    <t>محمد دعاس</t>
  </si>
  <si>
    <t>انصاف احمد</t>
  </si>
  <si>
    <t>فنيتق</t>
  </si>
  <si>
    <t>اورينا الشيخ ابراهيم</t>
  </si>
  <si>
    <t>ايات ابو البرغل</t>
  </si>
  <si>
    <t>ايفانا حسن</t>
  </si>
  <si>
    <t>ايمان قرمه</t>
  </si>
  <si>
    <t>محمد سالم</t>
  </si>
  <si>
    <t>ايمن عثوان</t>
  </si>
  <si>
    <t>حسكه</t>
  </si>
  <si>
    <t>ايناس البدويه</t>
  </si>
  <si>
    <t>هيفرون</t>
  </si>
  <si>
    <t>27/9/1987</t>
  </si>
  <si>
    <t>ايهم علوش</t>
  </si>
  <si>
    <t>آيات القاري</t>
  </si>
  <si>
    <t>باسل اسماعيل</t>
  </si>
  <si>
    <t>بريهان سعيدداغستاني</t>
  </si>
  <si>
    <t>كلثم</t>
  </si>
  <si>
    <t>بشار الخرجيه</t>
  </si>
  <si>
    <t>بشرى محفوض</t>
  </si>
  <si>
    <t>بلال ابراهيم</t>
  </si>
  <si>
    <t xml:space="preserve">سعده </t>
  </si>
  <si>
    <t>بلال امام</t>
  </si>
  <si>
    <t>بهاء الحريري</t>
  </si>
  <si>
    <t>رابعة</t>
  </si>
  <si>
    <t>بيان المشارقة</t>
  </si>
  <si>
    <t>تبارك عليا</t>
  </si>
  <si>
    <t>جلال قاسم</t>
  </si>
  <si>
    <t>جما ل العليوي</t>
  </si>
  <si>
    <t>جميل الوسوف</t>
  </si>
  <si>
    <t>فيالا</t>
  </si>
  <si>
    <t>حماه  البيه</t>
  </si>
  <si>
    <t>جوري نسب</t>
  </si>
  <si>
    <t>حسن وسوف</t>
  </si>
  <si>
    <t>حسين الحمود</t>
  </si>
  <si>
    <t>26/5/2000</t>
  </si>
  <si>
    <t>حمزه عطيه</t>
  </si>
  <si>
    <t>خلود المويل</t>
  </si>
  <si>
    <t>25/3/1989</t>
  </si>
  <si>
    <t xml:space="preserve">بداني </t>
  </si>
  <si>
    <t>دارين منجويق</t>
  </si>
  <si>
    <t>25/9/1979</t>
  </si>
  <si>
    <t>دانة عنقه</t>
  </si>
  <si>
    <t>دانية الصواف</t>
  </si>
  <si>
    <t>محمد فائق</t>
  </si>
  <si>
    <t>دمعه فرحات</t>
  </si>
  <si>
    <t>نمرة</t>
  </si>
  <si>
    <t>ديما الطالب</t>
  </si>
  <si>
    <t>راما شيخ الحدادين</t>
  </si>
  <si>
    <t>احمد هلال</t>
  </si>
  <si>
    <t>رامز الحلاق</t>
  </si>
  <si>
    <t>20/1/1994</t>
  </si>
  <si>
    <t>رامز ديبة</t>
  </si>
  <si>
    <t>رامي خضور</t>
  </si>
  <si>
    <t>14/12/1983</t>
  </si>
  <si>
    <t>راميا بدور</t>
  </si>
  <si>
    <t>زوربعرين</t>
  </si>
  <si>
    <t>راويه عثمان</t>
  </si>
  <si>
    <t>ربى منصور</t>
  </si>
  <si>
    <t>ربينه عكوان</t>
  </si>
  <si>
    <t>رحاب رنكوسي</t>
  </si>
  <si>
    <t>رحاب شعبان</t>
  </si>
  <si>
    <t>23/4/1994</t>
  </si>
  <si>
    <t>رشا حداد</t>
  </si>
  <si>
    <t>رشا رضوان</t>
  </si>
  <si>
    <t>رشا ليلا</t>
  </si>
  <si>
    <t>رغد ابراهيم</t>
  </si>
  <si>
    <t>15/1/2000</t>
  </si>
  <si>
    <t>رغد الصياد</t>
  </si>
  <si>
    <t>رغده عابده</t>
  </si>
  <si>
    <t>رقيه محمد</t>
  </si>
  <si>
    <t>ندوه الحمد</t>
  </si>
  <si>
    <t>رماز سعيد</t>
  </si>
  <si>
    <t xml:space="preserve">وفيقة </t>
  </si>
  <si>
    <t>رنا ابو درعه</t>
  </si>
  <si>
    <t>24/6/1981</t>
  </si>
  <si>
    <t>سلورين</t>
  </si>
  <si>
    <t>رنا عيسى</t>
  </si>
  <si>
    <t>رنجس بركات</t>
  </si>
  <si>
    <t xml:space="preserve">انيس </t>
  </si>
  <si>
    <t>نوفا</t>
  </si>
  <si>
    <t xml:space="preserve">ترمي </t>
  </si>
  <si>
    <t>رنيم الحايك</t>
  </si>
  <si>
    <t>رنيم الحلاب</t>
  </si>
  <si>
    <t>رنيم العرجا</t>
  </si>
  <si>
    <t>رنيم الهندي</t>
  </si>
  <si>
    <t>رنيم دعبول</t>
  </si>
  <si>
    <t>محمد فاتح</t>
  </si>
  <si>
    <t>18/2/1998</t>
  </si>
  <si>
    <t>رنيم هرموش</t>
  </si>
  <si>
    <t>27/4/2000</t>
  </si>
  <si>
    <t>رهف احمد</t>
  </si>
  <si>
    <t>وسيلة</t>
  </si>
  <si>
    <t>رهف العبد الخضر</t>
  </si>
  <si>
    <t>رهف المثقال</t>
  </si>
  <si>
    <t>رهف شقير</t>
  </si>
  <si>
    <t>فطين</t>
  </si>
  <si>
    <t>7/71986</t>
  </si>
  <si>
    <t>رولى البيطار</t>
  </si>
  <si>
    <t>1/1/19982</t>
  </si>
  <si>
    <t>رويده بوابيجي</t>
  </si>
  <si>
    <t>زينب عبد الله</t>
  </si>
  <si>
    <t>زينه قرموشه</t>
  </si>
  <si>
    <t>ساره رحال</t>
  </si>
  <si>
    <t>14/1/2000</t>
  </si>
  <si>
    <t>سرمد اسعديوسف</t>
  </si>
  <si>
    <t>أوديت</t>
  </si>
  <si>
    <t>محردة</t>
  </si>
  <si>
    <t>سلام السن</t>
  </si>
  <si>
    <t>سليم العبد الله</t>
  </si>
  <si>
    <t>لؤلؤة</t>
  </si>
  <si>
    <t>سليمان الأكرمي</t>
  </si>
  <si>
    <t>سماح عماد</t>
  </si>
  <si>
    <t>نديله</t>
  </si>
  <si>
    <t>سمر علي</t>
  </si>
  <si>
    <t>سمعان الشيخ</t>
  </si>
  <si>
    <t>سميره كردي</t>
  </si>
  <si>
    <t>سناء العلي</t>
  </si>
  <si>
    <t xml:space="preserve">دحام </t>
  </si>
  <si>
    <t>20/8/1984</t>
  </si>
  <si>
    <t>سهام قسيس</t>
  </si>
  <si>
    <t>سيدرا فرح</t>
  </si>
  <si>
    <t>25/8/2000</t>
  </si>
  <si>
    <t>سيرين زينيه</t>
  </si>
  <si>
    <t xml:space="preserve">ميشيل </t>
  </si>
  <si>
    <t>ماري كلود</t>
  </si>
  <si>
    <t>شادي حمود</t>
  </si>
  <si>
    <t>شيرين خليل</t>
  </si>
  <si>
    <t>صبا يوسف</t>
  </si>
  <si>
    <t>املين</t>
  </si>
  <si>
    <t>20/1/1984</t>
  </si>
  <si>
    <t>طارق العنباوي</t>
  </si>
  <si>
    <t>طارق مرعي</t>
  </si>
  <si>
    <t>عاطفه</t>
  </si>
  <si>
    <t>عبد الرحمن الخزندار</t>
  </si>
  <si>
    <t>مشق</t>
  </si>
  <si>
    <t>عبد الرحمن القالش</t>
  </si>
  <si>
    <t xml:space="preserve">عربين </t>
  </si>
  <si>
    <t>عبد الكافي الشبلي</t>
  </si>
  <si>
    <t>عبد الله حسين</t>
  </si>
  <si>
    <t>16/2/1995</t>
  </si>
  <si>
    <t>عبد الهادي تقاله</t>
  </si>
  <si>
    <t>24/12/1995</t>
  </si>
  <si>
    <t>عبير الاحمد</t>
  </si>
  <si>
    <t>عبير الاطرش</t>
  </si>
  <si>
    <t>16/63/1990</t>
  </si>
  <si>
    <t>عدي الحاج حسن</t>
  </si>
  <si>
    <t>ميسور</t>
  </si>
  <si>
    <t>عدي طحان</t>
  </si>
  <si>
    <t>علا المدرس</t>
  </si>
  <si>
    <t>علا حاج سعيد</t>
  </si>
  <si>
    <t>علا شيخة</t>
  </si>
  <si>
    <t>علاء اسماعيل</t>
  </si>
  <si>
    <t>علاء الدين الذياب</t>
  </si>
  <si>
    <t>علاء الدين الشاكوش</t>
  </si>
  <si>
    <t>الحارة</t>
  </si>
  <si>
    <t>علاء الدين شعبان</t>
  </si>
  <si>
    <t>علاء الدين شيحه</t>
  </si>
  <si>
    <t>علاء قويدر</t>
  </si>
  <si>
    <t>خيرو</t>
  </si>
  <si>
    <t>علي الخالد</t>
  </si>
  <si>
    <t>علي الشيخه</t>
  </si>
  <si>
    <t>عمار الخضر الحسن</t>
  </si>
  <si>
    <t>مقيلبية</t>
  </si>
  <si>
    <t>عمار دويعر</t>
  </si>
  <si>
    <t>عمار كبتوله</t>
  </si>
  <si>
    <t>صفيه</t>
  </si>
  <si>
    <t>عمار هواري</t>
  </si>
  <si>
    <t>عمر الجنادي</t>
  </si>
  <si>
    <t>عمر صوان</t>
  </si>
  <si>
    <t>غادة الراجح</t>
  </si>
  <si>
    <t>عبد الخالق</t>
  </si>
  <si>
    <t>حيط</t>
  </si>
  <si>
    <t>غادة طه</t>
  </si>
  <si>
    <t>غرام الحلقي</t>
  </si>
  <si>
    <t>غزل حيدور</t>
  </si>
  <si>
    <t>14/1/2001</t>
  </si>
  <si>
    <t>غسان عيسى</t>
  </si>
  <si>
    <t xml:space="preserve">سوريا </t>
  </si>
  <si>
    <t>غيداء الدللي</t>
  </si>
  <si>
    <t>فاتن ابو فخر</t>
  </si>
  <si>
    <t>فنزويلا-مراكايبو</t>
  </si>
  <si>
    <t>فادي الخوري</t>
  </si>
  <si>
    <t>فارس باشورة</t>
  </si>
  <si>
    <t>لوريت</t>
  </si>
  <si>
    <t>فاروق الافندي</t>
  </si>
  <si>
    <t>فاطر علي</t>
  </si>
  <si>
    <t>18/4/1991</t>
  </si>
  <si>
    <t>حمص فاحل</t>
  </si>
  <si>
    <t>فاطمه عبد الحق</t>
  </si>
  <si>
    <t>فيحاء الالزم</t>
  </si>
  <si>
    <t>كاظم حيدر</t>
  </si>
  <si>
    <t>كرم زيود</t>
  </si>
  <si>
    <t>15/10/2000</t>
  </si>
  <si>
    <t>كلوديا معمر</t>
  </si>
  <si>
    <t>سيلفي</t>
  </si>
  <si>
    <t>كنده سياف</t>
  </si>
  <si>
    <t>28/10/1996</t>
  </si>
  <si>
    <t>لبنى العريضي</t>
  </si>
  <si>
    <t>25/5/2000</t>
  </si>
  <si>
    <t>لجين جمول</t>
  </si>
  <si>
    <t>لجين حسن</t>
  </si>
  <si>
    <t>عذاب</t>
  </si>
  <si>
    <t>ليلى العلي ابو راس</t>
  </si>
  <si>
    <t>زهر الورد</t>
  </si>
  <si>
    <t>لين الدعيفس</t>
  </si>
  <si>
    <t>لين اليحيى</t>
  </si>
  <si>
    <t>16/1/2001</t>
  </si>
  <si>
    <t>لين كبول</t>
  </si>
  <si>
    <t>لينا العربجي</t>
  </si>
  <si>
    <t>ماريا يوسف</t>
  </si>
  <si>
    <t>ضاحي</t>
  </si>
  <si>
    <t>مالك الشايب</t>
  </si>
  <si>
    <t>ماهر عبود</t>
  </si>
  <si>
    <t>17/4/2000</t>
  </si>
  <si>
    <t>مجد جبور</t>
  </si>
  <si>
    <t>جاد الكريم</t>
  </si>
  <si>
    <t>مجدي كيوان</t>
  </si>
  <si>
    <t>بندريه</t>
  </si>
  <si>
    <t>السويداء عرمان</t>
  </si>
  <si>
    <t>محمد احسان ادم</t>
  </si>
  <si>
    <t>محمد الحمادة</t>
  </si>
  <si>
    <t>محمد الرفاعي</t>
  </si>
  <si>
    <t>محمد الزعبي</t>
  </si>
  <si>
    <t>15/5/1983</t>
  </si>
  <si>
    <t>محمد الصعيدي</t>
  </si>
  <si>
    <t>محمد المثقال</t>
  </si>
  <si>
    <t>محمد بكر البكر</t>
  </si>
  <si>
    <t>محمد بكيره</t>
  </si>
  <si>
    <t>محمد جوجو</t>
  </si>
  <si>
    <t>محمد خالد مراد</t>
  </si>
  <si>
    <t>محمد راتب جحه</t>
  </si>
  <si>
    <t>محمد رجب هدلا</t>
  </si>
  <si>
    <t>27/9/1989</t>
  </si>
  <si>
    <t>محمد سعيد ملا</t>
  </si>
  <si>
    <t>محمد شوكت عنبري</t>
  </si>
  <si>
    <t>محمد عيد النوفل</t>
  </si>
  <si>
    <t>محمد غوري</t>
  </si>
  <si>
    <t xml:space="preserve">رباب </t>
  </si>
  <si>
    <t>محمد فادي الشعار</t>
  </si>
  <si>
    <t>محمد معجون</t>
  </si>
  <si>
    <t>محمد نعوم</t>
  </si>
  <si>
    <t>محمد نور الفاضل</t>
  </si>
  <si>
    <t>محمد نور خواندي</t>
  </si>
  <si>
    <t>محمد وليد رشوان</t>
  </si>
  <si>
    <t>محمد يمان شيخ اكريم</t>
  </si>
  <si>
    <t>محمد يوسف ابو لباده</t>
  </si>
  <si>
    <t>محمود سعد</t>
  </si>
  <si>
    <t>محمود قاسو</t>
  </si>
  <si>
    <t>مرح المصري</t>
  </si>
  <si>
    <t>مروه القادري</t>
  </si>
  <si>
    <t>مصعب ادرع</t>
  </si>
  <si>
    <t>معاذ رشوان</t>
  </si>
  <si>
    <t>معاذ شاكر</t>
  </si>
  <si>
    <t>مائده</t>
  </si>
  <si>
    <t>20/3/1998</t>
  </si>
  <si>
    <t>ملهم النحلاوي</t>
  </si>
  <si>
    <t>17/4/1998</t>
  </si>
  <si>
    <t>منال ابراهيم</t>
  </si>
  <si>
    <t>17/1/1982</t>
  </si>
  <si>
    <t>منال الهواري</t>
  </si>
  <si>
    <t>منى حنفي</t>
  </si>
  <si>
    <t>منى زينه</t>
  </si>
  <si>
    <t>منى عكاشه</t>
  </si>
  <si>
    <t>مهران عمران</t>
  </si>
  <si>
    <t>مهند القويدر</t>
  </si>
  <si>
    <t>مهند بيرق</t>
  </si>
  <si>
    <t>الدعتو</t>
  </si>
  <si>
    <t>مهند يونس</t>
  </si>
  <si>
    <t>16/9/1983</t>
  </si>
  <si>
    <t>بيت بدعه</t>
  </si>
  <si>
    <t>ميس الاسعد</t>
  </si>
  <si>
    <t>ميسون الحمود</t>
  </si>
  <si>
    <t>13/5/1969</t>
  </si>
  <si>
    <t>ناديا محمد</t>
  </si>
  <si>
    <t>نارمين الاحمد</t>
  </si>
  <si>
    <t>نبراس عثمان</t>
  </si>
  <si>
    <t>25/4/1994</t>
  </si>
  <si>
    <t>ندى الخوص</t>
  </si>
  <si>
    <t>ندى كعكه جي</t>
  </si>
  <si>
    <t>بشائر</t>
  </si>
  <si>
    <t>نزور سلامه</t>
  </si>
  <si>
    <t>نسرين الاشقر</t>
  </si>
  <si>
    <t>19/9/1984</t>
  </si>
  <si>
    <t>نسرين عكوان</t>
  </si>
  <si>
    <t>14/9/10982</t>
  </si>
  <si>
    <t>نوار طاها</t>
  </si>
  <si>
    <t>نور المهايني</t>
  </si>
  <si>
    <t>نور قاروط</t>
  </si>
  <si>
    <t>22/1/1986</t>
  </si>
  <si>
    <t>هايدي منصور</t>
  </si>
  <si>
    <t>هبه الظاهر</t>
  </si>
  <si>
    <t>هيام عيسى</t>
  </si>
  <si>
    <t>16/8/1984</t>
  </si>
  <si>
    <t>وديان سلوم</t>
  </si>
  <si>
    <t>نخيلة</t>
  </si>
  <si>
    <t>وسام منصور</t>
  </si>
  <si>
    <t>عبد السميع</t>
  </si>
  <si>
    <t>غيده</t>
  </si>
  <si>
    <t>26/2/1991</t>
  </si>
  <si>
    <t>وسيم علويه</t>
  </si>
  <si>
    <t>17/2/1999</t>
  </si>
  <si>
    <t>وصال رحال</t>
  </si>
  <si>
    <t xml:space="preserve">ديبه </t>
  </si>
  <si>
    <t>25/8/1980</t>
  </si>
  <si>
    <t>وعد القرة</t>
  </si>
  <si>
    <t>وفاء المضرماني</t>
  </si>
  <si>
    <t>وفاء مختار</t>
  </si>
  <si>
    <t>18/2/1994</t>
  </si>
  <si>
    <t>ولاء البصال</t>
  </si>
  <si>
    <t>ولاء عرابي</t>
  </si>
  <si>
    <t>يارا نصر الدين</t>
  </si>
  <si>
    <t>ياره السليم</t>
  </si>
  <si>
    <t xml:space="preserve">خالد  </t>
  </si>
  <si>
    <t>ياره عقل</t>
  </si>
  <si>
    <t>20/11/1999</t>
  </si>
  <si>
    <t>يوسف حمشو</t>
  </si>
  <si>
    <t>25/9/1983</t>
  </si>
  <si>
    <t>المتونة</t>
  </si>
  <si>
    <t>محمد غياث الشاطر</t>
  </si>
  <si>
    <t>رغد الحرش</t>
  </si>
  <si>
    <t>عتاب</t>
  </si>
  <si>
    <t>اساسيات الادارة</t>
  </si>
  <si>
    <t xml:space="preserve">مبادئ التمويل والاستثمار </t>
  </si>
  <si>
    <t>التحليل الجزئي</t>
  </si>
  <si>
    <t>مبادئ الاحصاء</t>
  </si>
  <si>
    <t xml:space="preserve">المحاسبة المالية </t>
  </si>
  <si>
    <t>لغة أعمال 1</t>
  </si>
  <si>
    <t xml:space="preserve">اساسيات التسويق في المشروعات الصغيرة </t>
  </si>
  <si>
    <t xml:space="preserve">رياضيات ادارية ومالية </t>
  </si>
  <si>
    <t>المحاسبة المتوسطة</t>
  </si>
  <si>
    <t xml:space="preserve">الاشكال القانونية للمشروعات وأسس احداثها </t>
  </si>
  <si>
    <t>مهارات حاسوب 1</t>
  </si>
  <si>
    <t>لغة اعمال 2</t>
  </si>
  <si>
    <t xml:space="preserve">ادارة المشروعات الصغيرة </t>
  </si>
  <si>
    <t xml:space="preserve">الاتصالات الادارية </t>
  </si>
  <si>
    <t xml:space="preserve">المحاسبة المالية المتخصصة </t>
  </si>
  <si>
    <t xml:space="preserve">ادارة الموارد البشرية </t>
  </si>
  <si>
    <t>القانون التجاري</t>
  </si>
  <si>
    <t xml:space="preserve">معلوماتية </t>
  </si>
  <si>
    <t xml:space="preserve">ادارة العلاقات العامة </t>
  </si>
  <si>
    <t>تطبيقات احصائية في الادارة</t>
  </si>
  <si>
    <t xml:space="preserve">سياسات التسعير والتوزيع </t>
  </si>
  <si>
    <t>نظم المعلومات الادارية</t>
  </si>
  <si>
    <t xml:space="preserve">دراسات ادارية بلغة اجنبية </t>
  </si>
  <si>
    <t>نظرية المنظمة والتطوير التنظيمي</t>
  </si>
  <si>
    <t xml:space="preserve">ادارة التفاوض باللغة الاجنبية </t>
  </si>
  <si>
    <t>التحليل الكلي</t>
  </si>
  <si>
    <t xml:space="preserve">الاساليب الكمية في الادارة </t>
  </si>
  <si>
    <t>محاسبة شركات الاشخاص</t>
  </si>
  <si>
    <t xml:space="preserve">الملية العامة والتشريع الضريبي </t>
  </si>
  <si>
    <t>مهارات حاسوب  2</t>
  </si>
  <si>
    <t xml:space="preserve">ادارة الانتاج والعمليات </t>
  </si>
  <si>
    <t xml:space="preserve">الادارة المالية </t>
  </si>
  <si>
    <t xml:space="preserve">محاسبة تكاليف وادارية </t>
  </si>
  <si>
    <t>الاتصالات التسويقية</t>
  </si>
  <si>
    <t xml:space="preserve">البيئة القانونية للاستثمار والعمل </t>
  </si>
  <si>
    <t xml:space="preserve">مراسلات ادارية باللغة الاجنبية </t>
  </si>
  <si>
    <t xml:space="preserve">ادارة الامداد في المشروعات الصغيرة </t>
  </si>
  <si>
    <t xml:space="preserve">ادارة الوقت </t>
  </si>
  <si>
    <t xml:space="preserve">ادارة الجدوى وتقييم المشروعات </t>
  </si>
  <si>
    <t xml:space="preserve">ادارة الجودة في المشروعات الصغيرة </t>
  </si>
  <si>
    <t xml:space="preserve">الرقابة الادارية </t>
  </si>
  <si>
    <t xml:space="preserve">نظرية القررات الادارية </t>
  </si>
  <si>
    <t xml:space="preserve">المسؤولية الاجتماعية واخلاقيات العمل </t>
  </si>
  <si>
    <t xml:space="preserve">ادارة المخاطر المالية والائتمان </t>
  </si>
  <si>
    <t xml:space="preserve">التجارة الالكترونية بلغة اجنبية </t>
  </si>
  <si>
    <t xml:space="preserve">السلوك التنظيمي </t>
  </si>
  <si>
    <t>استراتيجيات تنمية المشروعات الصغيرة</t>
  </si>
  <si>
    <t>أساسيات الإدارة</t>
  </si>
  <si>
    <t>الاستمارة الخاصة بتسجيل طلاب برنامج إدارة المشروعات المتوسطة والصغيرة في الفصل الأول للعام الدراسي 2022/2021</t>
  </si>
  <si>
    <t>مستنفذ</t>
  </si>
  <si>
    <t>التركية</t>
  </si>
  <si>
    <t>سلوفاكية</t>
  </si>
  <si>
    <t>تجارة</t>
  </si>
  <si>
    <t>صناعة</t>
  </si>
  <si>
    <t>فنون نسوية</t>
  </si>
  <si>
    <t>فندقية</t>
  </si>
  <si>
    <t>زراعية</t>
  </si>
  <si>
    <t>بيطرية</t>
  </si>
  <si>
    <t>اتصلات</t>
  </si>
  <si>
    <t>نفطة</t>
  </si>
  <si>
    <t>مواصلات</t>
  </si>
  <si>
    <t>إرسال ملف الإستمارة (Excel ) عبر البريد الإلكتروني إلى العنوان التالي :
spm.ol@hotmail.com
ويجب أن يكون موضوع الإيميل هو الرقم الإمتحاني للطالب</t>
  </si>
  <si>
    <r>
      <t xml:space="preserve">ثم تسليم استمارة التسجيل مع إيصال المصرف إلى شؤون طلاب إدارة المشروعات المتوسطة والصغيرة - مركز التعليم المفتوح - الطابق الارضي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</si>
</sst>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yyyy/mm/dd;@"/>
    <numFmt numFmtId="165" formatCode="#,##0\ &quot;ل.س.‏&quot;"/>
  </numFmts>
  <fonts count="9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akkal Majalla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0"/>
      <name val="Arial"/>
      <family val="2"/>
    </font>
    <font>
      <b/>
      <u/>
      <sz val="12"/>
      <color rgb="FF0070C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b/>
      <sz val="12"/>
      <color rgb="FFFF0000"/>
      <name val="Sakkal Majalla"/>
    </font>
    <font>
      <b/>
      <sz val="16"/>
      <color theme="1"/>
      <name val="Sakkal Majalla"/>
    </font>
    <font>
      <u/>
      <sz val="10"/>
      <color indexed="12"/>
      <name val="Arial"/>
      <family val="2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b/>
      <u/>
      <sz val="16"/>
      <color theme="0"/>
      <name val="Sakkal Majalla"/>
    </font>
    <font>
      <sz val="14"/>
      <color theme="1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6"/>
      <color rgb="FF0070C0"/>
      <name val="Sakkal Majalla"/>
    </font>
    <font>
      <b/>
      <sz val="12"/>
      <color theme="0"/>
      <name val="Calibri"/>
      <family val="2"/>
      <scheme val="minor"/>
    </font>
    <font>
      <b/>
      <sz val="12"/>
      <color theme="0"/>
      <name val="Sakkal Majalla"/>
    </font>
    <font>
      <b/>
      <sz val="16"/>
      <color theme="4" tint="-0.249977111117893"/>
      <name val="Calibri"/>
      <family val="2"/>
      <scheme val="minor"/>
    </font>
    <font>
      <b/>
      <sz val="12"/>
      <color rgb="FF002060"/>
      <name val="Sakkal Majalla"/>
    </font>
    <font>
      <b/>
      <sz val="16"/>
      <color theme="0"/>
      <name val="Sakkal Majalla"/>
    </font>
    <font>
      <sz val="11"/>
      <name val="Sakkal Majalla"/>
    </font>
    <font>
      <b/>
      <sz val="11"/>
      <color theme="0"/>
      <name val="Sakkal Majalla"/>
    </font>
    <font>
      <sz val="11"/>
      <color rgb="FFFF0000"/>
      <name val="Sakkal Majalla"/>
    </font>
    <font>
      <sz val="16"/>
      <color theme="1"/>
      <name val="Sakkal Majalla"/>
    </font>
    <font>
      <b/>
      <sz val="16"/>
      <color rgb="FF002060"/>
      <name val="Sakkal Majalla"/>
    </font>
    <font>
      <b/>
      <u/>
      <sz val="12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sz val="14"/>
      <name val="Sakkal Majalla"/>
    </font>
    <font>
      <sz val="14"/>
      <color rgb="FFFF0000"/>
      <name val="Sakkal Majalla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/>
      <diagonal/>
    </border>
    <border>
      <left style="mediumDashDot">
        <color auto="1"/>
      </left>
      <right style="mediumDashDot">
        <color auto="1"/>
      </right>
      <top style="medium">
        <color auto="1"/>
      </top>
      <bottom/>
      <diagonal/>
    </border>
    <border>
      <left style="mediumDashDot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mediumDashDot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0" fillId="0" borderId="0"/>
    <xf numFmtId="0" fontId="11" fillId="0" borderId="0"/>
    <xf numFmtId="0" fontId="54" fillId="0" borderId="0" applyNumberFormat="0" applyFill="0" applyBorder="0" applyAlignment="0" applyProtection="0">
      <alignment vertical="top"/>
      <protection locked="0"/>
    </xf>
  </cellStyleXfs>
  <cellXfs count="59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1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 textRotation="90"/>
      <protection hidden="1"/>
    </xf>
    <xf numFmtId="0" fontId="15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shrinkToFit="1"/>
      <protection hidden="1"/>
    </xf>
    <xf numFmtId="0" fontId="26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0" fillId="0" borderId="0" xfId="0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12" fillId="6" borderId="9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 textRotation="90"/>
      <protection hidden="1"/>
    </xf>
    <xf numFmtId="0" fontId="28" fillId="8" borderId="0" xfId="0" applyFont="1" applyFill="1" applyBorder="1" applyAlignment="1" applyProtection="1"/>
    <xf numFmtId="0" fontId="3" fillId="3" borderId="1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8" borderId="0" xfId="0" applyFill="1" applyProtection="1"/>
    <xf numFmtId="0" fontId="3" fillId="3" borderId="17" xfId="0" applyFont="1" applyFill="1" applyBorder="1" applyAlignment="1" applyProtection="1">
      <alignment horizontal="center" vertical="center"/>
      <protection hidden="1"/>
    </xf>
    <xf numFmtId="0" fontId="24" fillId="0" borderId="5" xfId="0" applyFont="1" applyFill="1" applyBorder="1" applyAlignment="1" applyProtection="1">
      <protection hidden="1"/>
    </xf>
    <xf numFmtId="0" fontId="0" fillId="6" borderId="18" xfId="0" applyFill="1" applyBorder="1" applyAlignment="1" applyProtection="1">
      <alignment vertical="center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vertical="center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 textRotation="90"/>
      <protection hidden="1"/>
    </xf>
    <xf numFmtId="0" fontId="0" fillId="5" borderId="28" xfId="0" applyFill="1" applyBorder="1" applyAlignment="1" applyProtection="1">
      <alignment wrapText="1"/>
      <protection locked="0"/>
    </xf>
    <xf numFmtId="0" fontId="27" fillId="7" borderId="11" xfId="0" applyFont="1" applyFill="1" applyBorder="1" applyAlignment="1" applyProtection="1">
      <alignment horizontal="center" vertical="center"/>
    </xf>
    <xf numFmtId="0" fontId="27" fillId="4" borderId="4" xfId="0" applyFont="1" applyFill="1" applyBorder="1" applyAlignment="1" applyProtection="1">
      <alignment horizontal="center" vertical="center"/>
      <protection hidden="1"/>
    </xf>
    <xf numFmtId="0" fontId="27" fillId="3" borderId="0" xfId="0" applyFont="1" applyFill="1" applyBorder="1" applyAlignment="1" applyProtection="1">
      <alignment horizontal="center" vertical="center"/>
    </xf>
    <xf numFmtId="0" fontId="27" fillId="4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49" fontId="0" fillId="5" borderId="28" xfId="0" applyNumberFormat="1" applyFill="1" applyBorder="1" applyAlignment="1" applyProtection="1">
      <alignment wrapText="1"/>
      <protection locked="0"/>
    </xf>
    <xf numFmtId="0" fontId="6" fillId="3" borderId="19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/>
    <xf numFmtId="0" fontId="12" fillId="6" borderId="18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  <protection hidden="1"/>
    </xf>
    <xf numFmtId="0" fontId="48" fillId="15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49" fillId="2" borderId="21" xfId="0" applyFont="1" applyFill="1" applyBorder="1" applyAlignment="1" applyProtection="1">
      <alignment horizontal="center" vertical="center" wrapText="1"/>
      <protection hidden="1"/>
    </xf>
    <xf numFmtId="0" fontId="33" fillId="2" borderId="10" xfId="0" applyFont="1" applyFill="1" applyBorder="1" applyAlignment="1" applyProtection="1">
      <alignment horizontal="center" vertical="center"/>
      <protection hidden="1"/>
    </xf>
    <xf numFmtId="0" fontId="33" fillId="2" borderId="3" xfId="0" applyFont="1" applyFill="1" applyBorder="1" applyAlignment="1" applyProtection="1">
      <alignment horizontal="center" vertical="center" shrinkToFit="1"/>
      <protection hidden="1"/>
    </xf>
    <xf numFmtId="0" fontId="33" fillId="2" borderId="3" xfId="0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vertical="center" shrinkToFit="1"/>
      <protection hidden="1"/>
    </xf>
    <xf numFmtId="0" fontId="47" fillId="0" borderId="0" xfId="0" applyFont="1" applyFill="1" applyAlignment="1" applyProtection="1">
      <alignment horizontal="center" vertical="center"/>
      <protection hidden="1"/>
    </xf>
    <xf numFmtId="0" fontId="33" fillId="0" borderId="20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6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Protection="1">
      <protection hidden="1"/>
    </xf>
    <xf numFmtId="0" fontId="51" fillId="6" borderId="19" xfId="0" applyFont="1" applyFill="1" applyBorder="1" applyAlignment="1" applyProtection="1">
      <alignment vertical="center"/>
    </xf>
    <xf numFmtId="0" fontId="12" fillId="0" borderId="47" xfId="0" applyFont="1" applyBorder="1" applyAlignment="1" applyProtection="1">
      <alignment vertical="center"/>
    </xf>
    <xf numFmtId="0" fontId="35" fillId="12" borderId="48" xfId="0" applyFont="1" applyFill="1" applyBorder="1" applyAlignment="1" applyProtection="1">
      <alignment horizontal="center" vertical="center"/>
      <protection hidden="1"/>
    </xf>
    <xf numFmtId="0" fontId="35" fillId="12" borderId="49" xfId="0" applyFont="1" applyFill="1" applyBorder="1" applyAlignment="1" applyProtection="1">
      <alignment horizontal="center" vertical="center"/>
      <protection hidden="1"/>
    </xf>
    <xf numFmtId="14" fontId="35" fillId="12" borderId="49" xfId="0" applyNumberFormat="1" applyFont="1" applyFill="1" applyBorder="1" applyAlignment="1" applyProtection="1">
      <alignment horizontal="center" vertical="center"/>
      <protection hidden="1"/>
    </xf>
    <xf numFmtId="0" fontId="28" fillId="0" borderId="46" xfId="0" applyFont="1" applyFill="1" applyBorder="1" applyAlignment="1" applyProtection="1">
      <alignment horizontal="center" vertical="center"/>
      <protection hidden="1"/>
    </xf>
    <xf numFmtId="0" fontId="29" fillId="0" borderId="46" xfId="0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36" fillId="12" borderId="48" xfId="0" applyFont="1" applyFill="1" applyBorder="1" applyAlignment="1" applyProtection="1">
      <alignment horizontal="center" vertical="center"/>
      <protection hidden="1"/>
    </xf>
    <xf numFmtId="0" fontId="36" fillId="12" borderId="49" xfId="0" applyFont="1" applyFill="1" applyBorder="1" applyAlignment="1" applyProtection="1">
      <alignment horizontal="center" vertical="center"/>
      <protection hidden="1"/>
    </xf>
    <xf numFmtId="14" fontId="36" fillId="12" borderId="49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8" fillId="0" borderId="46" xfId="0" applyFont="1" applyBorder="1" applyAlignment="1" applyProtection="1">
      <alignment horizontal="center" vertical="center"/>
      <protection hidden="1"/>
    </xf>
    <xf numFmtId="0" fontId="55" fillId="0" borderId="0" xfId="0" applyFont="1"/>
    <xf numFmtId="0" fontId="58" fillId="0" borderId="0" xfId="0" applyFont="1" applyAlignment="1">
      <alignment horizontal="center"/>
    </xf>
    <xf numFmtId="0" fontId="58" fillId="0" borderId="0" xfId="0" applyFont="1"/>
    <xf numFmtId="0" fontId="61" fillId="12" borderId="79" xfId="1" applyFont="1" applyFill="1" applyBorder="1"/>
    <xf numFmtId="0" fontId="65" fillId="0" borderId="0" xfId="0" applyFont="1" applyAlignment="1"/>
    <xf numFmtId="0" fontId="65" fillId="0" borderId="0" xfId="0" applyFont="1" applyAlignment="1">
      <alignment horizontal="center"/>
    </xf>
    <xf numFmtId="0" fontId="67" fillId="0" borderId="0" xfId="1" applyFont="1" applyFill="1" applyBorder="1" applyAlignment="1">
      <alignment vertical="center" wrapText="1"/>
    </xf>
    <xf numFmtId="0" fontId="55" fillId="0" borderId="0" xfId="0" applyFont="1" applyFill="1"/>
    <xf numFmtId="0" fontId="67" fillId="0" borderId="0" xfId="1" applyFont="1" applyFill="1" applyAlignment="1"/>
    <xf numFmtId="0" fontId="55" fillId="0" borderId="0" xfId="0" applyFont="1" applyAlignment="1"/>
    <xf numFmtId="0" fontId="6" fillId="3" borderId="21" xfId="0" applyFont="1" applyFill="1" applyBorder="1" applyAlignment="1" applyProtection="1">
      <alignment horizontal="center" vertical="center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71" fillId="20" borderId="32" xfId="0" applyFont="1" applyFill="1" applyBorder="1" applyAlignment="1" applyProtection="1">
      <alignment horizontal="center" vertical="center"/>
      <protection locked="0" hidden="1"/>
    </xf>
    <xf numFmtId="0" fontId="27" fillId="19" borderId="3" xfId="0" applyFont="1" applyFill="1" applyBorder="1" applyAlignment="1" applyProtection="1">
      <alignment horizontal="center" vertical="center"/>
      <protection hidden="1"/>
    </xf>
    <xf numFmtId="0" fontId="27" fillId="19" borderId="4" xfId="0" applyFont="1" applyFill="1" applyBorder="1" applyAlignment="1" applyProtection="1">
      <alignment horizontal="center" vertical="center"/>
      <protection hidden="1"/>
    </xf>
    <xf numFmtId="0" fontId="0" fillId="19" borderId="3" xfId="0" applyFont="1" applyFill="1" applyBorder="1" applyAlignment="1" applyProtection="1">
      <alignment horizontal="center" vertical="center"/>
      <protection hidden="1"/>
    </xf>
    <xf numFmtId="0" fontId="0" fillId="19" borderId="4" xfId="0" applyFont="1" applyFill="1" applyBorder="1" applyAlignment="1" applyProtection="1">
      <alignment horizontal="center" vertical="center"/>
      <protection hidden="1"/>
    </xf>
    <xf numFmtId="0" fontId="34" fillId="11" borderId="0" xfId="0" applyFont="1" applyFill="1" applyProtection="1"/>
    <xf numFmtId="0" fontId="0" fillId="11" borderId="0" xfId="0" applyFill="1" applyProtection="1"/>
    <xf numFmtId="0" fontId="28" fillId="11" borderId="0" xfId="0" applyFont="1" applyFill="1" applyBorder="1" applyAlignment="1" applyProtection="1"/>
    <xf numFmtId="0" fontId="34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24" fillId="0" borderId="0" xfId="0" applyFont="1" applyAlignment="1" applyProtection="1">
      <alignment vertical="center" textRotation="90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3" fillId="0" borderId="62" xfId="0" applyFont="1" applyBorder="1" applyAlignment="1" applyProtection="1">
      <alignment vertical="center" textRotation="90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3" borderId="66" xfId="0" applyFill="1" applyBorder="1" applyAlignment="1" applyProtection="1">
      <alignment horizontal="center" vertical="center"/>
    </xf>
    <xf numFmtId="0" fontId="55" fillId="0" borderId="0" xfId="0" applyFont="1" applyAlignment="1" applyProtection="1"/>
    <xf numFmtId="0" fontId="55" fillId="0" borderId="0" xfId="0" applyFont="1" applyProtection="1">
      <protection hidden="1"/>
    </xf>
    <xf numFmtId="0" fontId="55" fillId="0" borderId="93" xfId="0" applyFont="1" applyBorder="1" applyProtection="1">
      <protection hidden="1"/>
    </xf>
    <xf numFmtId="0" fontId="74" fillId="0" borderId="0" xfId="0" applyFont="1" applyProtection="1">
      <protection hidden="1"/>
    </xf>
    <xf numFmtId="0" fontId="76" fillId="0" borderId="0" xfId="0" applyFont="1" applyFill="1" applyBorder="1" applyProtection="1"/>
    <xf numFmtId="0" fontId="55" fillId="11" borderId="0" xfId="0" applyFont="1" applyFill="1" applyProtection="1">
      <protection hidden="1"/>
    </xf>
    <xf numFmtId="0" fontId="63" fillId="22" borderId="92" xfId="0" applyFont="1" applyFill="1" applyBorder="1" applyAlignment="1" applyProtection="1">
      <alignment vertical="center"/>
      <protection hidden="1"/>
    </xf>
    <xf numFmtId="0" fontId="77" fillId="0" borderId="93" xfId="0" applyFont="1" applyBorder="1" applyAlignment="1" applyProtection="1">
      <alignment horizontal="right" vertical="center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27" fillId="0" borderId="0" xfId="0" applyFont="1" applyBorder="1" applyProtection="1"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0" fillId="0" borderId="0" xfId="0" applyFont="1" applyAlignment="1" applyProtection="1">
      <alignment vertical="center"/>
      <protection hidden="1"/>
    </xf>
    <xf numFmtId="0" fontId="30" fillId="0" borderId="13" xfId="0" applyFont="1" applyBorder="1" applyAlignment="1" applyProtection="1">
      <alignment vertical="center"/>
      <protection hidden="1"/>
    </xf>
    <xf numFmtId="0" fontId="37" fillId="13" borderId="28" xfId="0" applyFont="1" applyFill="1" applyBorder="1" applyAlignment="1" applyProtection="1">
      <alignment horizontal="center" vertical="center"/>
      <protection hidden="1"/>
    </xf>
    <xf numFmtId="0" fontId="37" fillId="13" borderId="28" xfId="0" applyNumberFormat="1" applyFont="1" applyFill="1" applyBorder="1" applyAlignment="1" applyProtection="1">
      <alignment horizontal="center" vertical="center"/>
      <protection hidden="1"/>
    </xf>
    <xf numFmtId="49" fontId="37" fillId="13" borderId="28" xfId="0" applyNumberFormat="1" applyFont="1" applyFill="1" applyBorder="1" applyAlignment="1" applyProtection="1">
      <alignment horizontal="center" vertical="center"/>
      <protection hidden="1"/>
    </xf>
    <xf numFmtId="0" fontId="29" fillId="4" borderId="28" xfId="0" applyFont="1" applyFill="1" applyBorder="1" applyAlignment="1" applyProtection="1">
      <alignment horizontal="center" vertical="center"/>
      <protection hidden="1"/>
    </xf>
    <xf numFmtId="49" fontId="29" fillId="4" borderId="28" xfId="0" applyNumberFormat="1" applyFont="1" applyFill="1" applyBorder="1" applyAlignment="1" applyProtection="1">
      <alignment horizontal="center" vertical="center"/>
      <protection hidden="1"/>
    </xf>
    <xf numFmtId="0" fontId="29" fillId="4" borderId="28" xfId="0" applyNumberFormat="1" applyFont="1" applyFill="1" applyBorder="1" applyAlignment="1" applyProtection="1">
      <alignment horizontal="center" vertical="center"/>
      <protection hidden="1"/>
    </xf>
    <xf numFmtId="0" fontId="37" fillId="10" borderId="28" xfId="0" applyFont="1" applyFill="1" applyBorder="1" applyAlignment="1" applyProtection="1">
      <alignment horizontal="center" vertical="center"/>
      <protection hidden="1"/>
    </xf>
    <xf numFmtId="0" fontId="29" fillId="14" borderId="28" xfId="0" applyFont="1" applyFill="1" applyBorder="1" applyAlignment="1" applyProtection="1">
      <alignment horizontal="center" vertical="center"/>
      <protection hidden="1"/>
    </xf>
    <xf numFmtId="0" fontId="3" fillId="6" borderId="28" xfId="0" applyFont="1" applyFill="1" applyBorder="1" applyAlignment="1" applyProtection="1">
      <alignment horizontal="center" vertical="center"/>
      <protection hidden="1"/>
    </xf>
    <xf numFmtId="0" fontId="3" fillId="9" borderId="28" xfId="0" applyFont="1" applyFill="1" applyBorder="1" applyAlignment="1" applyProtection="1">
      <alignment horizontal="center" vertical="center"/>
      <protection hidden="1"/>
    </xf>
    <xf numFmtId="0" fontId="32" fillId="11" borderId="6" xfId="0" applyFont="1" applyFill="1" applyBorder="1" applyAlignment="1" applyProtection="1">
      <alignment horizontal="center" vertical="center"/>
    </xf>
    <xf numFmtId="0" fontId="33" fillId="0" borderId="62" xfId="0" applyFont="1" applyBorder="1" applyAlignment="1" applyProtection="1">
      <alignment horizontal="center" vertical="top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8" fillId="3" borderId="89" xfId="1" applyFont="1" applyFill="1" applyBorder="1" applyAlignment="1" applyProtection="1">
      <alignment vertical="center" shrinkToFit="1"/>
      <protection hidden="1"/>
    </xf>
    <xf numFmtId="0" fontId="81" fillId="0" borderId="66" xfId="0" applyFont="1" applyBorder="1" applyAlignment="1">
      <alignment horizontal="center" vertical="center"/>
    </xf>
    <xf numFmtId="49" fontId="0" fillId="0" borderId="0" xfId="0" applyNumberFormat="1"/>
    <xf numFmtId="0" fontId="31" fillId="10" borderId="27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 vertical="center"/>
    </xf>
    <xf numFmtId="0" fontId="0" fillId="5" borderId="28" xfId="0" applyFill="1" applyBorder="1" applyAlignment="1">
      <alignment wrapText="1"/>
    </xf>
    <xf numFmtId="0" fontId="0" fillId="0" borderId="0" xfId="0" applyAlignment="1">
      <alignment wrapText="1"/>
    </xf>
    <xf numFmtId="49" fontId="83" fillId="0" borderId="0" xfId="0" applyNumberFormat="1" applyFont="1" applyAlignment="1">
      <alignment shrinkToFit="1"/>
    </xf>
    <xf numFmtId="49" fontId="31" fillId="10" borderId="27" xfId="0" applyNumberFormat="1" applyFont="1" applyFill="1" applyBorder="1" applyAlignment="1">
      <alignment horizontal="center" vertical="center"/>
    </xf>
    <xf numFmtId="0" fontId="12" fillId="0" borderId="0" xfId="0" applyFont="1"/>
    <xf numFmtId="0" fontId="24" fillId="3" borderId="0" xfId="0" applyNumberFormat="1" applyFont="1" applyFill="1" applyBorder="1" applyAlignment="1" applyProtection="1">
      <alignment vertical="center" shrinkToFit="1"/>
      <protection hidden="1"/>
    </xf>
    <xf numFmtId="0" fontId="28" fillId="6" borderId="89" xfId="0" applyFont="1" applyFill="1" applyBorder="1" applyAlignment="1" applyProtection="1">
      <alignment horizontal="center" vertical="center" shrinkToFit="1"/>
      <protection hidden="1"/>
    </xf>
    <xf numFmtId="0" fontId="69" fillId="11" borderId="89" xfId="0" applyFont="1" applyFill="1" applyBorder="1" applyAlignment="1" applyProtection="1">
      <alignment vertical="center" shrinkToFit="1"/>
      <protection hidden="1"/>
    </xf>
    <xf numFmtId="0" fontId="45" fillId="25" borderId="89" xfId="0" applyFont="1" applyFill="1" applyBorder="1" applyAlignment="1" applyProtection="1">
      <alignment vertical="center" shrinkToFit="1"/>
      <protection hidden="1"/>
    </xf>
    <xf numFmtId="0" fontId="70" fillId="11" borderId="89" xfId="0" applyFont="1" applyFill="1" applyBorder="1" applyAlignment="1" applyProtection="1">
      <alignment vertical="center" shrinkToFit="1"/>
      <protection hidden="1"/>
    </xf>
    <xf numFmtId="0" fontId="40" fillId="6" borderId="89" xfId="1" applyFont="1" applyFill="1" applyBorder="1" applyAlignment="1" applyProtection="1">
      <alignment horizontal="center" vertical="center" shrinkToFit="1"/>
      <protection hidden="1"/>
    </xf>
    <xf numFmtId="0" fontId="8" fillId="3" borderId="89" xfId="0" applyFont="1" applyFill="1" applyBorder="1" applyAlignment="1" applyProtection="1">
      <alignment vertical="center" shrinkToFit="1"/>
      <protection hidden="1"/>
    </xf>
    <xf numFmtId="0" fontId="45" fillId="11" borderId="89" xfId="0" applyFont="1" applyFill="1" applyBorder="1" applyAlignment="1" applyProtection="1">
      <alignment vertical="center" shrinkToFit="1"/>
      <protection hidden="1"/>
    </xf>
    <xf numFmtId="0" fontId="24" fillId="6" borderId="89" xfId="0" applyFont="1" applyFill="1" applyBorder="1" applyAlignment="1" applyProtection="1">
      <alignment horizontal="center" vertical="center" shrinkToFit="1"/>
      <protection hidden="1"/>
    </xf>
    <xf numFmtId="49" fontId="8" fillId="3" borderId="89" xfId="0" applyNumberFormat="1" applyFont="1" applyFill="1" applyBorder="1" applyAlignment="1" applyProtection="1">
      <alignment vertical="center" shrinkToFit="1"/>
      <protection hidden="1"/>
    </xf>
    <xf numFmtId="0" fontId="45" fillId="11" borderId="89" xfId="0" applyNumberFormat="1" applyFont="1" applyFill="1" applyBorder="1" applyAlignment="1" applyProtection="1">
      <alignment vertical="center" shrinkToFit="1"/>
      <protection hidden="1"/>
    </xf>
    <xf numFmtId="0" fontId="45" fillId="11" borderId="89" xfId="0" applyFont="1" applyFill="1" applyBorder="1" applyAlignment="1" applyProtection="1">
      <alignment horizontal="center" vertical="center" shrinkToFit="1"/>
      <protection hidden="1"/>
    </xf>
    <xf numFmtId="164" fontId="8" fillId="3" borderId="89" xfId="0" applyNumberFormat="1" applyFont="1" applyFill="1" applyBorder="1" applyAlignment="1" applyProtection="1">
      <alignment vertical="center" shrinkToFit="1"/>
      <protection hidden="1"/>
    </xf>
    <xf numFmtId="0" fontId="69" fillId="0" borderId="89" xfId="0" applyFont="1" applyFill="1" applyBorder="1" applyAlignment="1" applyProtection="1">
      <alignment horizontal="center" vertical="center" shrinkToFit="1"/>
      <protection hidden="1"/>
    </xf>
    <xf numFmtId="14" fontId="29" fillId="0" borderId="89" xfId="0" applyNumberFormat="1" applyFont="1" applyFill="1" applyBorder="1" applyAlignment="1" applyProtection="1">
      <alignment vertical="center" shrinkToFit="1"/>
      <protection hidden="1"/>
    </xf>
    <xf numFmtId="0" fontId="69" fillId="0" borderId="89" xfId="0" applyFont="1" applyFill="1" applyBorder="1" applyAlignment="1" applyProtection="1">
      <alignment vertical="center" shrinkToFit="1"/>
      <protection hidden="1"/>
    </xf>
    <xf numFmtId="0" fontId="69" fillId="0" borderId="0" xfId="0" applyFont="1" applyFill="1" applyBorder="1" applyAlignment="1" applyProtection="1">
      <alignment vertical="center" shrinkToFit="1"/>
      <protection hidden="1"/>
    </xf>
    <xf numFmtId="0" fontId="0" fillId="12" borderId="51" xfId="0" applyFill="1" applyBorder="1" applyAlignment="1" applyProtection="1">
      <alignment vertical="center"/>
    </xf>
    <xf numFmtId="0" fontId="0" fillId="0" borderId="0" xfId="0" applyNumberFormat="1"/>
    <xf numFmtId="0" fontId="0" fillId="25" borderId="0" xfId="0" applyFill="1" applyAlignment="1" applyProtection="1">
      <alignment horizontal="center" vertical="center"/>
      <protection hidden="1"/>
    </xf>
    <xf numFmtId="0" fontId="0" fillId="25" borderId="0" xfId="0" applyFill="1" applyAlignment="1" applyProtection="1">
      <alignment horizontal="center" vertical="center" wrapText="1"/>
      <protection hidden="1"/>
    </xf>
    <xf numFmtId="0" fontId="0" fillId="25" borderId="0" xfId="0" applyFill="1" applyProtection="1"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84" fillId="0" borderId="14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4" fillId="0" borderId="15" xfId="0" applyFont="1" applyBorder="1" applyAlignment="1" applyProtection="1">
      <alignment horizontal="right" vertical="center" shrinkToFit="1"/>
      <protection hidden="1"/>
    </xf>
    <xf numFmtId="0" fontId="10" fillId="3" borderId="14" xfId="0" applyFont="1" applyFill="1" applyBorder="1" applyAlignment="1" applyProtection="1">
      <alignment horizontal="center" vertical="center" shrinkToFit="1"/>
      <protection hidden="1"/>
    </xf>
    <xf numFmtId="0" fontId="10" fillId="0" borderId="14" xfId="0" applyFont="1" applyBorder="1" applyAlignment="1" applyProtection="1">
      <alignment vertical="center" shrinkToFit="1"/>
      <protection hidden="1"/>
    </xf>
    <xf numFmtId="0" fontId="86" fillId="0" borderId="14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shrinkToFit="1"/>
      <protection hidden="1"/>
    </xf>
    <xf numFmtId="0" fontId="86" fillId="3" borderId="14" xfId="0" applyFont="1" applyFill="1" applyBorder="1" applyAlignment="1" applyProtection="1">
      <alignment vertical="center" shrinkToFit="1"/>
      <protection hidden="1"/>
    </xf>
    <xf numFmtId="0" fontId="86" fillId="3" borderId="63" xfId="0" applyFont="1" applyFill="1" applyBorder="1" applyAlignment="1" applyProtection="1">
      <alignment vertical="center" shrinkToFit="1"/>
      <protection hidden="1"/>
    </xf>
    <xf numFmtId="0" fontId="84" fillId="23" borderId="0" xfId="0" applyFont="1" applyFill="1" applyAlignment="1" applyProtection="1">
      <alignment horizontal="center" vertical="center" shrinkToFit="1"/>
      <protection hidden="1"/>
    </xf>
    <xf numFmtId="165" fontId="84" fillId="23" borderId="0" xfId="0" applyNumberFormat="1" applyFont="1" applyFill="1" applyAlignment="1" applyProtection="1">
      <alignment horizontal="center" vertical="center" shrinkToFit="1"/>
      <protection hidden="1"/>
    </xf>
    <xf numFmtId="165" fontId="84" fillId="23" borderId="90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164" fontId="37" fillId="13" borderId="28" xfId="0" applyNumberFormat="1" applyFont="1" applyFill="1" applyBorder="1" applyAlignment="1" applyProtection="1">
      <alignment horizontal="center" vertical="center"/>
      <protection hidden="1"/>
    </xf>
    <xf numFmtId="0" fontId="88" fillId="3" borderId="129" xfId="0" applyFont="1" applyFill="1" applyBorder="1" applyAlignment="1">
      <alignment horizontal="center" vertical="center"/>
    </xf>
    <xf numFmtId="0" fontId="88" fillId="3" borderId="28" xfId="0" applyFont="1" applyFill="1" applyBorder="1" applyAlignment="1">
      <alignment horizontal="center" vertical="center"/>
    </xf>
    <xf numFmtId="1" fontId="88" fillId="3" borderId="130" xfId="0" applyNumberFormat="1" applyFont="1" applyFill="1" applyBorder="1" applyAlignment="1">
      <alignment horizontal="center"/>
    </xf>
    <xf numFmtId="0" fontId="88" fillId="3" borderId="130" xfId="0" applyFont="1" applyFill="1" applyBorder="1" applyAlignment="1">
      <alignment horizontal="center"/>
    </xf>
    <xf numFmtId="0" fontId="88" fillId="3" borderId="129" xfId="0" applyFont="1" applyFill="1" applyBorder="1" applyAlignment="1">
      <alignment horizontal="center"/>
    </xf>
    <xf numFmtId="0" fontId="88" fillId="3" borderId="28" xfId="0" applyFont="1" applyFill="1" applyBorder="1" applyAlignment="1">
      <alignment horizontal="center"/>
    </xf>
    <xf numFmtId="0" fontId="89" fillId="3" borderId="28" xfId="0" applyFont="1" applyFill="1" applyBorder="1" applyAlignment="1">
      <alignment horizontal="center"/>
    </xf>
    <xf numFmtId="0" fontId="88" fillId="3" borderId="28" xfId="0" applyFont="1" applyFill="1" applyBorder="1"/>
    <xf numFmtId="0" fontId="88" fillId="3" borderId="130" xfId="0" applyFont="1" applyFill="1" applyBorder="1" applyAlignment="1">
      <alignment horizontal="center" vertical="center"/>
    </xf>
    <xf numFmtId="0" fontId="53" fillId="10" borderId="42" xfId="0" applyFont="1" applyFill="1" applyBorder="1" applyAlignment="1" applyProtection="1">
      <alignment vertical="center" wrapText="1"/>
    </xf>
    <xf numFmtId="0" fontId="53" fillId="10" borderId="90" xfId="0" applyFont="1" applyFill="1" applyBorder="1" applyAlignment="1" applyProtection="1">
      <alignment vertical="center" wrapText="1"/>
    </xf>
    <xf numFmtId="0" fontId="3" fillId="5" borderId="6" xfId="0" applyFont="1" applyFill="1" applyBorder="1" applyAlignment="1" applyProtection="1">
      <alignment horizontal="center" vertical="center"/>
    </xf>
    <xf numFmtId="0" fontId="45" fillId="12" borderId="89" xfId="0" applyFont="1" applyFill="1" applyBorder="1" applyAlignment="1" applyProtection="1">
      <alignment horizontal="center" vertical="center" shrinkToFit="1"/>
      <protection hidden="1"/>
    </xf>
    <xf numFmtId="0" fontId="32" fillId="12" borderId="9" xfId="0" applyFont="1" applyFill="1" applyBorder="1" applyAlignment="1" applyProtection="1">
      <alignment horizontal="center" vertical="center"/>
    </xf>
    <xf numFmtId="0" fontId="81" fillId="5" borderId="2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164" fontId="12" fillId="0" borderId="0" xfId="0" applyNumberFormat="1" applyFont="1" applyProtection="1">
      <protection locked="0"/>
    </xf>
    <xf numFmtId="49" fontId="12" fillId="0" borderId="0" xfId="0" applyNumberFormat="1" applyFont="1" applyProtection="1">
      <protection locked="0"/>
    </xf>
    <xf numFmtId="164" fontId="12" fillId="0" borderId="0" xfId="0" applyNumberFormat="1" applyFont="1"/>
    <xf numFmtId="0" fontId="12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0" fontId="68" fillId="0" borderId="18" xfId="0" applyFont="1" applyBorder="1" applyAlignment="1">
      <alignment horizontal="center" wrapText="1"/>
    </xf>
    <xf numFmtId="0" fontId="68" fillId="0" borderId="5" xfId="0" applyFont="1" applyBorder="1" applyAlignment="1">
      <alignment horizontal="center" wrapText="1"/>
    </xf>
    <xf numFmtId="0" fontId="68" fillId="0" borderId="45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68" fillId="0" borderId="40" xfId="0" applyFont="1" applyBorder="1" applyAlignment="1">
      <alignment horizontal="center" wrapText="1"/>
    </xf>
    <xf numFmtId="0" fontId="68" fillId="0" borderId="8" xfId="0" applyFont="1" applyBorder="1" applyAlignment="1">
      <alignment horizontal="center" wrapText="1"/>
    </xf>
    <xf numFmtId="0" fontId="68" fillId="0" borderId="9" xfId="0" applyFont="1" applyBorder="1" applyAlignment="1">
      <alignment horizontal="center" wrapText="1"/>
    </xf>
    <xf numFmtId="0" fontId="68" fillId="0" borderId="43" xfId="0" applyFont="1" applyBorder="1" applyAlignment="1">
      <alignment horizontal="center" wrapText="1"/>
    </xf>
    <xf numFmtId="0" fontId="62" fillId="12" borderId="75" xfId="0" applyFont="1" applyFill="1" applyBorder="1" applyAlignment="1">
      <alignment horizontal="right" readingOrder="1"/>
    </xf>
    <xf numFmtId="0" fontId="62" fillId="12" borderId="83" xfId="0" applyFont="1" applyFill="1" applyBorder="1" applyAlignment="1">
      <alignment horizontal="right" readingOrder="1"/>
    </xf>
    <xf numFmtId="0" fontId="62" fillId="12" borderId="84" xfId="0" applyFont="1" applyFill="1" applyBorder="1" applyAlignment="1">
      <alignment horizontal="right" vertical="center"/>
    </xf>
    <xf numFmtId="0" fontId="62" fillId="12" borderId="85" xfId="0" applyFont="1" applyFill="1" applyBorder="1" applyAlignment="1">
      <alignment horizontal="right" vertical="center"/>
    </xf>
    <xf numFmtId="0" fontId="62" fillId="12" borderId="86" xfId="0" applyFont="1" applyFill="1" applyBorder="1" applyAlignment="1">
      <alignment horizontal="right" vertical="center"/>
    </xf>
    <xf numFmtId="9" fontId="62" fillId="12" borderId="87" xfId="0" applyNumberFormat="1" applyFont="1" applyFill="1" applyBorder="1" applyAlignment="1">
      <alignment horizontal="right" vertical="center"/>
    </xf>
    <xf numFmtId="0" fontId="62" fillId="12" borderId="88" xfId="0" applyFont="1" applyFill="1" applyBorder="1" applyAlignment="1">
      <alignment horizontal="right" vertical="center"/>
    </xf>
    <xf numFmtId="0" fontId="62" fillId="12" borderId="78" xfId="0" applyFont="1" applyFill="1" applyBorder="1" applyAlignment="1">
      <alignment horizontal="right" wrapText="1"/>
    </xf>
    <xf numFmtId="0" fontId="62" fillId="12" borderId="52" xfId="0" applyFont="1" applyFill="1" applyBorder="1" applyAlignment="1">
      <alignment horizontal="right" wrapText="1"/>
    </xf>
    <xf numFmtId="0" fontId="62" fillId="12" borderId="79" xfId="0" applyFont="1" applyFill="1" applyBorder="1" applyAlignment="1">
      <alignment horizontal="right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2" fillId="12" borderId="65" xfId="0" applyFont="1" applyFill="1" applyBorder="1" applyAlignment="1">
      <alignment horizontal="right" wrapText="1"/>
    </xf>
    <xf numFmtId="0" fontId="62" fillId="12" borderId="0" xfId="0" applyFont="1" applyFill="1" applyAlignment="1">
      <alignment horizontal="right" wrapText="1"/>
    </xf>
    <xf numFmtId="0" fontId="62" fillId="12" borderId="9" xfId="0" applyFont="1" applyFill="1" applyBorder="1" applyAlignment="1">
      <alignment horizontal="right" wrapText="1"/>
    </xf>
    <xf numFmtId="0" fontId="57" fillId="0" borderId="0" xfId="0" applyFont="1" applyBorder="1" applyAlignment="1">
      <alignment horizontal="right" vertical="center" wrapText="1"/>
    </xf>
    <xf numFmtId="0" fontId="57" fillId="0" borderId="0" xfId="0" applyFont="1" applyFill="1" applyBorder="1" applyAlignment="1">
      <alignment horizontal="right" vertical="center" wrapText="1"/>
    </xf>
    <xf numFmtId="0" fontId="57" fillId="0" borderId="0" xfId="0" applyFont="1" applyFill="1" applyAlignment="1">
      <alignment horizontal="center"/>
    </xf>
    <xf numFmtId="0" fontId="62" fillId="12" borderId="78" xfId="0" applyFont="1" applyFill="1" applyBorder="1" applyAlignment="1">
      <alignment horizontal="center"/>
    </xf>
    <xf numFmtId="0" fontId="62" fillId="12" borderId="52" xfId="0" applyFont="1" applyFill="1" applyBorder="1" applyAlignment="1">
      <alignment horizontal="center"/>
    </xf>
    <xf numFmtId="0" fontId="64" fillId="12" borderId="52" xfId="1" applyFont="1" applyFill="1" applyBorder="1" applyAlignment="1">
      <alignment horizontal="center"/>
    </xf>
    <xf numFmtId="0" fontId="64" fillId="12" borderId="79" xfId="1" applyFont="1" applyFill="1" applyBorder="1" applyAlignment="1">
      <alignment horizontal="center"/>
    </xf>
    <xf numFmtId="0" fontId="62" fillId="12" borderId="80" xfId="0" applyFont="1" applyFill="1" applyBorder="1" applyAlignment="1">
      <alignment horizontal="right"/>
    </xf>
    <xf numFmtId="0" fontId="62" fillId="12" borderId="81" xfId="0" applyFont="1" applyFill="1" applyBorder="1" applyAlignment="1">
      <alignment horizontal="right"/>
    </xf>
    <xf numFmtId="0" fontId="62" fillId="12" borderId="82" xfId="0" applyFont="1" applyFill="1" applyBorder="1" applyAlignment="1">
      <alignment horizontal="right"/>
    </xf>
    <xf numFmtId="9" fontId="62" fillId="12" borderId="75" xfId="0" applyNumberFormat="1" applyFont="1" applyFill="1" applyBorder="1" applyAlignment="1">
      <alignment horizontal="right" vertical="center"/>
    </xf>
    <xf numFmtId="0" fontId="62" fillId="12" borderId="83" xfId="0" applyFont="1" applyFill="1" applyBorder="1" applyAlignment="1">
      <alignment horizontal="right" vertical="center"/>
    </xf>
    <xf numFmtId="0" fontId="62" fillId="12" borderId="65" xfId="0" applyFont="1" applyFill="1" applyBorder="1" applyAlignment="1">
      <alignment horizontal="center" vertical="center" wrapText="1"/>
    </xf>
    <xf numFmtId="0" fontId="62" fillId="12" borderId="0" xfId="0" applyFont="1" applyFill="1" applyAlignment="1">
      <alignment horizontal="center" vertical="center" wrapText="1"/>
    </xf>
    <xf numFmtId="0" fontId="62" fillId="12" borderId="64" xfId="0" applyFont="1" applyFill="1" applyBorder="1" applyAlignment="1">
      <alignment horizontal="center" vertical="center" wrapText="1"/>
    </xf>
    <xf numFmtId="0" fontId="62" fillId="12" borderId="74" xfId="0" applyFont="1" applyFill="1" applyBorder="1" applyAlignment="1">
      <alignment horizontal="right" vertical="center" wrapText="1"/>
    </xf>
    <xf numFmtId="0" fontId="62" fillId="12" borderId="75" xfId="0" applyFont="1" applyFill="1" applyBorder="1" applyAlignment="1">
      <alignment horizontal="right" vertical="center" wrapText="1"/>
    </xf>
    <xf numFmtId="0" fontId="62" fillId="12" borderId="75" xfId="0" applyFont="1" applyFill="1" applyBorder="1" applyAlignment="1">
      <alignment horizontal="right"/>
    </xf>
    <xf numFmtId="0" fontId="62" fillId="12" borderId="83" xfId="0" applyFont="1" applyFill="1" applyBorder="1" applyAlignment="1">
      <alignment horizontal="right"/>
    </xf>
    <xf numFmtId="0" fontId="62" fillId="12" borderId="80" xfId="0" applyFont="1" applyFill="1" applyBorder="1" applyAlignment="1">
      <alignment horizontal="right" vertical="center"/>
    </xf>
    <xf numFmtId="0" fontId="62" fillId="12" borderId="81" xfId="0" applyFont="1" applyFill="1" applyBorder="1" applyAlignment="1">
      <alignment horizontal="right" vertical="center"/>
    </xf>
    <xf numFmtId="0" fontId="62" fillId="12" borderId="82" xfId="0" applyFont="1" applyFill="1" applyBorder="1" applyAlignment="1">
      <alignment horizontal="right" vertical="center"/>
    </xf>
    <xf numFmtId="9" fontId="62" fillId="12" borderId="75" xfId="0" applyNumberFormat="1" applyFont="1" applyFill="1" applyBorder="1" applyAlignment="1">
      <alignment horizontal="right" vertical="center" wrapText="1"/>
    </xf>
    <xf numFmtId="0" fontId="62" fillId="12" borderId="83" xfId="0" applyFont="1" applyFill="1" applyBorder="1" applyAlignment="1">
      <alignment horizontal="right" vertical="center" wrapText="1"/>
    </xf>
    <xf numFmtId="0" fontId="62" fillId="12" borderId="74" xfId="0" applyFont="1" applyFill="1" applyBorder="1" applyAlignment="1">
      <alignment horizontal="right" vertical="center"/>
    </xf>
    <xf numFmtId="0" fontId="62" fillId="12" borderId="75" xfId="0" applyFont="1" applyFill="1" applyBorder="1" applyAlignment="1">
      <alignment horizontal="right" vertical="center"/>
    </xf>
    <xf numFmtId="9" fontId="62" fillId="12" borderId="75" xfId="1" applyNumberFormat="1" applyFont="1" applyFill="1" applyBorder="1" applyAlignment="1">
      <alignment horizontal="right" vertical="center"/>
    </xf>
    <xf numFmtId="0" fontId="62" fillId="12" borderId="83" xfId="1" applyFont="1" applyFill="1" applyBorder="1" applyAlignment="1">
      <alignment horizontal="right" vertical="center"/>
    </xf>
    <xf numFmtId="0" fontId="62" fillId="12" borderId="78" xfId="0" applyFont="1" applyFill="1" applyBorder="1" applyAlignment="1">
      <alignment horizontal="right"/>
    </xf>
    <xf numFmtId="0" fontId="62" fillId="12" borderId="52" xfId="0" applyFont="1" applyFill="1" applyBorder="1" applyAlignment="1">
      <alignment horizontal="right"/>
    </xf>
    <xf numFmtId="0" fontId="62" fillId="12" borderId="79" xfId="0" applyFont="1" applyFill="1" applyBorder="1" applyAlignment="1">
      <alignment horizontal="right"/>
    </xf>
    <xf numFmtId="0" fontId="63" fillId="12" borderId="75" xfId="0" applyFont="1" applyFill="1" applyBorder="1" applyAlignment="1">
      <alignment horizontal="right" vertical="center"/>
    </xf>
    <xf numFmtId="0" fontId="63" fillId="12" borderId="83" xfId="0" applyFont="1" applyFill="1" applyBorder="1" applyAlignment="1">
      <alignment horizontal="right" vertical="center"/>
    </xf>
    <xf numFmtId="0" fontId="61" fillId="12" borderId="78" xfId="1" applyFont="1" applyFill="1" applyBorder="1" applyAlignment="1">
      <alignment horizontal="right"/>
    </xf>
    <xf numFmtId="0" fontId="61" fillId="12" borderId="52" xfId="1" applyFont="1" applyFill="1" applyBorder="1" applyAlignment="1">
      <alignment horizontal="right"/>
    </xf>
    <xf numFmtId="0" fontId="61" fillId="12" borderId="79" xfId="1" applyFont="1" applyFill="1" applyBorder="1" applyAlignment="1">
      <alignment horizontal="right"/>
    </xf>
    <xf numFmtId="0" fontId="56" fillId="0" borderId="0" xfId="0" applyFont="1" applyAlignment="1">
      <alignment horizontal="center"/>
    </xf>
    <xf numFmtId="0" fontId="57" fillId="0" borderId="9" xfId="0" applyFont="1" applyBorder="1" applyAlignment="1">
      <alignment horizontal="right"/>
    </xf>
    <xf numFmtId="0" fontId="59" fillId="12" borderId="67" xfId="0" applyFont="1" applyFill="1" applyBorder="1" applyAlignment="1">
      <alignment horizontal="center" vertical="center"/>
    </xf>
    <xf numFmtId="0" fontId="60" fillId="12" borderId="68" xfId="0" applyFont="1" applyFill="1" applyBorder="1" applyAlignment="1">
      <alignment horizontal="center" vertical="center"/>
    </xf>
    <xf numFmtId="0" fontId="60" fillId="12" borderId="74" xfId="0" applyFont="1" applyFill="1" applyBorder="1" applyAlignment="1">
      <alignment horizontal="center" vertical="center"/>
    </xf>
    <xf numFmtId="0" fontId="60" fillId="12" borderId="75" xfId="0" applyFont="1" applyFill="1" applyBorder="1" applyAlignment="1">
      <alignment horizontal="center" vertical="center"/>
    </xf>
    <xf numFmtId="0" fontId="60" fillId="12" borderId="69" xfId="0" applyFont="1" applyFill="1" applyBorder="1" applyAlignment="1">
      <alignment horizontal="center" vertical="center"/>
    </xf>
    <xf numFmtId="0" fontId="60" fillId="12" borderId="70" xfId="0" applyFont="1" applyFill="1" applyBorder="1" applyAlignment="1">
      <alignment horizontal="center" vertical="center"/>
    </xf>
    <xf numFmtId="0" fontId="60" fillId="12" borderId="76" xfId="0" applyFont="1" applyFill="1" applyBorder="1" applyAlignment="1">
      <alignment horizontal="center" vertical="center"/>
    </xf>
    <xf numFmtId="0" fontId="60" fillId="12" borderId="77" xfId="0" applyFont="1" applyFill="1" applyBorder="1" applyAlignment="1">
      <alignment horizontal="center" vertical="center"/>
    </xf>
    <xf numFmtId="0" fontId="61" fillId="12" borderId="71" xfId="1" applyFont="1" applyFill="1" applyBorder="1" applyAlignment="1">
      <alignment horizontal="right"/>
    </xf>
    <xf numFmtId="0" fontId="61" fillId="12" borderId="72" xfId="1" applyFont="1" applyFill="1" applyBorder="1" applyAlignment="1">
      <alignment horizontal="right"/>
    </xf>
    <xf numFmtId="0" fontId="61" fillId="12" borderId="73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80" fillId="26" borderId="0" xfId="0" applyFont="1" applyFill="1" applyAlignment="1">
      <alignment horizontal="right" vertical="center"/>
    </xf>
    <xf numFmtId="0" fontId="82" fillId="0" borderId="0" xfId="0" applyFont="1" applyAlignment="1">
      <alignment horizontal="center" vertical="center"/>
    </xf>
    <xf numFmtId="0" fontId="70" fillId="11" borderId="93" xfId="0" applyFont="1" applyFill="1" applyBorder="1" applyAlignment="1" applyProtection="1">
      <alignment horizontal="center" vertical="center" wrapText="1"/>
      <protection hidden="1"/>
    </xf>
    <xf numFmtId="0" fontId="70" fillId="11" borderId="93" xfId="0" applyFont="1" applyFill="1" applyBorder="1" applyAlignment="1" applyProtection="1">
      <alignment horizontal="center" vertical="center"/>
      <protection hidden="1"/>
    </xf>
    <xf numFmtId="0" fontId="73" fillId="18" borderId="93" xfId="0" applyFont="1" applyFill="1" applyBorder="1" applyAlignment="1" applyProtection="1">
      <alignment horizontal="center" vertical="center"/>
      <protection hidden="1"/>
    </xf>
    <xf numFmtId="164" fontId="8" fillId="3" borderId="89" xfId="1" applyNumberFormat="1" applyFont="1" applyFill="1" applyBorder="1" applyAlignment="1" applyProtection="1">
      <alignment horizontal="center" vertical="center" shrinkToFit="1"/>
      <protection hidden="1"/>
    </xf>
    <xf numFmtId="0" fontId="8" fillId="3" borderId="89" xfId="1" applyNumberFormat="1" applyFont="1" applyFill="1" applyBorder="1" applyAlignment="1" applyProtection="1">
      <alignment horizontal="center" vertical="center" shrinkToFit="1"/>
      <protection hidden="1"/>
    </xf>
    <xf numFmtId="0" fontId="42" fillId="11" borderId="19" xfId="1" applyFont="1" applyFill="1" applyBorder="1" applyAlignment="1" applyProtection="1">
      <alignment horizontal="center" vertical="center"/>
    </xf>
    <xf numFmtId="0" fontId="42" fillId="11" borderId="0" xfId="1" applyFont="1" applyFill="1" applyBorder="1" applyAlignment="1" applyProtection="1">
      <alignment horizontal="center" vertical="center"/>
    </xf>
    <xf numFmtId="0" fontId="42" fillId="11" borderId="19" xfId="1" applyFont="1" applyFill="1" applyBorder="1" applyAlignment="1" applyProtection="1">
      <alignment horizontal="center" vertical="center" wrapText="1"/>
    </xf>
    <xf numFmtId="0" fontId="42" fillId="11" borderId="0" xfId="1" applyFont="1" applyFill="1" applyBorder="1" applyAlignment="1" applyProtection="1">
      <alignment horizontal="center" vertical="center" wrapText="1"/>
    </xf>
    <xf numFmtId="0" fontId="45" fillId="25" borderId="89" xfId="0" applyFont="1" applyFill="1" applyBorder="1" applyAlignment="1" applyProtection="1">
      <alignment horizontal="center" vertical="center" shrinkToFit="1"/>
      <protection hidden="1"/>
    </xf>
    <xf numFmtId="0" fontId="8" fillId="3" borderId="89" xfId="1" applyFont="1" applyFill="1" applyBorder="1" applyAlignment="1" applyProtection="1">
      <alignment horizontal="center" vertical="center" shrinkToFit="1"/>
      <protection hidden="1"/>
    </xf>
    <xf numFmtId="0" fontId="8" fillId="0" borderId="89" xfId="1" applyFont="1" applyFill="1" applyBorder="1" applyAlignment="1" applyProtection="1">
      <alignment horizontal="center" vertical="center" shrinkToFit="1"/>
      <protection hidden="1"/>
    </xf>
    <xf numFmtId="0" fontId="32" fillId="12" borderId="30" xfId="0" applyFont="1" applyFill="1" applyBorder="1" applyAlignment="1" applyProtection="1">
      <alignment horizontal="center" vertical="center"/>
    </xf>
    <xf numFmtId="0" fontId="32" fillId="12" borderId="6" xfId="0" applyFont="1" applyFill="1" applyBorder="1" applyAlignment="1" applyProtection="1">
      <alignment horizontal="center" vertical="center"/>
    </xf>
    <xf numFmtId="0" fontId="8" fillId="3" borderId="33" xfId="0" applyFont="1" applyFill="1" applyBorder="1" applyAlignment="1" applyProtection="1">
      <alignment horizontal="center" vertical="center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8" fillId="3" borderId="36" xfId="0" applyFont="1" applyFill="1" applyBorder="1" applyAlignment="1" applyProtection="1">
      <alignment horizontal="center" vertical="center"/>
      <protection hidden="1"/>
    </xf>
    <xf numFmtId="0" fontId="79" fillId="0" borderId="89" xfId="1" applyFont="1" applyFill="1" applyBorder="1" applyAlignment="1" applyProtection="1">
      <alignment horizontal="center" vertical="center" shrinkToFit="1"/>
      <protection hidden="1"/>
    </xf>
    <xf numFmtId="0" fontId="3" fillId="0" borderId="89" xfId="0" applyFont="1" applyBorder="1" applyAlignment="1" applyProtection="1">
      <alignment horizontal="center" vertical="center" shrinkToFit="1"/>
      <protection hidden="1"/>
    </xf>
    <xf numFmtId="0" fontId="8" fillId="3" borderId="89" xfId="0" applyFont="1" applyFill="1" applyBorder="1" applyAlignment="1" applyProtection="1">
      <alignment horizontal="center" vertical="center" shrinkToFit="1"/>
      <protection hidden="1"/>
    </xf>
    <xf numFmtId="0" fontId="32" fillId="12" borderId="8" xfId="0" applyFont="1" applyFill="1" applyBorder="1" applyAlignment="1" applyProtection="1">
      <alignment horizontal="center" vertical="center"/>
    </xf>
    <xf numFmtId="0" fontId="32" fillId="12" borderId="9" xfId="0" applyFont="1" applyFill="1" applyBorder="1" applyAlignment="1" applyProtection="1">
      <alignment horizontal="center" vertical="center"/>
    </xf>
    <xf numFmtId="0" fontId="7" fillId="3" borderId="35" xfId="0" applyFont="1" applyFill="1" applyBorder="1" applyAlignment="1" applyProtection="1">
      <alignment horizontal="center" vertical="center" shrinkToFit="1"/>
      <protection hidden="1"/>
    </xf>
    <xf numFmtId="0" fontId="7" fillId="3" borderId="16" xfId="0" applyFont="1" applyFill="1" applyBorder="1" applyAlignment="1" applyProtection="1">
      <alignment horizontal="center" vertical="center" shrinkToFit="1"/>
      <protection hidden="1"/>
    </xf>
    <xf numFmtId="0" fontId="7" fillId="3" borderId="38" xfId="0" applyFont="1" applyFill="1" applyBorder="1" applyAlignment="1" applyProtection="1">
      <alignment horizontal="center" vertical="center" shrinkToFit="1"/>
      <protection hidden="1"/>
    </xf>
    <xf numFmtId="0" fontId="7" fillId="3" borderId="28" xfId="0" applyFont="1" applyFill="1" applyBorder="1" applyAlignment="1" applyProtection="1">
      <alignment horizontal="center" vertical="center" shrinkToFit="1"/>
      <protection hidden="1"/>
    </xf>
    <xf numFmtId="0" fontId="7" fillId="3" borderId="39" xfId="0" applyFont="1" applyFill="1" applyBorder="1" applyAlignment="1" applyProtection="1">
      <alignment horizontal="center" vertical="center" shrinkToFit="1"/>
      <protection hidden="1"/>
    </xf>
    <xf numFmtId="0" fontId="7" fillId="3" borderId="31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42" xfId="0" applyFont="1" applyFill="1" applyBorder="1" applyAlignment="1" applyProtection="1">
      <alignment horizontal="center" vertical="center"/>
      <protection hidden="1"/>
    </xf>
    <xf numFmtId="0" fontId="7" fillId="3" borderId="29" xfId="0" applyFont="1" applyFill="1" applyBorder="1" applyAlignment="1" applyProtection="1">
      <alignment horizontal="center" vertical="center"/>
      <protection hidden="1"/>
    </xf>
    <xf numFmtId="0" fontId="7" fillId="3" borderId="35" xfId="0" applyFont="1" applyFill="1" applyBorder="1" applyAlignment="1" applyProtection="1">
      <alignment horizontal="center" vertical="center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7" fillId="3" borderId="34" xfId="0" applyFont="1" applyFill="1" applyBorder="1" applyAlignment="1" applyProtection="1">
      <alignment horizontal="center" vertical="center"/>
      <protection hidden="1"/>
    </xf>
    <xf numFmtId="0" fontId="7" fillId="3" borderId="28" xfId="0" applyFont="1" applyFill="1" applyBorder="1" applyAlignment="1" applyProtection="1">
      <alignment horizontal="center" vertical="center" wrapText="1"/>
      <protection hidden="1"/>
    </xf>
    <xf numFmtId="0" fontId="7" fillId="3" borderId="34" xfId="0" applyFont="1" applyFill="1" applyBorder="1" applyAlignment="1" applyProtection="1">
      <alignment horizontal="center" vertical="center" wrapText="1"/>
      <protection hidden="1"/>
    </xf>
    <xf numFmtId="0" fontId="7" fillId="3" borderId="33" xfId="0" applyFont="1" applyFill="1" applyBorder="1" applyAlignment="1" applyProtection="1">
      <alignment horizontal="center" vertical="center" wrapText="1"/>
      <protection hidden="1"/>
    </xf>
    <xf numFmtId="0" fontId="7" fillId="3" borderId="14" xfId="0" applyFont="1" applyFill="1" applyBorder="1" applyAlignment="1" applyProtection="1">
      <alignment horizontal="center" vertical="center" wrapText="1"/>
      <protection hidden="1"/>
    </xf>
    <xf numFmtId="0" fontId="7" fillId="3" borderId="36" xfId="0" applyFont="1" applyFill="1" applyBorder="1" applyAlignment="1" applyProtection="1">
      <alignment horizontal="center" vertical="center" wrapText="1"/>
      <protection hidden="1"/>
    </xf>
    <xf numFmtId="0" fontId="8" fillId="3" borderId="33" xfId="0" applyFont="1" applyFill="1" applyBorder="1" applyAlignment="1" applyProtection="1">
      <alignment horizontal="center" vertical="center" shrinkToFit="1"/>
      <protection hidden="1"/>
    </xf>
    <xf numFmtId="0" fontId="8" fillId="3" borderId="14" xfId="0" applyFont="1" applyFill="1" applyBorder="1" applyAlignment="1" applyProtection="1">
      <alignment horizontal="center" vertical="center" shrinkToFit="1"/>
      <protection hidden="1"/>
    </xf>
    <xf numFmtId="0" fontId="8" fillId="3" borderId="36" xfId="0" applyFont="1" applyFill="1" applyBorder="1" applyAlignment="1" applyProtection="1">
      <alignment horizontal="center" vertical="center" shrinkToFit="1"/>
      <protection hidden="1"/>
    </xf>
    <xf numFmtId="0" fontId="32" fillId="12" borderId="9" xfId="0" applyFont="1" applyFill="1" applyBorder="1" applyAlignment="1" applyProtection="1">
      <alignment horizontal="center" vertical="center" wrapText="1"/>
    </xf>
    <xf numFmtId="0" fontId="32" fillId="12" borderId="43" xfId="0" applyFont="1" applyFill="1" applyBorder="1" applyAlignment="1" applyProtection="1">
      <alignment horizontal="center" vertical="center" wrapText="1"/>
    </xf>
    <xf numFmtId="0" fontId="45" fillId="12" borderId="89" xfId="0" applyFont="1" applyFill="1" applyBorder="1" applyAlignment="1" applyProtection="1">
      <alignment horizontal="center" vertical="center" shrinkToFit="1"/>
      <protection hidden="1"/>
    </xf>
    <xf numFmtId="0" fontId="79" fillId="3" borderId="89" xfId="1" applyFont="1" applyFill="1" applyBorder="1" applyAlignment="1" applyProtection="1">
      <alignment horizontal="center" vertical="center" wrapText="1" shrinkToFit="1"/>
      <protection hidden="1"/>
    </xf>
    <xf numFmtId="0" fontId="79" fillId="3" borderId="89" xfId="1" applyFont="1" applyFill="1" applyBorder="1" applyAlignment="1" applyProtection="1">
      <alignment horizontal="center" vertical="center" shrinkToFit="1"/>
      <protection hidden="1"/>
    </xf>
    <xf numFmtId="0" fontId="9" fillId="3" borderId="89" xfId="1" applyFont="1" applyFill="1" applyBorder="1" applyAlignment="1" applyProtection="1">
      <alignment horizontal="center" vertical="center" shrinkToFit="1"/>
      <protection hidden="1"/>
    </xf>
    <xf numFmtId="0" fontId="3" fillId="3" borderId="89" xfId="1" applyFont="1" applyFill="1" applyBorder="1" applyAlignment="1" applyProtection="1">
      <alignment horizontal="center" vertical="center" shrinkToFit="1"/>
      <protection hidden="1"/>
    </xf>
    <xf numFmtId="49" fontId="8" fillId="3" borderId="89" xfId="1" applyNumberFormat="1" applyFont="1" applyFill="1" applyBorder="1" applyAlignment="1" applyProtection="1">
      <alignment horizontal="center" vertical="center" shrinkToFit="1"/>
      <protection hidden="1"/>
    </xf>
    <xf numFmtId="2" fontId="8" fillId="3" borderId="89" xfId="1" applyNumberFormat="1" applyFont="1" applyFill="1" applyBorder="1" applyAlignment="1" applyProtection="1">
      <alignment horizontal="center" vertical="center" shrinkToFit="1"/>
      <protection hidden="1"/>
    </xf>
    <xf numFmtId="0" fontId="45" fillId="27" borderId="89" xfId="0" applyFont="1" applyFill="1" applyBorder="1" applyAlignment="1" applyProtection="1">
      <alignment horizontal="center" vertical="center" shrinkToFit="1"/>
      <protection hidden="1"/>
    </xf>
    <xf numFmtId="0" fontId="8" fillId="3" borderId="89" xfId="1" applyFont="1" applyFill="1" applyBorder="1" applyAlignment="1" applyProtection="1">
      <alignment horizontal="center" vertical="center" shrinkToFit="1"/>
      <protection locked="0" hidden="1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41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8" fillId="5" borderId="30" xfId="0" applyFont="1" applyFill="1" applyBorder="1" applyAlignment="1" applyProtection="1">
      <alignment horizontal="center" vertical="center"/>
    </xf>
    <xf numFmtId="0" fontId="38" fillId="5" borderId="6" xfId="0" applyFont="1" applyFill="1" applyBorder="1" applyAlignment="1" applyProtection="1">
      <alignment horizontal="center" vertical="center"/>
    </xf>
    <xf numFmtId="0" fontId="38" fillId="5" borderId="41" xfId="0" applyFont="1" applyFill="1" applyBorder="1" applyAlignment="1" applyProtection="1">
      <alignment horizontal="center" vertical="center"/>
    </xf>
    <xf numFmtId="0" fontId="32" fillId="12" borderId="41" xfId="0" applyFont="1" applyFill="1" applyBorder="1" applyAlignment="1" applyProtection="1">
      <alignment horizontal="center" vertical="center"/>
    </xf>
    <xf numFmtId="0" fontId="8" fillId="3" borderId="37" xfId="0" applyFont="1" applyFill="1" applyBorder="1" applyAlignment="1" applyProtection="1">
      <alignment horizontal="center" vertical="center"/>
      <protection hidden="1"/>
    </xf>
    <xf numFmtId="0" fontId="8" fillId="3" borderId="16" xfId="0" applyFont="1" applyFill="1" applyBorder="1" applyAlignment="1" applyProtection="1">
      <alignment horizontal="center" vertical="center"/>
      <protection hidden="1"/>
    </xf>
    <xf numFmtId="0" fontId="8" fillId="3" borderId="38" xfId="0" applyFont="1" applyFill="1" applyBorder="1" applyAlignment="1" applyProtection="1">
      <alignment horizontal="center" vertical="center"/>
      <protection hidden="1"/>
    </xf>
    <xf numFmtId="0" fontId="7" fillId="3" borderId="25" xfId="0" applyFont="1" applyFill="1" applyBorder="1" applyAlignment="1" applyProtection="1">
      <alignment horizontal="center" vertical="center"/>
      <protection hidden="1"/>
    </xf>
    <xf numFmtId="0" fontId="7" fillId="3" borderId="39" xfId="0" applyFont="1" applyFill="1" applyBorder="1" applyAlignment="1" applyProtection="1">
      <alignment horizontal="center" vertical="center" wrapText="1"/>
      <protection hidden="1"/>
    </xf>
    <xf numFmtId="0" fontId="7" fillId="3" borderId="39" xfId="0" applyFont="1" applyFill="1" applyBorder="1" applyAlignment="1" applyProtection="1">
      <alignment horizontal="center" vertical="center"/>
      <protection hidden="1"/>
    </xf>
    <xf numFmtId="0" fontId="72" fillId="6" borderId="0" xfId="0" applyFont="1" applyFill="1" applyAlignment="1" applyProtection="1">
      <alignment horizontal="center"/>
      <protection hidden="1"/>
    </xf>
    <xf numFmtId="0" fontId="70" fillId="22" borderId="93" xfId="0" applyFont="1" applyFill="1" applyBorder="1" applyAlignment="1" applyProtection="1">
      <alignment horizontal="center" vertical="center"/>
      <protection hidden="1"/>
    </xf>
    <xf numFmtId="165" fontId="53" fillId="13" borderId="93" xfId="0" applyNumberFormat="1" applyFont="1" applyFill="1" applyBorder="1" applyAlignment="1" applyProtection="1">
      <alignment horizontal="right" vertical="center" shrinkToFit="1"/>
      <protection hidden="1"/>
    </xf>
    <xf numFmtId="0" fontId="39" fillId="11" borderId="0" xfId="1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/>
      <protection hidden="1"/>
    </xf>
    <xf numFmtId="0" fontId="7" fillId="3" borderId="63" xfId="0" applyFont="1" applyFill="1" applyBorder="1" applyAlignment="1" applyProtection="1">
      <alignment horizontal="center" vertical="center"/>
      <protection hidden="1"/>
    </xf>
    <xf numFmtId="0" fontId="8" fillId="3" borderId="37" xfId="0" applyFont="1" applyFill="1" applyBorder="1" applyAlignment="1" applyProtection="1">
      <alignment horizontal="center" vertical="center" shrinkToFit="1"/>
      <protection hidden="1"/>
    </xf>
    <xf numFmtId="0" fontId="8" fillId="3" borderId="16" xfId="0" applyFont="1" applyFill="1" applyBorder="1" applyAlignment="1" applyProtection="1">
      <alignment horizontal="center" vertical="center" shrinkToFit="1"/>
      <protection hidden="1"/>
    </xf>
    <xf numFmtId="0" fontId="8" fillId="3" borderId="38" xfId="0" applyFont="1" applyFill="1" applyBorder="1" applyAlignment="1" applyProtection="1">
      <alignment horizontal="center" vertical="center" shrinkToFit="1"/>
      <protection hidden="1"/>
    </xf>
    <xf numFmtId="165" fontId="66" fillId="13" borderId="93" xfId="0" applyNumberFormat="1" applyFont="1" applyFill="1" applyBorder="1" applyAlignment="1" applyProtection="1">
      <alignment horizontal="right" vertical="center" shrinkToFit="1"/>
      <protection hidden="1"/>
    </xf>
    <xf numFmtId="0" fontId="70" fillId="22" borderId="115" xfId="0" applyFont="1" applyFill="1" applyBorder="1" applyAlignment="1" applyProtection="1">
      <alignment horizontal="center" vertical="center" shrinkToFit="1"/>
      <protection hidden="1"/>
    </xf>
    <xf numFmtId="0" fontId="70" fillId="22" borderId="105" xfId="0" applyFont="1" applyFill="1" applyBorder="1" applyAlignment="1" applyProtection="1">
      <alignment horizontal="center" vertical="center" shrinkToFit="1"/>
      <protection hidden="1"/>
    </xf>
    <xf numFmtId="0" fontId="70" fillId="22" borderId="106" xfId="0" applyFont="1" applyFill="1" applyBorder="1" applyAlignment="1" applyProtection="1">
      <alignment horizontal="center" vertical="center" shrinkToFit="1"/>
      <protection hidden="1"/>
    </xf>
    <xf numFmtId="0" fontId="70" fillId="22" borderId="103" xfId="0" applyFont="1" applyFill="1" applyBorder="1" applyAlignment="1" applyProtection="1">
      <alignment horizontal="center" vertical="center" shrinkToFit="1"/>
      <protection hidden="1"/>
    </xf>
    <xf numFmtId="0" fontId="70" fillId="22" borderId="0" xfId="0" applyFont="1" applyFill="1" applyBorder="1" applyAlignment="1" applyProtection="1">
      <alignment horizontal="center" vertical="center" shrinkToFit="1"/>
      <protection hidden="1"/>
    </xf>
    <xf numFmtId="0" fontId="70" fillId="22" borderId="104" xfId="0" applyFont="1" applyFill="1" applyBorder="1" applyAlignment="1" applyProtection="1">
      <alignment horizontal="center" vertical="center" shrinkToFit="1"/>
      <protection hidden="1"/>
    </xf>
    <xf numFmtId="0" fontId="70" fillId="22" borderId="116" xfId="0" applyFont="1" applyFill="1" applyBorder="1" applyAlignment="1" applyProtection="1">
      <alignment horizontal="center" vertical="center" shrinkToFit="1"/>
      <protection hidden="1"/>
    </xf>
    <xf numFmtId="0" fontId="70" fillId="22" borderId="92" xfId="0" applyFont="1" applyFill="1" applyBorder="1" applyAlignment="1" applyProtection="1">
      <alignment horizontal="center" vertical="center" shrinkToFit="1"/>
      <protection hidden="1"/>
    </xf>
    <xf numFmtId="0" fontId="70" fillId="22" borderId="117" xfId="0" applyFont="1" applyFill="1" applyBorder="1" applyAlignment="1" applyProtection="1">
      <alignment horizontal="center" vertical="center" shrinkToFit="1"/>
      <protection hidden="1"/>
    </xf>
    <xf numFmtId="165" fontId="53" fillId="13" borderId="115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05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06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03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0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04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16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92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17" xfId="0" applyNumberFormat="1" applyFont="1" applyFill="1" applyBorder="1" applyAlignment="1" applyProtection="1">
      <alignment horizontal="center" vertical="center" shrinkToFit="1"/>
      <protection hidden="1"/>
    </xf>
    <xf numFmtId="0" fontId="32" fillId="12" borderId="0" xfId="0" applyFont="1" applyFill="1" applyAlignment="1" applyProtection="1">
      <alignment horizontal="center" vertical="center"/>
      <protection hidden="1"/>
    </xf>
    <xf numFmtId="0" fontId="63" fillId="22" borderId="92" xfId="0" applyFont="1" applyFill="1" applyBorder="1" applyAlignment="1" applyProtection="1">
      <alignment horizontal="center" vertical="center"/>
      <protection hidden="1"/>
    </xf>
    <xf numFmtId="0" fontId="70" fillId="22" borderId="92" xfId="0" applyFont="1" applyFill="1" applyBorder="1" applyAlignment="1" applyProtection="1">
      <alignment horizontal="center" vertical="center"/>
      <protection hidden="1"/>
    </xf>
    <xf numFmtId="0" fontId="52" fillId="24" borderId="94" xfId="0" applyFont="1" applyFill="1" applyBorder="1" applyAlignment="1" applyProtection="1">
      <alignment horizontal="center" vertical="center"/>
      <protection hidden="1"/>
    </xf>
    <xf numFmtId="0" fontId="52" fillId="24" borderId="89" xfId="0" applyFont="1" applyFill="1" applyBorder="1" applyAlignment="1" applyProtection="1">
      <alignment horizontal="center" vertical="center"/>
      <protection hidden="1"/>
    </xf>
    <xf numFmtId="0" fontId="52" fillId="24" borderId="95" xfId="0" applyFont="1" applyFill="1" applyBorder="1" applyAlignment="1" applyProtection="1">
      <alignment horizontal="center" vertical="center"/>
      <protection hidden="1"/>
    </xf>
    <xf numFmtId="165" fontId="52" fillId="13" borderId="93" xfId="0" applyNumberFormat="1" applyFont="1" applyFill="1" applyBorder="1" applyAlignment="1" applyProtection="1">
      <alignment horizontal="center" vertical="center" shrinkToFit="1"/>
      <protection hidden="1"/>
    </xf>
    <xf numFmtId="165" fontId="78" fillId="13" borderId="93" xfId="0" applyNumberFormat="1" applyFont="1" applyFill="1" applyBorder="1" applyAlignment="1" applyProtection="1">
      <alignment horizontal="right" vertical="center" shrinkToFit="1"/>
      <protection hidden="1"/>
    </xf>
    <xf numFmtId="0" fontId="66" fillId="13" borderId="93" xfId="0" applyFont="1" applyFill="1" applyBorder="1" applyAlignment="1" applyProtection="1">
      <alignment horizontal="right" vertical="center"/>
      <protection locked="0" hidden="1"/>
    </xf>
    <xf numFmtId="0" fontId="75" fillId="22" borderId="93" xfId="0" applyFont="1" applyFill="1" applyBorder="1" applyAlignment="1" applyProtection="1">
      <alignment horizontal="center"/>
      <protection hidden="1"/>
    </xf>
    <xf numFmtId="0" fontId="84" fillId="0" borderId="9" xfId="0" applyFont="1" applyBorder="1" applyAlignment="1" applyProtection="1">
      <alignment horizontal="center" vertical="center" shrinkToFit="1" readingOrder="2"/>
      <protection hidden="1"/>
    </xf>
    <xf numFmtId="0" fontId="84" fillId="3" borderId="14" xfId="0" applyFont="1" applyFill="1" applyBorder="1" applyAlignment="1" applyProtection="1">
      <alignment horizontal="center" vertical="center" shrinkToFit="1"/>
      <protection hidden="1"/>
    </xf>
    <xf numFmtId="0" fontId="1" fillId="3" borderId="14" xfId="0" applyFont="1" applyFill="1" applyBorder="1" applyAlignment="1" applyProtection="1">
      <alignment horizontal="center" vertical="center" shrinkToFit="1"/>
      <protection hidden="1"/>
    </xf>
    <xf numFmtId="0" fontId="84" fillId="0" borderId="14" xfId="0" applyFont="1" applyBorder="1" applyAlignment="1" applyProtection="1">
      <alignment horizontal="left" vertical="center" shrinkToFit="1"/>
      <protection hidden="1"/>
    </xf>
    <xf numFmtId="0" fontId="84" fillId="0" borderId="99" xfId="0" applyFont="1" applyBorder="1" applyAlignment="1" applyProtection="1">
      <alignment horizontal="left" vertical="center" shrinkToFit="1"/>
      <protection hidden="1"/>
    </xf>
    <xf numFmtId="0" fontId="0" fillId="25" borderId="107" xfId="0" applyFill="1" applyBorder="1" applyAlignment="1" applyProtection="1">
      <alignment horizontal="right" vertical="center" wrapText="1"/>
      <protection hidden="1"/>
    </xf>
    <xf numFmtId="0" fontId="0" fillId="25" borderId="108" xfId="0" applyFill="1" applyBorder="1" applyAlignment="1" applyProtection="1">
      <alignment horizontal="right" vertical="center" wrapText="1"/>
      <protection hidden="1"/>
    </xf>
    <xf numFmtId="0" fontId="0" fillId="25" borderId="109" xfId="0" applyFill="1" applyBorder="1" applyAlignment="1" applyProtection="1">
      <alignment horizontal="right" vertical="center" wrapText="1"/>
      <protection hidden="1"/>
    </xf>
    <xf numFmtId="0" fontId="0" fillId="25" borderId="110" xfId="0" applyFill="1" applyBorder="1" applyAlignment="1" applyProtection="1">
      <alignment horizontal="right" vertical="center" wrapText="1"/>
      <protection hidden="1"/>
    </xf>
    <xf numFmtId="0" fontId="0" fillId="25" borderId="111" xfId="0" applyFill="1" applyBorder="1" applyAlignment="1" applyProtection="1">
      <alignment horizontal="right" vertical="center" wrapText="1"/>
      <protection hidden="1"/>
    </xf>
    <xf numFmtId="0" fontId="0" fillId="25" borderId="112" xfId="0" applyFill="1" applyBorder="1" applyAlignment="1" applyProtection="1">
      <alignment horizontal="right" vertical="center" wrapText="1"/>
      <protection hidden="1"/>
    </xf>
    <xf numFmtId="0" fontId="0" fillId="25" borderId="108" xfId="0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6" fillId="3" borderId="14" xfId="0" applyFont="1" applyFill="1" applyBorder="1" applyAlignment="1" applyProtection="1">
      <alignment horizontal="center" vertical="center" shrinkToFit="1"/>
      <protection hidden="1"/>
    </xf>
    <xf numFmtId="0" fontId="86" fillId="3" borderId="99" xfId="0" applyFont="1" applyFill="1" applyBorder="1" applyAlignment="1" applyProtection="1">
      <alignment horizontal="center" vertical="center" shrinkToFit="1"/>
      <protection hidden="1"/>
    </xf>
    <xf numFmtId="0" fontId="84" fillId="0" borderId="14" xfId="0" applyFont="1" applyBorder="1" applyAlignment="1" applyProtection="1">
      <alignment horizontal="right" vertical="center" shrinkToFit="1"/>
      <protection hidden="1"/>
    </xf>
    <xf numFmtId="0" fontId="1" fillId="3" borderId="16" xfId="0" applyFont="1" applyFill="1" applyBorder="1" applyAlignment="1" applyProtection="1">
      <alignment horizontal="center" vertical="center" shrinkToFit="1"/>
      <protection hidden="1"/>
    </xf>
    <xf numFmtId="0" fontId="1" fillId="3" borderId="97" xfId="0" applyFont="1" applyFill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6" fillId="0" borderId="34" xfId="0" applyFont="1" applyBorder="1" applyAlignment="1" applyProtection="1">
      <alignment horizontal="right" vertical="center" shrinkToFit="1"/>
      <protection hidden="1"/>
    </xf>
    <xf numFmtId="0" fontId="86" fillId="0" borderId="14" xfId="0" applyFont="1" applyBorder="1" applyAlignment="1" applyProtection="1">
      <alignment horizontal="right" vertical="center" shrinkToFit="1"/>
      <protection hidden="1"/>
    </xf>
    <xf numFmtId="165" fontId="86" fillId="3" borderId="14" xfId="0" applyNumberFormat="1" applyFont="1" applyFill="1" applyBorder="1" applyAlignment="1" applyProtection="1">
      <alignment horizontal="right" vertical="center" shrinkToFit="1"/>
      <protection hidden="1"/>
    </xf>
    <xf numFmtId="165" fontId="86" fillId="3" borderId="63" xfId="0" applyNumberFormat="1" applyFont="1" applyFill="1" applyBorder="1" applyAlignment="1" applyProtection="1">
      <alignment horizontal="right" vertical="center" shrinkToFit="1"/>
      <protection hidden="1"/>
    </xf>
    <xf numFmtId="165" fontId="86" fillId="3" borderId="14" xfId="0" applyNumberFormat="1" applyFont="1" applyFill="1" applyBorder="1" applyAlignment="1" applyProtection="1">
      <alignment horizontal="right" shrinkToFit="1"/>
      <protection hidden="1"/>
    </xf>
    <xf numFmtId="165" fontId="86" fillId="3" borderId="63" xfId="0" applyNumberFormat="1" applyFont="1" applyFill="1" applyBorder="1" applyAlignment="1" applyProtection="1">
      <alignment horizontal="right" shrinkToFit="1"/>
      <protection hidden="1"/>
    </xf>
    <xf numFmtId="0" fontId="84" fillId="23" borderId="31" xfId="0" applyFont="1" applyFill="1" applyBorder="1" applyAlignment="1" applyProtection="1">
      <alignment horizontal="center" vertical="center" shrinkToFit="1"/>
      <protection hidden="1"/>
    </xf>
    <xf numFmtId="0" fontId="84" fillId="23" borderId="15" xfId="0" applyFont="1" applyFill="1" applyBorder="1" applyAlignment="1" applyProtection="1">
      <alignment horizontal="center" vertical="center" shrinkToFit="1"/>
      <protection hidden="1"/>
    </xf>
    <xf numFmtId="0" fontId="87" fillId="6" borderId="1" xfId="0" applyFont="1" applyFill="1" applyBorder="1" applyAlignment="1" applyProtection="1">
      <alignment horizontal="center" vertical="center" shrinkToFit="1"/>
      <protection hidden="1"/>
    </xf>
    <xf numFmtId="0" fontId="87" fillId="6" borderId="13" xfId="0" applyFont="1" applyFill="1" applyBorder="1" applyAlignment="1" applyProtection="1">
      <alignment horizontal="center" vertical="center" shrinkToFit="1"/>
      <protection hidden="1"/>
    </xf>
    <xf numFmtId="165" fontId="84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87" fillId="6" borderId="0" xfId="0" applyFont="1" applyFill="1" applyBorder="1" applyAlignment="1" applyProtection="1">
      <alignment horizontal="center" vertical="center" shrinkToFit="1"/>
      <protection hidden="1"/>
    </xf>
    <xf numFmtId="0" fontId="87" fillId="6" borderId="90" xfId="0" applyFont="1" applyFill="1" applyBorder="1" applyAlignment="1" applyProtection="1">
      <alignment horizontal="center" vertical="center" shrinkToFit="1"/>
      <protection hidden="1"/>
    </xf>
    <xf numFmtId="0" fontId="87" fillId="6" borderId="91" xfId="0" applyFont="1" applyFill="1" applyBorder="1" applyAlignment="1" applyProtection="1">
      <alignment horizontal="center" vertical="center" shrinkToFit="1"/>
      <protection hidden="1"/>
    </xf>
    <xf numFmtId="0" fontId="9" fillId="0" borderId="15" xfId="0" applyFont="1" applyBorder="1" applyAlignment="1" applyProtection="1">
      <alignment horizontal="right" vertical="top"/>
      <protection hidden="1"/>
    </xf>
    <xf numFmtId="0" fontId="86" fillId="0" borderId="15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horizontal="center" vertical="center" shrinkToFit="1"/>
      <protection hidden="1"/>
    </xf>
    <xf numFmtId="49" fontId="10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10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4" xfId="0" applyFont="1" applyBorder="1" applyAlignment="1" applyProtection="1">
      <alignment horizontal="center" vertical="center" shrinkToFit="1"/>
      <protection hidden="1"/>
    </xf>
    <xf numFmtId="0" fontId="10" fillId="3" borderId="63" xfId="0" applyFont="1" applyFill="1" applyBorder="1" applyAlignment="1" applyProtection="1">
      <alignment horizontal="center" vertical="center" shrinkToFit="1"/>
      <protection hidden="1"/>
    </xf>
    <xf numFmtId="0" fontId="84" fillId="0" borderId="15" xfId="0" applyFont="1" applyBorder="1" applyAlignment="1" applyProtection="1">
      <alignment horizontal="right" vertical="center" shrinkToFit="1"/>
      <protection hidden="1"/>
    </xf>
    <xf numFmtId="0" fontId="33" fillId="0" borderId="32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" fillId="0" borderId="98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1" fillId="0" borderId="99" xfId="0" applyFont="1" applyBorder="1" applyAlignment="1" applyProtection="1">
      <alignment horizontal="left" vertical="center" shrinkToFit="1"/>
      <protection hidden="1"/>
    </xf>
    <xf numFmtId="164" fontId="86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84" fillId="0" borderId="98" xfId="0" applyFont="1" applyBorder="1" applyAlignment="1" applyProtection="1">
      <alignment horizontal="right" vertical="center" shrinkToFit="1"/>
      <protection hidden="1"/>
    </xf>
    <xf numFmtId="0" fontId="10" fillId="3" borderId="14" xfId="0" applyNumberFormat="1" applyFont="1" applyFill="1" applyBorder="1" applyAlignment="1" applyProtection="1">
      <alignment horizontal="center" vertical="center" shrinkToFit="1"/>
      <protection hidden="1"/>
    </xf>
    <xf numFmtId="22" fontId="84" fillId="0" borderId="0" xfId="0" applyNumberFormat="1" applyFont="1" applyAlignment="1" applyProtection="1">
      <alignment horizontal="center" vertical="center" shrinkToFit="1" readingOrder="2"/>
      <protection hidden="1"/>
    </xf>
    <xf numFmtId="0" fontId="1" fillId="0" borderId="96" xfId="0" applyFont="1" applyBorder="1" applyAlignment="1" applyProtection="1">
      <alignment horizontal="right" vertical="center" shrinkToFit="1"/>
      <protection hidden="1"/>
    </xf>
    <xf numFmtId="0" fontId="1" fillId="0" borderId="16" xfId="0" applyFont="1" applyBorder="1" applyAlignment="1" applyProtection="1">
      <alignment horizontal="right" vertical="center" shrinkToFit="1"/>
      <protection hidden="1"/>
    </xf>
    <xf numFmtId="0" fontId="85" fillId="3" borderId="16" xfId="1" applyNumberFormat="1" applyFont="1" applyFill="1" applyBorder="1" applyAlignment="1" applyProtection="1">
      <alignment horizontal="center" vertical="center" shrinkToFit="1"/>
      <protection hidden="1"/>
    </xf>
    <xf numFmtId="0" fontId="84" fillId="3" borderId="16" xfId="0" applyFont="1" applyFill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right" vertical="center" shrinkToFit="1"/>
      <protection hidden="1"/>
    </xf>
    <xf numFmtId="0" fontId="10" fillId="0" borderId="14" xfId="0" applyFont="1" applyBorder="1" applyAlignment="1" applyProtection="1">
      <alignment horizontal="right" vertical="center" shrinkToFit="1"/>
      <protection hidden="1"/>
    </xf>
    <xf numFmtId="0" fontId="84" fillId="0" borderId="113" xfId="0" applyFont="1" applyBorder="1" applyAlignment="1" applyProtection="1">
      <alignment horizontal="right" vertical="center" shrinkToFit="1"/>
      <protection hidden="1"/>
    </xf>
    <xf numFmtId="0" fontId="29" fillId="15" borderId="5" xfId="0" applyFont="1" applyFill="1" applyBorder="1" applyAlignment="1" applyProtection="1">
      <alignment horizontal="right" vertical="top" wrapText="1"/>
      <protection hidden="1"/>
    </xf>
    <xf numFmtId="0" fontId="29" fillId="15" borderId="5" xfId="0" applyFont="1" applyFill="1" applyBorder="1" applyAlignment="1" applyProtection="1">
      <alignment horizontal="right" vertical="top"/>
      <protection hidden="1"/>
    </xf>
    <xf numFmtId="0" fontId="29" fillId="15" borderId="0" xfId="0" applyFont="1" applyFill="1" applyAlignment="1" applyProtection="1">
      <alignment horizontal="right" vertical="top"/>
      <protection hidden="1"/>
    </xf>
    <xf numFmtId="0" fontId="33" fillId="2" borderId="37" xfId="0" applyFont="1" applyFill="1" applyBorder="1" applyAlignment="1" applyProtection="1">
      <alignment horizontal="center" vertical="center"/>
      <protection hidden="1"/>
    </xf>
    <xf numFmtId="0" fontId="33" fillId="2" borderId="16" xfId="0" applyFont="1" applyFill="1" applyBorder="1" applyAlignment="1" applyProtection="1">
      <alignment horizontal="center" vertical="center"/>
      <protection hidden="1"/>
    </xf>
    <xf numFmtId="0" fontId="33" fillId="2" borderId="38" xfId="0" applyFont="1" applyFill="1" applyBorder="1" applyAlignment="1" applyProtection="1">
      <alignment horizontal="center" vertical="center"/>
      <protection hidden="1"/>
    </xf>
    <xf numFmtId="0" fontId="84" fillId="3" borderId="14" xfId="0" applyFont="1" applyFill="1" applyBorder="1" applyAlignment="1" applyProtection="1">
      <alignment horizontal="right" vertical="center" shrinkToFit="1"/>
      <protection hidden="1"/>
    </xf>
    <xf numFmtId="0" fontId="84" fillId="3" borderId="63" xfId="0" applyFont="1" applyFill="1" applyBorder="1" applyAlignment="1" applyProtection="1">
      <alignment horizontal="right" vertical="center" shrinkToFit="1"/>
      <protection hidden="1"/>
    </xf>
    <xf numFmtId="49" fontId="86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86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10" fillId="3" borderId="114" xfId="0" applyNumberFormat="1" applyFont="1" applyFill="1" applyBorder="1" applyAlignment="1" applyProtection="1">
      <alignment horizontal="center" vertical="center" shrinkToFit="1"/>
      <protection hidden="1"/>
    </xf>
    <xf numFmtId="0" fontId="86" fillId="0" borderId="31" xfId="0" applyFont="1" applyBorder="1" applyAlignment="1" applyProtection="1">
      <alignment horizontal="center" vertical="center" shrinkToFit="1"/>
      <protection hidden="1"/>
    </xf>
    <xf numFmtId="165" fontId="10" fillId="3" borderId="15" xfId="0" applyNumberFormat="1" applyFont="1" applyFill="1" applyBorder="1" applyAlignment="1" applyProtection="1">
      <alignment horizontal="center" vertical="center" shrinkToFit="1"/>
      <protection hidden="1"/>
    </xf>
    <xf numFmtId="165" fontId="10" fillId="3" borderId="42" xfId="0" applyNumberFormat="1" applyFont="1" applyFill="1" applyBorder="1" applyAlignment="1" applyProtection="1">
      <alignment horizontal="center" vertical="center" shrinkToFit="1"/>
      <protection hidden="1"/>
    </xf>
    <xf numFmtId="0" fontId="86" fillId="0" borderId="66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Border="1" applyAlignment="1" applyProtection="1">
      <alignment horizontal="center" vertical="center" shrinkToFit="1"/>
      <protection hidden="1"/>
    </xf>
    <xf numFmtId="0" fontId="87" fillId="6" borderId="31" xfId="0" applyFont="1" applyFill="1" applyBorder="1" applyAlignment="1" applyProtection="1">
      <alignment horizontal="center" shrinkToFit="1"/>
      <protection hidden="1"/>
    </xf>
    <xf numFmtId="0" fontId="87" fillId="6" borderId="15" xfId="0" applyFont="1" applyFill="1" applyBorder="1" applyAlignment="1" applyProtection="1">
      <alignment horizontal="center" shrinkToFit="1"/>
      <protection hidden="1"/>
    </xf>
    <xf numFmtId="0" fontId="87" fillId="6" borderId="42" xfId="0" applyFont="1" applyFill="1" applyBorder="1" applyAlignment="1" applyProtection="1">
      <alignment horizontal="center" shrinkToFit="1"/>
      <protection hidden="1"/>
    </xf>
    <xf numFmtId="0" fontId="87" fillId="6" borderId="6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13" xfId="0" applyFont="1" applyBorder="1" applyAlignment="1" applyProtection="1">
      <alignment horizontal="right" vertical="center" shrinkToFit="1"/>
      <protection hidden="1"/>
    </xf>
    <xf numFmtId="0" fontId="1" fillId="0" borderId="91" xfId="0" applyFont="1" applyBorder="1" applyAlignment="1" applyProtection="1">
      <alignment horizontal="right" vertical="center" shrinkToFit="1"/>
      <protection hidden="1"/>
    </xf>
    <xf numFmtId="0" fontId="6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3" fillId="0" borderId="13" xfId="0" applyFont="1" applyBorder="1" applyAlignment="1" applyProtection="1">
      <alignment horizontal="center"/>
      <protection hidden="1"/>
    </xf>
    <xf numFmtId="0" fontId="33" fillId="0" borderId="62" xfId="0" applyFont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6" fillId="0" borderId="42" xfId="0" applyFont="1" applyBorder="1" applyAlignment="1" applyProtection="1">
      <alignment horizontal="center" vertical="center" shrinkToFit="1"/>
      <protection hidden="1"/>
    </xf>
    <xf numFmtId="0" fontId="86" fillId="0" borderId="90" xfId="0" applyFont="1" applyBorder="1" applyAlignment="1" applyProtection="1">
      <alignment horizontal="center" vertical="center" shrinkToFit="1"/>
      <protection hidden="1"/>
    </xf>
    <xf numFmtId="0" fontId="86" fillId="0" borderId="34" xfId="0" applyFont="1" applyBorder="1" applyAlignment="1" applyProtection="1">
      <alignment horizontal="center" vertical="center" shrinkToFit="1"/>
      <protection hidden="1"/>
    </xf>
    <xf numFmtId="0" fontId="86" fillId="0" borderId="14" xfId="0" applyFont="1" applyBorder="1" applyAlignment="1" applyProtection="1">
      <alignment horizontal="center" vertical="center" shrinkToFit="1"/>
      <protection hidden="1"/>
    </xf>
    <xf numFmtId="0" fontId="69" fillId="21" borderId="28" xfId="0" applyFont="1" applyFill="1" applyBorder="1" applyAlignment="1">
      <alignment horizontal="center" vertical="center"/>
    </xf>
    <xf numFmtId="0" fontId="73" fillId="21" borderId="26" xfId="0" applyFont="1" applyFill="1" applyBorder="1" applyAlignment="1">
      <alignment horizontal="center" vertical="center"/>
    </xf>
    <xf numFmtId="0" fontId="73" fillId="21" borderId="123" xfId="0" applyFont="1" applyFill="1" applyBorder="1" applyAlignment="1">
      <alignment horizontal="center" vertical="center"/>
    </xf>
    <xf numFmtId="0" fontId="73" fillId="21" borderId="137" xfId="0" applyFont="1" applyFill="1" applyBorder="1" applyAlignment="1">
      <alignment horizontal="center" vertical="center"/>
    </xf>
    <xf numFmtId="0" fontId="73" fillId="21" borderId="124" xfId="0" applyFont="1" applyFill="1" applyBorder="1" applyAlignment="1">
      <alignment horizontal="center" vertical="center"/>
    </xf>
    <xf numFmtId="0" fontId="69" fillId="21" borderId="136" xfId="0" applyFont="1" applyFill="1" applyBorder="1" applyAlignment="1">
      <alignment horizontal="center" vertical="center" textRotation="90"/>
    </xf>
    <xf numFmtId="0" fontId="69" fillId="21" borderId="122" xfId="0" applyFont="1" applyFill="1" applyBorder="1" applyAlignment="1">
      <alignment horizontal="center" vertical="center" textRotation="90"/>
    </xf>
    <xf numFmtId="0" fontId="69" fillId="21" borderId="26" xfId="0" applyFont="1" applyFill="1" applyBorder="1" applyAlignment="1">
      <alignment horizontal="center" vertical="center" textRotation="90" wrapText="1"/>
    </xf>
    <xf numFmtId="0" fontId="69" fillId="21" borderId="123" xfId="0" applyFont="1" applyFill="1" applyBorder="1" applyAlignment="1">
      <alignment horizontal="center" vertical="center" textRotation="90" wrapText="1"/>
    </xf>
    <xf numFmtId="0" fontId="69" fillId="21" borderId="137" xfId="0" applyFont="1" applyFill="1" applyBorder="1" applyAlignment="1">
      <alignment horizontal="center" vertical="center" textRotation="90" wrapText="1"/>
    </xf>
    <xf numFmtId="0" fontId="69" fillId="21" borderId="124" xfId="0" applyFont="1" applyFill="1" applyBorder="1" applyAlignment="1">
      <alignment horizontal="center" vertical="center" textRotation="90" wrapText="1"/>
    </xf>
    <xf numFmtId="0" fontId="73" fillId="21" borderId="136" xfId="0" applyFont="1" applyFill="1" applyBorder="1" applyAlignment="1">
      <alignment horizontal="center" vertical="center"/>
    </xf>
    <xf numFmtId="0" fontId="73" fillId="21" borderId="122" xfId="0" applyFont="1" applyFill="1" applyBorder="1" applyAlignment="1">
      <alignment horizontal="center" vertical="center"/>
    </xf>
    <xf numFmtId="0" fontId="45" fillId="21" borderId="28" xfId="0" applyFont="1" applyFill="1" applyBorder="1" applyAlignment="1">
      <alignment horizontal="center" vertical="center"/>
    </xf>
    <xf numFmtId="0" fontId="45" fillId="21" borderId="137" xfId="0" applyFont="1" applyFill="1" applyBorder="1" applyAlignment="1" applyProtection="1">
      <alignment horizontal="center" vertical="center" wrapText="1"/>
      <protection hidden="1"/>
    </xf>
    <xf numFmtId="0" fontId="45" fillId="21" borderId="124" xfId="0" applyFont="1" applyFill="1" applyBorder="1" applyAlignment="1" applyProtection="1">
      <alignment horizontal="center" vertical="center" wrapText="1"/>
      <protection hidden="1"/>
    </xf>
    <xf numFmtId="0" fontId="45" fillId="21" borderId="129" xfId="0" applyFont="1" applyFill="1" applyBorder="1" applyAlignment="1" applyProtection="1">
      <alignment horizontal="center" vertical="center" wrapText="1"/>
      <protection hidden="1"/>
    </xf>
    <xf numFmtId="0" fontId="69" fillId="21" borderId="28" xfId="0" applyFont="1" applyFill="1" applyBorder="1" applyAlignment="1">
      <alignment horizontal="center" vertical="center" wrapText="1"/>
    </xf>
    <xf numFmtId="0" fontId="3" fillId="6" borderId="139" xfId="0" applyFont="1" applyFill="1" applyBorder="1" applyAlignment="1" applyProtection="1">
      <alignment horizontal="center" vertical="center"/>
      <protection hidden="1"/>
    </xf>
    <xf numFmtId="0" fontId="3" fillId="6" borderId="140" xfId="0" applyFont="1" applyFill="1" applyBorder="1" applyAlignment="1" applyProtection="1">
      <alignment horizontal="center" vertical="center"/>
      <protection hidden="1"/>
    </xf>
    <xf numFmtId="0" fontId="4" fillId="3" borderId="123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35" xfId="0" applyFont="1" applyFill="1" applyBorder="1" applyAlignment="1">
      <alignment horizontal="center" vertical="center" textRotation="90" wrapText="1"/>
    </xf>
    <xf numFmtId="0" fontId="45" fillId="21" borderId="136" xfId="0" applyFont="1" applyFill="1" applyBorder="1" applyAlignment="1">
      <alignment horizontal="center" vertical="center" wrapText="1"/>
    </xf>
    <xf numFmtId="0" fontId="45" fillId="21" borderId="122" xfId="0" applyFont="1" applyFill="1" applyBorder="1" applyAlignment="1">
      <alignment horizontal="center" vertical="center" wrapText="1"/>
    </xf>
    <xf numFmtId="0" fontId="45" fillId="21" borderId="26" xfId="0" applyFont="1" applyFill="1" applyBorder="1" applyAlignment="1">
      <alignment horizontal="center" vertical="center" wrapText="1"/>
    </xf>
    <xf numFmtId="0" fontId="45" fillId="21" borderId="123" xfId="0" applyFont="1" applyFill="1" applyBorder="1" applyAlignment="1">
      <alignment horizontal="center" vertical="center" wrapText="1"/>
    </xf>
    <xf numFmtId="0" fontId="45" fillId="21" borderId="137" xfId="0" applyFont="1" applyFill="1" applyBorder="1" applyAlignment="1">
      <alignment horizontal="center" vertical="center" wrapText="1"/>
    </xf>
    <xf numFmtId="0" fontId="45" fillId="21" borderId="124" xfId="0" applyFont="1" applyFill="1" applyBorder="1" applyAlignment="1">
      <alignment horizontal="center" vertical="center" wrapText="1"/>
    </xf>
    <xf numFmtId="0" fontId="44" fillId="4" borderId="54" xfId="0" applyFont="1" applyFill="1" applyBorder="1" applyAlignment="1" applyProtection="1">
      <alignment horizontal="center" vertical="center"/>
      <protection hidden="1"/>
    </xf>
    <xf numFmtId="0" fontId="44" fillId="4" borderId="57" xfId="0" applyFont="1" applyFill="1" applyBorder="1" applyAlignment="1" applyProtection="1">
      <alignment horizontal="center" vertical="center"/>
      <protection hidden="1"/>
    </xf>
    <xf numFmtId="0" fontId="44" fillId="4" borderId="101" xfId="0" applyFont="1" applyFill="1" applyBorder="1" applyAlignment="1" applyProtection="1">
      <alignment horizontal="center" vertical="center"/>
      <protection hidden="1"/>
    </xf>
    <xf numFmtId="0" fontId="41" fillId="4" borderId="0" xfId="0" applyFont="1" applyFill="1" applyAlignment="1" applyProtection="1">
      <alignment horizontal="center" vertical="center"/>
      <protection hidden="1"/>
    </xf>
    <xf numFmtId="0" fontId="0" fillId="0" borderId="0" xfId="0" applyFill="1" applyProtection="1"/>
    <xf numFmtId="0" fontId="30" fillId="0" borderId="0" xfId="0" applyFont="1" applyFill="1" applyAlignment="1" applyProtection="1">
      <alignment horizontal="center" vertical="center"/>
      <protection hidden="1"/>
    </xf>
    <xf numFmtId="0" fontId="44" fillId="4" borderId="53" xfId="0" applyFont="1" applyFill="1" applyBorder="1" applyAlignment="1" applyProtection="1">
      <alignment horizontal="center" vertical="center"/>
      <protection hidden="1"/>
    </xf>
    <xf numFmtId="0" fontId="44" fillId="4" borderId="56" xfId="0" applyFont="1" applyFill="1" applyBorder="1" applyAlignment="1" applyProtection="1">
      <alignment horizontal="center" vertical="center"/>
      <protection hidden="1"/>
    </xf>
    <xf numFmtId="0" fontId="44" fillId="4" borderId="100" xfId="0" applyFont="1" applyFill="1" applyBorder="1" applyAlignment="1" applyProtection="1">
      <alignment horizontal="center" vertical="center"/>
      <protection hidden="1"/>
    </xf>
    <xf numFmtId="0" fontId="44" fillId="4" borderId="59" xfId="0" applyFont="1" applyFill="1" applyBorder="1" applyAlignment="1" applyProtection="1">
      <alignment horizontal="center" vertical="center"/>
      <protection hidden="1"/>
    </xf>
    <xf numFmtId="0" fontId="44" fillId="4" borderId="60" xfId="0" applyFont="1" applyFill="1" applyBorder="1" applyAlignment="1" applyProtection="1">
      <alignment horizontal="center" vertical="center"/>
      <protection hidden="1"/>
    </xf>
    <xf numFmtId="0" fontId="35" fillId="11" borderId="118" xfId="0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/>
    </xf>
    <xf numFmtId="0" fontId="35" fillId="11" borderId="119" xfId="0" applyFont="1" applyFill="1" applyBorder="1" applyAlignment="1">
      <alignment horizontal="center" vertical="center"/>
    </xf>
    <xf numFmtId="0" fontId="44" fillId="4" borderId="55" xfId="0" applyFont="1" applyFill="1" applyBorder="1" applyAlignment="1" applyProtection="1">
      <alignment horizontal="center" vertical="center"/>
      <protection hidden="1"/>
    </xf>
    <xf numFmtId="0" fontId="44" fillId="4" borderId="58" xfId="0" applyFont="1" applyFill="1" applyBorder="1" applyAlignment="1" applyProtection="1">
      <alignment horizontal="center" vertical="center"/>
      <protection hidden="1"/>
    </xf>
    <xf numFmtId="0" fontId="44" fillId="4" borderId="102" xfId="0" applyFont="1" applyFill="1" applyBorder="1" applyAlignment="1" applyProtection="1">
      <alignment horizontal="center" vertical="center"/>
      <protection hidden="1"/>
    </xf>
    <xf numFmtId="0" fontId="35" fillId="16" borderId="0" xfId="0" applyFont="1" applyFill="1" applyBorder="1" applyAlignment="1" applyProtection="1">
      <alignment horizontal="center" vertical="center"/>
      <protection hidden="1"/>
    </xf>
    <xf numFmtId="0" fontId="30" fillId="17" borderId="49" xfId="0" applyFont="1" applyFill="1" applyBorder="1" applyAlignment="1" applyProtection="1">
      <alignment horizontal="center" vertical="center"/>
      <protection hidden="1"/>
    </xf>
    <xf numFmtId="0" fontId="30" fillId="17" borderId="50" xfId="0" applyFont="1" applyFill="1" applyBorder="1" applyAlignment="1" applyProtection="1">
      <alignment horizontal="center" vertical="center"/>
      <protection hidden="1"/>
    </xf>
    <xf numFmtId="0" fontId="30" fillId="26" borderId="125" xfId="0" applyFont="1" applyFill="1" applyBorder="1" applyAlignment="1">
      <alignment horizontal="center" vertical="center"/>
    </xf>
    <xf numFmtId="0" fontId="30" fillId="26" borderId="27" xfId="0" applyFont="1" applyFill="1" applyBorder="1" applyAlignment="1">
      <alignment horizontal="center" vertical="center"/>
    </xf>
    <xf numFmtId="0" fontId="30" fillId="26" borderId="126" xfId="0" applyFont="1" applyFill="1" applyBorder="1" applyAlignment="1">
      <alignment horizontal="center" vertical="center"/>
    </xf>
    <xf numFmtId="0" fontId="30" fillId="26" borderId="127" xfId="0" applyFont="1" applyFill="1" applyBorder="1" applyAlignment="1">
      <alignment horizontal="center" vertical="center"/>
    </xf>
    <xf numFmtId="0" fontId="30" fillId="26" borderId="128" xfId="0" applyFont="1" applyFill="1" applyBorder="1" applyAlignment="1">
      <alignment horizontal="center" vertical="center"/>
    </xf>
    <xf numFmtId="0" fontId="4" fillId="3" borderId="131" xfId="0" applyFont="1" applyFill="1" applyBorder="1" applyAlignment="1">
      <alignment horizontal="center" vertical="center" textRotation="90" wrapText="1"/>
    </xf>
    <xf numFmtId="0" fontId="4" fillId="3" borderId="132" xfId="0" applyFont="1" applyFill="1" applyBorder="1" applyAlignment="1">
      <alignment horizontal="center" vertical="center" textRotation="90" wrapText="1"/>
    </xf>
    <xf numFmtId="0" fontId="4" fillId="3" borderId="133" xfId="0" applyFont="1" applyFill="1" applyBorder="1" applyAlignment="1">
      <alignment horizontal="center" vertical="center" textRotation="90" wrapText="1"/>
    </xf>
    <xf numFmtId="0" fontId="4" fillId="3" borderId="122" xfId="0" applyFont="1" applyFill="1" applyBorder="1" applyAlignment="1">
      <alignment horizontal="center" vertical="center" textRotation="90" wrapText="1"/>
    </xf>
    <xf numFmtId="0" fontId="4" fillId="3" borderId="134" xfId="0" applyFont="1" applyFill="1" applyBorder="1" applyAlignment="1">
      <alignment horizontal="center" vertical="center" textRotation="90" wrapText="1"/>
    </xf>
    <xf numFmtId="0" fontId="30" fillId="0" borderId="120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21" xfId="0" applyFont="1" applyBorder="1" applyAlignment="1">
      <alignment horizontal="center" vertical="center"/>
    </xf>
    <xf numFmtId="0" fontId="30" fillId="0" borderId="129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30" xfId="0" applyFont="1" applyBorder="1" applyAlignment="1">
      <alignment horizontal="center" vertical="center"/>
    </xf>
    <xf numFmtId="0" fontId="30" fillId="0" borderId="121" xfId="0" applyFont="1" applyBorder="1" applyAlignment="1" applyProtection="1">
      <alignment horizontal="center" vertical="center"/>
      <protection hidden="1"/>
    </xf>
    <xf numFmtId="0" fontId="30" fillId="0" borderId="130" xfId="0" applyFont="1" applyBorder="1" applyAlignment="1" applyProtection="1">
      <alignment horizontal="center" vertical="center"/>
      <protection hidden="1"/>
    </xf>
    <xf numFmtId="0" fontId="30" fillId="0" borderId="122" xfId="0" applyFont="1" applyBorder="1" applyAlignment="1" applyProtection="1">
      <alignment horizontal="center" vertical="center"/>
      <protection hidden="1"/>
    </xf>
    <xf numFmtId="0" fontId="30" fillId="0" borderId="123" xfId="0" applyFont="1" applyBorder="1" applyAlignment="1" applyProtection="1">
      <alignment horizontal="center" vertical="center"/>
      <protection hidden="1"/>
    </xf>
    <xf numFmtId="0" fontId="30" fillId="0" borderId="129" xfId="0" applyFont="1" applyBorder="1" applyAlignment="1" applyProtection="1">
      <alignment horizontal="center" vertical="center"/>
      <protection hidden="1"/>
    </xf>
    <xf numFmtId="0" fontId="30" fillId="0" borderId="28" xfId="0" applyFont="1" applyBorder="1" applyAlignment="1" applyProtection="1">
      <alignment horizontal="center" vertical="center"/>
      <protection hidden="1"/>
    </xf>
    <xf numFmtId="0" fontId="30" fillId="0" borderId="122" xfId="0" applyFont="1" applyBorder="1" applyAlignment="1">
      <alignment horizontal="center" vertical="center"/>
    </xf>
    <xf numFmtId="0" fontId="30" fillId="0" borderId="123" xfId="0" applyFont="1" applyBorder="1" applyAlignment="1">
      <alignment horizontal="center" vertical="center"/>
    </xf>
    <xf numFmtId="0" fontId="30" fillId="0" borderId="124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38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</cellXfs>
  <cellStyles count="5">
    <cellStyle name="Normal 2" xfId="2" xr:uid="{00000000-0005-0000-0000-000002000000}"/>
    <cellStyle name="Normal 2 2" xfId="3" xr:uid="{00000000-0005-0000-0000-000003000000}"/>
    <cellStyle name="ارتباط تشعبي" xfId="1" builtinId="8"/>
    <cellStyle name="ارتباط تشعبي 2" xfId="4" xr:uid="{00000000-0005-0000-0000-000004000000}"/>
    <cellStyle name="عادي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4245F6F0-17BC-4E5E-8BBF-8604760D5CE4}"/>
            </a:ext>
          </a:extLst>
        </xdr:cNvPr>
        <xdr:cNvSpPr/>
      </xdr:nvSpPr>
      <xdr:spPr>
        <a:xfrm>
          <a:off x="101160148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0</xdr:colOff>
      <xdr:row>9</xdr:row>
      <xdr:rowOff>173439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0</xdr:colOff>
      <xdr:row>9</xdr:row>
      <xdr:rowOff>168968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99060</xdr:rowOff>
    </xdr:from>
    <xdr:to>
      <xdr:col>16</xdr:col>
      <xdr:colOff>75247</xdr:colOff>
      <xdr:row>43</xdr:row>
      <xdr:rowOff>114350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D83B8354-8714-4361-B7DB-66A6D216A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2972893" y="936498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&#1571;&#1587;&#1578;&#1582;&#1604;&#1575;&#1589;%20&#1575;&#1604;&#1602;&#1608;&#1575;&#1574;&#1605;/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23"/>
  <sheetViews>
    <sheetView showGridLines="0" rightToLeft="1" tabSelected="1" workbookViewId="0">
      <selection activeCell="B8" sqref="B8:I19"/>
    </sheetView>
  </sheetViews>
  <sheetFormatPr defaultColWidth="9" defaultRowHeight="16.8" x14ac:dyDescent="0.5"/>
  <cols>
    <col min="1" max="1" width="2.21875" style="109" customWidth="1"/>
    <col min="2" max="2" width="4.44140625" style="109" customWidth="1"/>
    <col min="3" max="6" width="9" style="109"/>
    <col min="7" max="7" width="1.44140625" style="109" customWidth="1"/>
    <col min="8" max="8" width="12.6640625" style="109" customWidth="1"/>
    <col min="9" max="9" width="16.88671875" style="109" customWidth="1"/>
    <col min="10" max="10" width="5" style="109" customWidth="1"/>
    <col min="11" max="11" width="9" style="109" customWidth="1"/>
    <col min="12" max="12" width="2.6640625" style="109" customWidth="1"/>
    <col min="13" max="13" width="9" style="109"/>
    <col min="14" max="14" width="9" style="109" customWidth="1"/>
    <col min="15" max="15" width="3.44140625" style="109" customWidth="1"/>
    <col min="16" max="17" width="9" style="109"/>
    <col min="18" max="18" width="4.6640625" style="109" customWidth="1"/>
    <col min="19" max="19" width="2" style="109" customWidth="1"/>
    <col min="20" max="20" width="8.88671875" style="109" customWidth="1"/>
    <col min="21" max="21" width="15.44140625" style="109" customWidth="1"/>
    <col min="22" max="16384" width="9" style="109"/>
  </cols>
  <sheetData>
    <row r="1" spans="1:22" ht="27" thickBot="1" x14ac:dyDescent="0.75">
      <c r="B1" s="298" t="s">
        <v>285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</row>
    <row r="2" spans="1:22" ht="19.5" customHeight="1" thickBot="1" x14ac:dyDescent="0.7">
      <c r="B2" s="299" t="s">
        <v>211</v>
      </c>
      <c r="C2" s="299"/>
      <c r="D2" s="299"/>
      <c r="E2" s="299"/>
      <c r="F2" s="299"/>
      <c r="G2" s="299"/>
      <c r="H2" s="299"/>
      <c r="I2" s="299"/>
      <c r="J2" s="110"/>
      <c r="K2" s="300" t="s">
        <v>286</v>
      </c>
      <c r="L2" s="301"/>
      <c r="M2" s="301"/>
      <c r="N2" s="301"/>
      <c r="O2" s="301"/>
      <c r="P2" s="301"/>
      <c r="Q2" s="301"/>
      <c r="R2" s="301"/>
      <c r="S2" s="301"/>
      <c r="T2" s="304" t="s">
        <v>287</v>
      </c>
      <c r="U2" s="305"/>
    </row>
    <row r="3" spans="1:22" ht="22.5" customHeight="1" thickBot="1" x14ac:dyDescent="0.7">
      <c r="A3" s="111">
        <v>1</v>
      </c>
      <c r="B3" s="308" t="s">
        <v>288</v>
      </c>
      <c r="C3" s="309"/>
      <c r="D3" s="309"/>
      <c r="E3" s="309"/>
      <c r="F3" s="309"/>
      <c r="G3" s="309"/>
      <c r="H3" s="309"/>
      <c r="I3" s="310"/>
      <c r="K3" s="302"/>
      <c r="L3" s="303"/>
      <c r="M3" s="303"/>
      <c r="N3" s="303"/>
      <c r="O3" s="303"/>
      <c r="P3" s="303"/>
      <c r="Q3" s="303"/>
      <c r="R3" s="303"/>
      <c r="S3" s="303"/>
      <c r="T3" s="306"/>
      <c r="U3" s="307"/>
    </row>
    <row r="4" spans="1:22" ht="22.5" customHeight="1" thickBot="1" x14ac:dyDescent="0.7">
      <c r="A4" s="111">
        <v>2</v>
      </c>
      <c r="B4" s="295" t="s">
        <v>289</v>
      </c>
      <c r="C4" s="296"/>
      <c r="D4" s="296"/>
      <c r="E4" s="296"/>
      <c r="F4" s="296"/>
      <c r="G4" s="296"/>
      <c r="H4" s="296"/>
      <c r="I4" s="297"/>
      <c r="K4" s="281" t="s">
        <v>15</v>
      </c>
      <c r="L4" s="282"/>
      <c r="M4" s="282"/>
      <c r="N4" s="282"/>
      <c r="O4" s="282"/>
      <c r="P4" s="282"/>
      <c r="Q4" s="282"/>
      <c r="R4" s="282"/>
      <c r="S4" s="283"/>
      <c r="T4" s="288">
        <v>1</v>
      </c>
      <c r="U4" s="289"/>
    </row>
    <row r="5" spans="1:22" ht="22.5" customHeight="1" thickBot="1" x14ac:dyDescent="0.7">
      <c r="A5" s="111"/>
      <c r="B5" s="265" t="s">
        <v>290</v>
      </c>
      <c r="C5" s="266"/>
      <c r="D5" s="266"/>
      <c r="E5" s="266"/>
      <c r="F5" s="266"/>
      <c r="G5" s="266"/>
      <c r="H5" s="266"/>
      <c r="I5" s="112"/>
      <c r="K5" s="286" t="s">
        <v>291</v>
      </c>
      <c r="L5" s="287"/>
      <c r="M5" s="287"/>
      <c r="N5" s="287"/>
      <c r="O5" s="287"/>
      <c r="P5" s="287"/>
      <c r="Q5" s="287"/>
      <c r="R5" s="287"/>
      <c r="S5" s="287"/>
      <c r="T5" s="288">
        <v>1</v>
      </c>
      <c r="U5" s="289"/>
    </row>
    <row r="6" spans="1:22" ht="22.5" customHeight="1" thickBot="1" x14ac:dyDescent="0.7">
      <c r="A6" s="111"/>
      <c r="B6" s="290" t="s">
        <v>598</v>
      </c>
      <c r="C6" s="291"/>
      <c r="D6" s="291"/>
      <c r="E6" s="291"/>
      <c r="F6" s="291"/>
      <c r="G6" s="291"/>
      <c r="H6" s="291"/>
      <c r="I6" s="292"/>
      <c r="K6" s="286" t="s">
        <v>292</v>
      </c>
      <c r="L6" s="287"/>
      <c r="M6" s="287"/>
      <c r="N6" s="287"/>
      <c r="O6" s="287"/>
      <c r="P6" s="287"/>
      <c r="Q6" s="287"/>
      <c r="R6" s="287"/>
      <c r="S6" s="287"/>
      <c r="T6" s="293" t="s">
        <v>293</v>
      </c>
      <c r="U6" s="294"/>
    </row>
    <row r="7" spans="1:22" ht="22.5" customHeight="1" thickBot="1" x14ac:dyDescent="0.75">
      <c r="A7" s="111">
        <v>3</v>
      </c>
      <c r="B7" s="265" t="s">
        <v>213</v>
      </c>
      <c r="C7" s="266"/>
      <c r="D7" s="266"/>
      <c r="E7" s="266"/>
      <c r="F7" s="266"/>
      <c r="G7" s="266"/>
      <c r="H7" s="267" t="s">
        <v>212</v>
      </c>
      <c r="I7" s="268"/>
      <c r="K7" s="269" t="s">
        <v>294</v>
      </c>
      <c r="L7" s="270"/>
      <c r="M7" s="270"/>
      <c r="N7" s="270"/>
      <c r="O7" s="270"/>
      <c r="P7" s="270"/>
      <c r="Q7" s="270"/>
      <c r="R7" s="270"/>
      <c r="S7" s="271"/>
      <c r="T7" s="272">
        <v>0.5</v>
      </c>
      <c r="U7" s="273"/>
      <c r="V7" s="113"/>
    </row>
    <row r="8" spans="1:22" ht="22.5" customHeight="1" x14ac:dyDescent="0.65">
      <c r="A8" s="111">
        <v>4</v>
      </c>
      <c r="B8" s="274" t="s">
        <v>5833</v>
      </c>
      <c r="C8" s="274"/>
      <c r="D8" s="274"/>
      <c r="E8" s="274"/>
      <c r="F8" s="274"/>
      <c r="G8" s="274"/>
      <c r="H8" s="274"/>
      <c r="I8" s="274"/>
      <c r="J8" s="113"/>
      <c r="K8" s="277" t="s">
        <v>295</v>
      </c>
      <c r="L8" s="278"/>
      <c r="M8" s="278"/>
      <c r="N8" s="278"/>
      <c r="O8" s="278"/>
      <c r="P8" s="278"/>
      <c r="Q8" s="278"/>
      <c r="R8" s="278"/>
      <c r="S8" s="278"/>
      <c r="T8" s="279" t="s">
        <v>296</v>
      </c>
      <c r="U8" s="280"/>
    </row>
    <row r="9" spans="1:22" ht="22.5" customHeight="1" x14ac:dyDescent="0.65">
      <c r="A9" s="111"/>
      <c r="B9" s="275"/>
      <c r="C9" s="275"/>
      <c r="D9" s="275"/>
      <c r="E9" s="275"/>
      <c r="F9" s="275"/>
      <c r="G9" s="275"/>
      <c r="H9" s="275"/>
      <c r="I9" s="275"/>
      <c r="J9" s="114"/>
      <c r="K9" s="277"/>
      <c r="L9" s="278"/>
      <c r="M9" s="278"/>
      <c r="N9" s="278"/>
      <c r="O9" s="278"/>
      <c r="P9" s="278"/>
      <c r="Q9" s="278"/>
      <c r="R9" s="278"/>
      <c r="S9" s="278"/>
      <c r="T9" s="279"/>
      <c r="U9" s="280"/>
    </row>
    <row r="10" spans="1:22" ht="22.5" customHeight="1" x14ac:dyDescent="0.65">
      <c r="A10" s="111"/>
      <c r="B10" s="275"/>
      <c r="C10" s="275"/>
      <c r="D10" s="275"/>
      <c r="E10" s="275"/>
      <c r="F10" s="275"/>
      <c r="G10" s="275"/>
      <c r="H10" s="275"/>
      <c r="I10" s="275"/>
      <c r="K10" s="281" t="s">
        <v>297</v>
      </c>
      <c r="L10" s="282"/>
      <c r="M10" s="282"/>
      <c r="N10" s="282"/>
      <c r="O10" s="282"/>
      <c r="P10" s="282"/>
      <c r="Q10" s="282"/>
      <c r="R10" s="282"/>
      <c r="S10" s="283"/>
      <c r="T10" s="284">
        <v>0.2</v>
      </c>
      <c r="U10" s="285"/>
    </row>
    <row r="11" spans="1:22" ht="22.5" customHeight="1" x14ac:dyDescent="0.65">
      <c r="A11" s="111"/>
      <c r="B11" s="275"/>
      <c r="C11" s="275"/>
      <c r="D11" s="275"/>
      <c r="E11" s="275"/>
      <c r="F11" s="275"/>
      <c r="G11" s="275"/>
      <c r="H11" s="275"/>
      <c r="I11" s="275"/>
      <c r="K11" s="269" t="s">
        <v>298</v>
      </c>
      <c r="L11" s="270"/>
      <c r="M11" s="270"/>
      <c r="N11" s="270"/>
      <c r="O11" s="270"/>
      <c r="P11" s="270"/>
      <c r="Q11" s="270"/>
      <c r="R11" s="270"/>
      <c r="S11" s="271"/>
      <c r="T11" s="247" t="s">
        <v>296</v>
      </c>
      <c r="U11" s="248"/>
    </row>
    <row r="12" spans="1:22" ht="22.5" customHeight="1" thickBot="1" x14ac:dyDescent="0.7">
      <c r="A12" s="111"/>
      <c r="B12" s="276"/>
      <c r="C12" s="276"/>
      <c r="D12" s="276"/>
      <c r="E12" s="276"/>
      <c r="F12" s="276"/>
      <c r="G12" s="276"/>
      <c r="H12" s="276"/>
      <c r="I12" s="276"/>
      <c r="K12" s="249" t="s">
        <v>299</v>
      </c>
      <c r="L12" s="250"/>
      <c r="M12" s="250"/>
      <c r="N12" s="250"/>
      <c r="O12" s="250"/>
      <c r="P12" s="250"/>
      <c r="Q12" s="250"/>
      <c r="R12" s="250"/>
      <c r="S12" s="251"/>
      <c r="T12" s="252">
        <v>0.5</v>
      </c>
      <c r="U12" s="253"/>
    </row>
    <row r="13" spans="1:22" ht="22.5" customHeight="1" thickBot="1" x14ac:dyDescent="0.7">
      <c r="A13" s="111">
        <v>5</v>
      </c>
      <c r="B13" s="254" t="s">
        <v>300</v>
      </c>
      <c r="C13" s="255"/>
      <c r="D13" s="255"/>
      <c r="E13" s="255"/>
      <c r="F13" s="255"/>
      <c r="G13" s="255"/>
      <c r="H13" s="255"/>
      <c r="I13" s="256"/>
      <c r="K13" s="257" t="s">
        <v>301</v>
      </c>
      <c r="L13" s="258"/>
      <c r="M13" s="258"/>
      <c r="N13" s="258"/>
      <c r="O13" s="258"/>
      <c r="P13" s="258"/>
      <c r="Q13" s="258"/>
      <c r="R13" s="258"/>
      <c r="S13" s="258"/>
      <c r="T13" s="258"/>
      <c r="U13" s="258"/>
    </row>
    <row r="14" spans="1:22" ht="22.5" customHeight="1" x14ac:dyDescent="0.65">
      <c r="A14" s="111"/>
      <c r="B14" s="259" t="s">
        <v>5834</v>
      </c>
      <c r="C14" s="259"/>
      <c r="D14" s="259"/>
      <c r="E14" s="259"/>
      <c r="F14" s="259"/>
      <c r="G14" s="259"/>
      <c r="H14" s="259"/>
      <c r="I14" s="259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</row>
    <row r="15" spans="1:22" ht="3.75" customHeight="1" x14ac:dyDescent="0.65">
      <c r="A15" s="111"/>
      <c r="B15" s="260"/>
      <c r="C15" s="260"/>
      <c r="D15" s="260"/>
      <c r="E15" s="260"/>
      <c r="F15" s="260"/>
      <c r="G15" s="260"/>
      <c r="H15" s="260"/>
      <c r="I15" s="260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</row>
    <row r="16" spans="1:22" ht="26.25" customHeight="1" x14ac:dyDescent="0.65">
      <c r="A16" s="111">
        <v>6</v>
      </c>
      <c r="B16" s="260"/>
      <c r="C16" s="260"/>
      <c r="D16" s="260"/>
      <c r="E16" s="260"/>
      <c r="F16" s="260"/>
      <c r="G16" s="260"/>
      <c r="H16" s="260"/>
      <c r="I16" s="260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</row>
    <row r="17" spans="2:22" ht="19.5" customHeight="1" x14ac:dyDescent="0.5">
      <c r="B17" s="260"/>
      <c r="C17" s="260"/>
      <c r="D17" s="260"/>
      <c r="E17" s="260"/>
      <c r="F17" s="260"/>
      <c r="G17" s="260"/>
      <c r="H17" s="260"/>
      <c r="I17" s="260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</row>
    <row r="18" spans="2:22" ht="19.5" customHeight="1" x14ac:dyDescent="0.65">
      <c r="B18" s="260"/>
      <c r="C18" s="260"/>
      <c r="D18" s="260"/>
      <c r="E18" s="260"/>
      <c r="F18" s="260"/>
      <c r="G18" s="260"/>
      <c r="H18" s="260"/>
      <c r="I18" s="260"/>
      <c r="K18" s="115"/>
      <c r="L18" s="116"/>
      <c r="M18" s="263"/>
      <c r="N18" s="263"/>
      <c r="O18" s="263"/>
      <c r="P18" s="117"/>
      <c r="Q18" s="264"/>
      <c r="R18" s="264"/>
      <c r="S18" s="115"/>
      <c r="T18" s="115"/>
      <c r="U18" s="115"/>
      <c r="V18" s="116"/>
    </row>
    <row r="19" spans="2:22" ht="21.75" customHeight="1" thickBot="1" x14ac:dyDescent="0.55000000000000004">
      <c r="B19" s="261"/>
      <c r="C19" s="261"/>
      <c r="D19" s="261"/>
      <c r="E19" s="261"/>
      <c r="F19" s="261"/>
      <c r="G19" s="261"/>
      <c r="H19" s="261"/>
      <c r="I19" s="261"/>
      <c r="Q19" s="118"/>
      <c r="R19" s="118"/>
      <c r="S19" s="118"/>
      <c r="T19" s="118"/>
      <c r="U19" s="118"/>
    </row>
    <row r="20" spans="2:22" ht="3.75" customHeight="1" thickBot="1" x14ac:dyDescent="0.55000000000000004"/>
    <row r="21" spans="2:22" ht="35.25" customHeight="1" x14ac:dyDescent="0.5">
      <c r="B21" s="238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40"/>
    </row>
    <row r="22" spans="2:22" ht="14.25" customHeight="1" x14ac:dyDescent="0.5"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3"/>
    </row>
    <row r="23" spans="2:22" ht="15" customHeight="1" thickBot="1" x14ac:dyDescent="0.55000000000000004">
      <c r="B23" s="244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6"/>
    </row>
  </sheetData>
  <mergeCells count="34">
    <mergeCell ref="B4:I4"/>
    <mergeCell ref="K4:S4"/>
    <mergeCell ref="T4:U4"/>
    <mergeCell ref="B1:U1"/>
    <mergeCell ref="B2:I2"/>
    <mergeCell ref="K2:S3"/>
    <mergeCell ref="T2:U3"/>
    <mergeCell ref="B3:I3"/>
    <mergeCell ref="B5:H5"/>
    <mergeCell ref="K5:S5"/>
    <mergeCell ref="T5:U5"/>
    <mergeCell ref="B6:I6"/>
    <mergeCell ref="K6:S6"/>
    <mergeCell ref="T6:U6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B21:U23"/>
    <mergeCell ref="T11:U11"/>
    <mergeCell ref="K12:S12"/>
    <mergeCell ref="T12:U12"/>
    <mergeCell ref="B13:I13"/>
    <mergeCell ref="K13:U14"/>
    <mergeCell ref="B14:I19"/>
    <mergeCell ref="K15:U17"/>
    <mergeCell ref="M18:O18"/>
    <mergeCell ref="Q18:R18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43F0B-C8A6-49C6-86AE-C72F18BDC5EC}">
  <sheetPr codeName="ورقة1"/>
  <dimension ref="A1:AB74"/>
  <sheetViews>
    <sheetView showGridLines="0" rightToLeft="1" workbookViewId="0">
      <selection activeCell="C1" sqref="C1"/>
    </sheetView>
  </sheetViews>
  <sheetFormatPr defaultColWidth="9" defaultRowHeight="14.4" x14ac:dyDescent="0.3"/>
  <cols>
    <col min="1" max="1" width="13.88671875" bestFit="1" customWidth="1"/>
    <col min="2" max="2" width="22.21875" customWidth="1"/>
    <col min="3" max="3" width="18.88671875" customWidth="1"/>
    <col min="4" max="4" width="26" customWidth="1"/>
    <col min="5" max="5" width="20.44140625" customWidth="1"/>
    <col min="6" max="6" width="20" customWidth="1"/>
    <col min="7" max="7" width="3.6640625" customWidth="1"/>
    <col min="8" max="8" width="18.88671875" hidden="1" customWidth="1"/>
    <col min="9" max="9" width="3" hidden="1" customWidth="1"/>
    <col min="10" max="11" width="11" hidden="1" customWidth="1"/>
    <col min="12" max="12" width="3.21875" hidden="1" customWidth="1"/>
    <col min="13" max="13" width="8.33203125" hidden="1" customWidth="1"/>
    <col min="14" max="14" width="20" style="169" hidden="1" customWidth="1"/>
    <col min="15" max="15" width="3" style="169" hidden="1" customWidth="1"/>
    <col min="16" max="16" width="13.6640625" hidden="1" customWidth="1"/>
    <col min="17" max="18" width="9" hidden="1" customWidth="1"/>
    <col min="19" max="19" width="3" hidden="1" customWidth="1"/>
    <col min="20" max="20" width="8.5546875" hidden="1" customWidth="1"/>
    <col min="21" max="21" width="4.5546875" hidden="1" customWidth="1"/>
    <col min="22" max="22" width="3.44140625" hidden="1" customWidth="1"/>
    <col min="23" max="23" width="3" hidden="1" customWidth="1"/>
    <col min="24" max="24" width="9.6640625" hidden="1" customWidth="1"/>
    <col min="25" max="28" width="9" hidden="1" customWidth="1"/>
    <col min="29" max="29" width="0" hidden="1" customWidth="1"/>
  </cols>
  <sheetData>
    <row r="1" spans="1:28" ht="25.8" customHeight="1" x14ac:dyDescent="0.3">
      <c r="A1" s="312" t="s">
        <v>1099</v>
      </c>
      <c r="B1" s="312"/>
      <c r="C1" s="231"/>
      <c r="D1" s="168" t="e">
        <f>VLOOKUP(C1,ورقة2!A2:B8000,2,0)</f>
        <v>#N/A</v>
      </c>
    </row>
    <row r="2" spans="1:28" ht="23.4" customHeight="1" x14ac:dyDescent="0.3">
      <c r="A2" s="313" t="e">
        <f>IF('اختيار المقررات'!E2="مستنفذ",'اختيار المقررات'!B6,"يجب أن تقوم يا"&amp;" "&amp;D1&amp;" بملئ الحقول التالية بالمعلومات الصحيحة وإلا لا تعتبر طالب مسجل")</f>
        <v>#N/A</v>
      </c>
      <c r="B2" s="313"/>
      <c r="C2" s="313"/>
      <c r="D2" s="313"/>
      <c r="E2" s="313"/>
      <c r="F2" s="313"/>
    </row>
    <row r="3" spans="1:28" x14ac:dyDescent="0.3">
      <c r="J3" t="s">
        <v>10</v>
      </c>
      <c r="L3" s="311" t="s">
        <v>274</v>
      </c>
      <c r="M3" s="311"/>
      <c r="N3"/>
      <c r="O3" s="311" t="s">
        <v>10</v>
      </c>
      <c r="P3" s="311"/>
      <c r="S3" s="311" t="s">
        <v>1117</v>
      </c>
      <c r="T3" s="311"/>
      <c r="U3" s="311" t="s">
        <v>11</v>
      </c>
      <c r="V3" s="311"/>
      <c r="X3" t="s">
        <v>9</v>
      </c>
      <c r="AA3">
        <v>1</v>
      </c>
      <c r="AB3">
        <v>1950</v>
      </c>
    </row>
    <row r="4" spans="1:28" ht="23.25" customHeight="1" x14ac:dyDescent="0.3">
      <c r="A4" s="170" t="s">
        <v>255</v>
      </c>
      <c r="B4" s="171" t="s">
        <v>256</v>
      </c>
      <c r="C4" s="171" t="s">
        <v>257</v>
      </c>
      <c r="D4" s="171" t="s">
        <v>258</v>
      </c>
      <c r="E4" s="171" t="s">
        <v>259</v>
      </c>
      <c r="F4" s="171" t="s">
        <v>260</v>
      </c>
      <c r="I4">
        <v>1</v>
      </c>
      <c r="J4" t="s">
        <v>601</v>
      </c>
      <c r="L4" s="174" t="s">
        <v>1101</v>
      </c>
      <c r="M4" t="s">
        <v>251</v>
      </c>
      <c r="N4"/>
      <c r="O4" s="169" t="s">
        <v>1101</v>
      </c>
      <c r="P4" t="s">
        <v>601</v>
      </c>
      <c r="S4">
        <v>1</v>
      </c>
      <c r="T4" t="s">
        <v>252</v>
      </c>
      <c r="U4" s="195">
        <v>1</v>
      </c>
      <c r="V4" t="s">
        <v>217</v>
      </c>
      <c r="W4">
        <v>1</v>
      </c>
      <c r="X4" t="s">
        <v>308</v>
      </c>
      <c r="AA4">
        <v>2</v>
      </c>
      <c r="AB4">
        <v>1951</v>
      </c>
    </row>
    <row r="5" spans="1:28" s="173" customFormat="1" ht="33.75" customHeight="1" x14ac:dyDescent="0.3">
      <c r="A5" s="62"/>
      <c r="B5" s="62"/>
      <c r="C5" s="172" t="str">
        <f>A5&amp;" "&amp;B5</f>
        <v xml:space="preserve"> </v>
      </c>
      <c r="D5" s="62"/>
      <c r="E5" s="62"/>
      <c r="F5" s="62"/>
      <c r="I5">
        <v>2</v>
      </c>
      <c r="J5" t="s">
        <v>632</v>
      </c>
      <c r="L5" s="174" t="s">
        <v>1104</v>
      </c>
      <c r="M5" t="s">
        <v>261</v>
      </c>
      <c r="N5"/>
      <c r="O5" s="169" t="s">
        <v>1104</v>
      </c>
      <c r="P5" t="s">
        <v>632</v>
      </c>
      <c r="Q5"/>
      <c r="R5"/>
      <c r="S5">
        <v>2</v>
      </c>
      <c r="T5" t="s">
        <v>254</v>
      </c>
      <c r="U5" s="195">
        <v>2</v>
      </c>
      <c r="V5" t="s">
        <v>218</v>
      </c>
      <c r="W5">
        <v>2</v>
      </c>
      <c r="X5" t="s">
        <v>1118</v>
      </c>
      <c r="Y5"/>
      <c r="AA5">
        <v>3</v>
      </c>
      <c r="AB5">
        <v>1952</v>
      </c>
    </row>
    <row r="6" spans="1:28" ht="23.25" customHeight="1" x14ac:dyDescent="0.3">
      <c r="A6" s="171" t="s">
        <v>53</v>
      </c>
      <c r="B6" s="170" t="s">
        <v>1102</v>
      </c>
      <c r="C6" s="171" t="s">
        <v>248</v>
      </c>
      <c r="D6" s="175" t="s">
        <v>1103</v>
      </c>
      <c r="E6" s="175" t="s">
        <v>58</v>
      </c>
      <c r="F6" s="170" t="s">
        <v>57</v>
      </c>
      <c r="I6">
        <v>3</v>
      </c>
      <c r="J6" t="s">
        <v>4351</v>
      </c>
      <c r="L6" s="174" t="s">
        <v>1105</v>
      </c>
      <c r="M6" t="s">
        <v>253</v>
      </c>
      <c r="N6"/>
      <c r="O6" s="169" t="s">
        <v>1105</v>
      </c>
      <c r="P6" t="s">
        <v>974</v>
      </c>
      <c r="S6">
        <v>3</v>
      </c>
      <c r="T6" t="s">
        <v>5824</v>
      </c>
      <c r="W6">
        <v>3</v>
      </c>
      <c r="X6" t="s">
        <v>310</v>
      </c>
      <c r="AA6">
        <v>4</v>
      </c>
      <c r="AB6">
        <v>1953</v>
      </c>
    </row>
    <row r="7" spans="1:28" ht="33.75" customHeight="1" x14ac:dyDescent="0.3">
      <c r="A7" s="68"/>
      <c r="B7" s="62"/>
      <c r="C7" s="62"/>
      <c r="D7" s="68"/>
      <c r="E7" s="68"/>
      <c r="F7" s="62"/>
      <c r="I7">
        <v>4</v>
      </c>
      <c r="J7" t="s">
        <v>906</v>
      </c>
      <c r="L7" s="174" t="s">
        <v>1106</v>
      </c>
      <c r="M7" t="s">
        <v>262</v>
      </c>
      <c r="N7"/>
      <c r="O7" s="169" t="s">
        <v>1106</v>
      </c>
      <c r="P7" t="s">
        <v>906</v>
      </c>
      <c r="S7">
        <v>4</v>
      </c>
      <c r="T7" t="s">
        <v>5825</v>
      </c>
      <c r="W7">
        <v>4</v>
      </c>
      <c r="X7" t="s">
        <v>592</v>
      </c>
      <c r="AA7">
        <v>5</v>
      </c>
      <c r="AB7">
        <v>1954</v>
      </c>
    </row>
    <row r="8" spans="1:28" ht="23.25" customHeight="1" x14ac:dyDescent="0.3">
      <c r="A8" s="171" t="s">
        <v>54</v>
      </c>
      <c r="B8" s="171" t="s">
        <v>55</v>
      </c>
      <c r="C8" s="171" t="s">
        <v>1145</v>
      </c>
      <c r="D8" s="171" t="s">
        <v>216</v>
      </c>
      <c r="I8">
        <v>5</v>
      </c>
      <c r="J8" t="s">
        <v>856</v>
      </c>
      <c r="L8" s="174" t="s">
        <v>1107</v>
      </c>
      <c r="M8" t="s">
        <v>263</v>
      </c>
      <c r="N8"/>
      <c r="O8" s="169" t="s">
        <v>1107</v>
      </c>
      <c r="P8" t="s">
        <v>856</v>
      </c>
      <c r="S8">
        <v>5</v>
      </c>
      <c r="T8" t="s">
        <v>5826</v>
      </c>
      <c r="W8">
        <v>5</v>
      </c>
      <c r="X8" t="s">
        <v>309</v>
      </c>
      <c r="AA8">
        <v>6</v>
      </c>
      <c r="AB8">
        <v>1955</v>
      </c>
    </row>
    <row r="9" spans="1:28" ht="33.75" customHeight="1" x14ac:dyDescent="0.3">
      <c r="A9" s="62"/>
      <c r="B9" s="62"/>
      <c r="C9" s="62"/>
      <c r="D9" s="62"/>
      <c r="I9">
        <v>6</v>
      </c>
      <c r="J9" t="s">
        <v>756</v>
      </c>
      <c r="L9" s="174" t="s">
        <v>1108</v>
      </c>
      <c r="M9" t="s">
        <v>264</v>
      </c>
      <c r="N9"/>
      <c r="O9" s="169" t="s">
        <v>1108</v>
      </c>
      <c r="P9" t="s">
        <v>756</v>
      </c>
      <c r="S9">
        <v>6</v>
      </c>
      <c r="T9" t="s">
        <v>952</v>
      </c>
      <c r="W9">
        <v>6</v>
      </c>
      <c r="X9" t="s">
        <v>591</v>
      </c>
      <c r="AA9">
        <v>7</v>
      </c>
      <c r="AB9">
        <v>1956</v>
      </c>
    </row>
    <row r="10" spans="1:28" ht="23.25" customHeight="1" x14ac:dyDescent="0.3">
      <c r="A10" s="171" t="s">
        <v>52</v>
      </c>
      <c r="B10" s="171" t="s">
        <v>6</v>
      </c>
      <c r="C10" s="171" t="s">
        <v>10</v>
      </c>
      <c r="D10" s="171" t="s">
        <v>11</v>
      </c>
      <c r="I10">
        <v>7</v>
      </c>
      <c r="J10" t="s">
        <v>1077</v>
      </c>
      <c r="L10" s="174" t="s">
        <v>1109</v>
      </c>
      <c r="M10" t="s">
        <v>266</v>
      </c>
      <c r="N10"/>
      <c r="O10" s="169" t="s">
        <v>1109</v>
      </c>
      <c r="P10" t="s">
        <v>1077</v>
      </c>
      <c r="S10">
        <v>7</v>
      </c>
      <c r="T10" t="s">
        <v>5827</v>
      </c>
      <c r="W10">
        <v>7</v>
      </c>
      <c r="X10" t="s">
        <v>590</v>
      </c>
      <c r="AA10">
        <v>8</v>
      </c>
      <c r="AB10">
        <v>1957</v>
      </c>
    </row>
    <row r="11" spans="1:28" ht="33.75" customHeight="1" x14ac:dyDescent="0.3">
      <c r="A11" s="62"/>
      <c r="B11" s="62"/>
      <c r="C11" s="62"/>
      <c r="D11" s="62"/>
      <c r="I11">
        <v>8</v>
      </c>
      <c r="J11" t="s">
        <v>990</v>
      </c>
      <c r="L11" s="174" t="s">
        <v>1110</v>
      </c>
      <c r="M11" t="s">
        <v>270</v>
      </c>
      <c r="N11"/>
      <c r="O11" s="169" t="s">
        <v>1110</v>
      </c>
      <c r="P11" t="s">
        <v>990</v>
      </c>
      <c r="S11">
        <v>8</v>
      </c>
      <c r="T11" t="s">
        <v>5828</v>
      </c>
      <c r="W11">
        <v>8</v>
      </c>
      <c r="X11" t="s">
        <v>283</v>
      </c>
      <c r="AA11">
        <v>9</v>
      </c>
      <c r="AB11">
        <v>1958</v>
      </c>
    </row>
    <row r="12" spans="1:28" ht="23.25" customHeight="1" x14ac:dyDescent="0.3">
      <c r="A12" s="171" t="s">
        <v>50</v>
      </c>
      <c r="B12" s="171" t="s">
        <v>51</v>
      </c>
      <c r="I12">
        <v>9</v>
      </c>
      <c r="J12" t="s">
        <v>5089</v>
      </c>
      <c r="L12" s="174" t="s">
        <v>1111</v>
      </c>
      <c r="M12" t="s">
        <v>271</v>
      </c>
      <c r="N12"/>
      <c r="O12"/>
      <c r="S12">
        <v>9</v>
      </c>
      <c r="T12" t="s">
        <v>5829</v>
      </c>
      <c r="W12">
        <v>9</v>
      </c>
      <c r="X12" t="s">
        <v>5821</v>
      </c>
      <c r="AA12">
        <v>10</v>
      </c>
      <c r="AB12">
        <v>1959</v>
      </c>
    </row>
    <row r="13" spans="1:28" ht="33.75" customHeight="1" x14ac:dyDescent="0.3">
      <c r="A13" s="62"/>
      <c r="B13" s="62"/>
      <c r="I13">
        <v>10</v>
      </c>
      <c r="J13" t="s">
        <v>4685</v>
      </c>
      <c r="L13" s="174" t="s">
        <v>1112</v>
      </c>
      <c r="M13" t="s">
        <v>265</v>
      </c>
      <c r="N13"/>
      <c r="O13"/>
      <c r="S13">
        <v>10</v>
      </c>
      <c r="T13" t="s">
        <v>5830</v>
      </c>
      <c r="AA13">
        <v>11</v>
      </c>
      <c r="AB13">
        <v>1960</v>
      </c>
    </row>
    <row r="14" spans="1:28" x14ac:dyDescent="0.3">
      <c r="I14">
        <v>11</v>
      </c>
      <c r="J14" t="s">
        <v>4224</v>
      </c>
      <c r="L14" s="174" t="s">
        <v>1113</v>
      </c>
      <c r="M14" t="s">
        <v>272</v>
      </c>
      <c r="N14"/>
      <c r="O14"/>
      <c r="S14">
        <v>11</v>
      </c>
      <c r="T14" t="s">
        <v>5831</v>
      </c>
      <c r="AA14">
        <v>12</v>
      </c>
      <c r="AB14">
        <v>1961</v>
      </c>
    </row>
    <row r="15" spans="1:28" x14ac:dyDescent="0.3">
      <c r="I15">
        <v>12</v>
      </c>
      <c r="J15" t="s">
        <v>5073</v>
      </c>
      <c r="L15" s="174" t="s">
        <v>1114</v>
      </c>
      <c r="M15" t="s">
        <v>269</v>
      </c>
      <c r="N15"/>
      <c r="O15"/>
      <c r="S15">
        <v>12</v>
      </c>
      <c r="T15" t="s">
        <v>5832</v>
      </c>
      <c r="AA15">
        <v>13</v>
      </c>
      <c r="AB15">
        <v>1962</v>
      </c>
    </row>
    <row r="16" spans="1:28" x14ac:dyDescent="0.3">
      <c r="I16">
        <v>13</v>
      </c>
      <c r="J16" t="s">
        <v>5822</v>
      </c>
      <c r="L16" s="174" t="s">
        <v>1115</v>
      </c>
      <c r="M16" t="s">
        <v>267</v>
      </c>
      <c r="N16"/>
      <c r="O16"/>
      <c r="AA16">
        <v>14</v>
      </c>
      <c r="AB16">
        <v>1963</v>
      </c>
    </row>
    <row r="17" spans="7:28" x14ac:dyDescent="0.3">
      <c r="I17">
        <v>14</v>
      </c>
      <c r="J17" t="s">
        <v>5823</v>
      </c>
      <c r="L17" s="174" t="s">
        <v>1116</v>
      </c>
      <c r="M17" t="s">
        <v>268</v>
      </c>
      <c r="N17"/>
      <c r="O17"/>
      <c r="AA17">
        <v>15</v>
      </c>
      <c r="AB17">
        <v>1964</v>
      </c>
    </row>
    <row r="18" spans="7:28" x14ac:dyDescent="0.3">
      <c r="I18">
        <v>15</v>
      </c>
      <c r="J18" t="s">
        <v>5069</v>
      </c>
      <c r="L18" s="174" t="s">
        <v>1119</v>
      </c>
      <c r="M18" t="s">
        <v>987</v>
      </c>
      <c r="AA18">
        <v>16</v>
      </c>
      <c r="AB18">
        <v>1965</v>
      </c>
    </row>
    <row r="19" spans="7:28" x14ac:dyDescent="0.3">
      <c r="I19">
        <v>16</v>
      </c>
      <c r="J19" t="s">
        <v>5066</v>
      </c>
      <c r="L19" s="174" t="s">
        <v>1120</v>
      </c>
      <c r="M19" t="s">
        <v>1100</v>
      </c>
      <c r="AA19">
        <v>17</v>
      </c>
      <c r="AB19">
        <v>1966</v>
      </c>
    </row>
    <row r="20" spans="7:28" x14ac:dyDescent="0.3">
      <c r="I20">
        <v>17</v>
      </c>
      <c r="J20" t="s">
        <v>4282</v>
      </c>
      <c r="AA20">
        <v>18</v>
      </c>
      <c r="AB20">
        <v>1967</v>
      </c>
    </row>
    <row r="21" spans="7:28" x14ac:dyDescent="0.3">
      <c r="G21" s="176" t="s">
        <v>217</v>
      </c>
      <c r="AA21">
        <v>19</v>
      </c>
      <c r="AB21">
        <v>1968</v>
      </c>
    </row>
    <row r="22" spans="7:28" x14ac:dyDescent="0.3">
      <c r="G22" s="176" t="s">
        <v>218</v>
      </c>
      <c r="AA22">
        <v>20</v>
      </c>
      <c r="AB22">
        <v>1969</v>
      </c>
    </row>
    <row r="23" spans="7:28" x14ac:dyDescent="0.3">
      <c r="AA23">
        <v>21</v>
      </c>
      <c r="AB23">
        <v>1970</v>
      </c>
    </row>
    <row r="24" spans="7:28" x14ac:dyDescent="0.3">
      <c r="AA24">
        <v>22</v>
      </c>
      <c r="AB24">
        <v>1971</v>
      </c>
    </row>
    <row r="25" spans="7:28" x14ac:dyDescent="0.3">
      <c r="AA25">
        <v>23</v>
      </c>
      <c r="AB25">
        <v>1972</v>
      </c>
    </row>
    <row r="26" spans="7:28" x14ac:dyDescent="0.3">
      <c r="AA26">
        <v>24</v>
      </c>
      <c r="AB26">
        <v>1973</v>
      </c>
    </row>
    <row r="27" spans="7:28" x14ac:dyDescent="0.3">
      <c r="AA27">
        <v>25</v>
      </c>
      <c r="AB27">
        <v>1974</v>
      </c>
    </row>
    <row r="28" spans="7:28" x14ac:dyDescent="0.3">
      <c r="AA28">
        <v>26</v>
      </c>
      <c r="AB28">
        <v>1975</v>
      </c>
    </row>
    <row r="29" spans="7:28" x14ac:dyDescent="0.3">
      <c r="AA29">
        <v>27</v>
      </c>
      <c r="AB29">
        <v>1976</v>
      </c>
    </row>
    <row r="30" spans="7:28" x14ac:dyDescent="0.3">
      <c r="AA30">
        <v>28</v>
      </c>
      <c r="AB30">
        <v>1977</v>
      </c>
    </row>
    <row r="31" spans="7:28" x14ac:dyDescent="0.3">
      <c r="AA31">
        <v>29</v>
      </c>
      <c r="AB31">
        <v>1978</v>
      </c>
    </row>
    <row r="32" spans="7:28" x14ac:dyDescent="0.3">
      <c r="AA32">
        <v>30</v>
      </c>
      <c r="AB32">
        <v>1979</v>
      </c>
    </row>
    <row r="33" spans="27:28" x14ac:dyDescent="0.3">
      <c r="AA33">
        <v>31</v>
      </c>
      <c r="AB33">
        <v>1980</v>
      </c>
    </row>
    <row r="34" spans="27:28" x14ac:dyDescent="0.3">
      <c r="AA34">
        <v>32</v>
      </c>
      <c r="AB34">
        <v>1981</v>
      </c>
    </row>
    <row r="35" spans="27:28" x14ac:dyDescent="0.3">
      <c r="AA35">
        <v>33</v>
      </c>
      <c r="AB35">
        <v>1982</v>
      </c>
    </row>
    <row r="36" spans="27:28" x14ac:dyDescent="0.3">
      <c r="AA36">
        <v>34</v>
      </c>
      <c r="AB36">
        <v>1983</v>
      </c>
    </row>
    <row r="37" spans="27:28" x14ac:dyDescent="0.3">
      <c r="AA37">
        <v>35</v>
      </c>
      <c r="AB37">
        <v>1984</v>
      </c>
    </row>
    <row r="38" spans="27:28" x14ac:dyDescent="0.3">
      <c r="AA38">
        <v>36</v>
      </c>
      <c r="AB38">
        <v>1985</v>
      </c>
    </row>
    <row r="39" spans="27:28" x14ac:dyDescent="0.3">
      <c r="AA39">
        <v>37</v>
      </c>
      <c r="AB39">
        <v>1986</v>
      </c>
    </row>
    <row r="40" spans="27:28" x14ac:dyDescent="0.3">
      <c r="AA40">
        <v>38</v>
      </c>
      <c r="AB40">
        <v>1987</v>
      </c>
    </row>
    <row r="41" spans="27:28" x14ac:dyDescent="0.3">
      <c r="AA41">
        <v>39</v>
      </c>
      <c r="AB41">
        <v>1988</v>
      </c>
    </row>
    <row r="42" spans="27:28" x14ac:dyDescent="0.3">
      <c r="AA42">
        <v>40</v>
      </c>
      <c r="AB42">
        <v>1989</v>
      </c>
    </row>
    <row r="43" spans="27:28" x14ac:dyDescent="0.3">
      <c r="AA43">
        <v>41</v>
      </c>
      <c r="AB43">
        <v>1990</v>
      </c>
    </row>
    <row r="44" spans="27:28" x14ac:dyDescent="0.3">
      <c r="AA44">
        <v>42</v>
      </c>
      <c r="AB44">
        <v>1991</v>
      </c>
    </row>
    <row r="45" spans="27:28" x14ac:dyDescent="0.3">
      <c r="AA45">
        <v>43</v>
      </c>
      <c r="AB45">
        <v>1992</v>
      </c>
    </row>
    <row r="46" spans="27:28" x14ac:dyDescent="0.3">
      <c r="AA46">
        <v>44</v>
      </c>
      <c r="AB46">
        <v>1993</v>
      </c>
    </row>
    <row r="47" spans="27:28" x14ac:dyDescent="0.3">
      <c r="AA47">
        <v>45</v>
      </c>
      <c r="AB47">
        <v>1994</v>
      </c>
    </row>
    <row r="48" spans="27:28" x14ac:dyDescent="0.3">
      <c r="AA48">
        <v>46</v>
      </c>
      <c r="AB48">
        <v>1995</v>
      </c>
    </row>
    <row r="49" spans="27:28" x14ac:dyDescent="0.3">
      <c r="AA49">
        <v>47</v>
      </c>
      <c r="AB49">
        <v>1996</v>
      </c>
    </row>
    <row r="50" spans="27:28" x14ac:dyDescent="0.3">
      <c r="AA50">
        <v>48</v>
      </c>
      <c r="AB50">
        <v>1997</v>
      </c>
    </row>
    <row r="51" spans="27:28" x14ac:dyDescent="0.3">
      <c r="AA51">
        <v>49</v>
      </c>
      <c r="AB51">
        <v>1998</v>
      </c>
    </row>
    <row r="52" spans="27:28" x14ac:dyDescent="0.3">
      <c r="AA52">
        <v>50</v>
      </c>
      <c r="AB52">
        <v>1999</v>
      </c>
    </row>
    <row r="53" spans="27:28" x14ac:dyDescent="0.3">
      <c r="AA53">
        <v>51</v>
      </c>
      <c r="AB53">
        <v>2000</v>
      </c>
    </row>
    <row r="54" spans="27:28" x14ac:dyDescent="0.3">
      <c r="AA54">
        <v>52</v>
      </c>
      <c r="AB54">
        <v>2001</v>
      </c>
    </row>
    <row r="55" spans="27:28" x14ac:dyDescent="0.3">
      <c r="AA55">
        <v>53</v>
      </c>
      <c r="AB55">
        <v>2002</v>
      </c>
    </row>
    <row r="56" spans="27:28" x14ac:dyDescent="0.3">
      <c r="AA56">
        <v>54</v>
      </c>
      <c r="AB56">
        <v>2003</v>
      </c>
    </row>
    <row r="57" spans="27:28" x14ac:dyDescent="0.3">
      <c r="AA57">
        <v>55</v>
      </c>
      <c r="AB57">
        <v>2004</v>
      </c>
    </row>
    <row r="58" spans="27:28" x14ac:dyDescent="0.3">
      <c r="AA58">
        <v>56</v>
      </c>
      <c r="AB58">
        <v>2005</v>
      </c>
    </row>
    <row r="59" spans="27:28" x14ac:dyDescent="0.3">
      <c r="AA59">
        <v>57</v>
      </c>
      <c r="AB59">
        <v>2006</v>
      </c>
    </row>
    <row r="60" spans="27:28" x14ac:dyDescent="0.3">
      <c r="AA60">
        <v>58</v>
      </c>
      <c r="AB60">
        <v>2007</v>
      </c>
    </row>
    <row r="61" spans="27:28" x14ac:dyDescent="0.3">
      <c r="AA61">
        <v>59</v>
      </c>
      <c r="AB61">
        <v>2008</v>
      </c>
    </row>
    <row r="62" spans="27:28" x14ac:dyDescent="0.3">
      <c r="AA62">
        <v>60</v>
      </c>
      <c r="AB62">
        <v>2009</v>
      </c>
    </row>
    <row r="63" spans="27:28" x14ac:dyDescent="0.3">
      <c r="AA63">
        <v>61</v>
      </c>
      <c r="AB63">
        <v>2010</v>
      </c>
    </row>
    <row r="64" spans="27:28" x14ac:dyDescent="0.3">
      <c r="AA64">
        <v>62</v>
      </c>
      <c r="AB64">
        <v>2011</v>
      </c>
    </row>
    <row r="65" spans="27:28" x14ac:dyDescent="0.3">
      <c r="AA65">
        <v>63</v>
      </c>
      <c r="AB65">
        <v>2012</v>
      </c>
    </row>
    <row r="66" spans="27:28" x14ac:dyDescent="0.3">
      <c r="AA66">
        <v>64</v>
      </c>
      <c r="AB66">
        <v>2013</v>
      </c>
    </row>
    <row r="67" spans="27:28" x14ac:dyDescent="0.3">
      <c r="AA67">
        <v>65</v>
      </c>
      <c r="AB67">
        <v>2014</v>
      </c>
    </row>
    <row r="68" spans="27:28" x14ac:dyDescent="0.3">
      <c r="AA68">
        <v>66</v>
      </c>
      <c r="AB68">
        <v>2015</v>
      </c>
    </row>
    <row r="69" spans="27:28" x14ac:dyDescent="0.3">
      <c r="AA69">
        <v>67</v>
      </c>
      <c r="AB69">
        <v>2016</v>
      </c>
    </row>
    <row r="70" spans="27:28" x14ac:dyDescent="0.3">
      <c r="AA70">
        <v>68</v>
      </c>
      <c r="AB70">
        <v>2017</v>
      </c>
    </row>
    <row r="71" spans="27:28" x14ac:dyDescent="0.3">
      <c r="AA71">
        <v>69</v>
      </c>
      <c r="AB71">
        <v>2018</v>
      </c>
    </row>
    <row r="72" spans="27:28" x14ac:dyDescent="0.3">
      <c r="AA72">
        <v>70</v>
      </c>
      <c r="AB72">
        <v>2019</v>
      </c>
    </row>
    <row r="73" spans="27:28" x14ac:dyDescent="0.3">
      <c r="AA73">
        <v>71</v>
      </c>
      <c r="AB73">
        <v>2020</v>
      </c>
    </row>
    <row r="74" spans="27:28" x14ac:dyDescent="0.3">
      <c r="AA74">
        <v>72</v>
      </c>
      <c r="AB74">
        <v>2021</v>
      </c>
    </row>
  </sheetData>
  <sheetProtection algorithmName="SHA-512" hashValue="T3nwlh++V+lFRhgHyaetOq5ZNDUTzAz5kyYBQIRXnJymtq8Ox+CUF73v3N06z+AJVAb3N5J7ufH4ZHZ9YyeB6w==" saltValue="tYsO/3p8cjKsXzzxoOrHVw==" spinCount="100000" sheet="1" objects="1" scenarios="1"/>
  <mergeCells count="6">
    <mergeCell ref="U3:V3"/>
    <mergeCell ref="A1:B1"/>
    <mergeCell ref="A2:F2"/>
    <mergeCell ref="L3:M3"/>
    <mergeCell ref="O3:P3"/>
    <mergeCell ref="S3:T3"/>
  </mergeCells>
  <phoneticPr fontId="50" type="noConversion"/>
  <conditionalFormatting sqref="J4:J20">
    <cfRule type="duplicateValues" dxfId="30" priority="2"/>
  </conditionalFormatting>
  <dataValidations xWindow="270" yWindow="608" count="14">
    <dataValidation type="whole" allowBlank="1" showInputMessage="1" showErrorMessage="1" sqref="B9" xr:uid="{7E341B06-C752-4CDD-AFEE-44DFD34E95E9}">
      <formula1>1950</formula1>
      <formula2>2021</formula2>
    </dataValidation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BA263330-D79B-45CE-966E-62EB896DA434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5A2299C3-7ED6-4342-A6CA-CA6A0C5DC85A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28158F36-32C6-4482-A81D-ED043A4832A2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12922F0C-45C1-423E-ACB6-E83D07ABE4F3}"/>
    <dataValidation allowBlank="1" showInputMessage="1" showErrorMessage="1" promptTitle="الاسم باللغة الإنكليزية" prompt="يجب أن يكون صحيح لأن سيتم إعتماده في جميع الوثائق الجامعية" sqref="A5" xr:uid="{95B35952-5653-40EF-8FD3-D24D81927E41}"/>
    <dataValidation type="date" allowBlank="1" showInputMessage="1" showErrorMessage="1" promptTitle="يجب أن يكون التاريخ " prompt="يوم / شهر / سنة" sqref="A11" xr:uid="{D1966F5C-C26D-457A-93E6-94DCB9510F62}">
      <formula1>18264</formula1>
      <formula2>37986</formula2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1D235F17-5CE4-4B74-8107-7E6D78AEF679}">
      <formula1>AND(LEFT(D7,1)="0",AND(LEN(D7)&gt;8,LEN(D7)&lt;12))</formula1>
    </dataValidation>
    <dataValidation type="custom" allowBlank="1" showInputMessage="1" showErrorMessage="1" errorTitle="خطأ" error="رقم الموبايل غير صحيح" sqref="E7" xr:uid="{43D72734-ED0E-400C-92FB-CC416B0663D9}">
      <formula1>AND(LEFT(E7,2)="09",LEN(E7)=10)</formula1>
    </dataValidation>
    <dataValidation type="list" allowBlank="1" showInputMessage="1" showErrorMessage="1" sqref="D11" xr:uid="{D8B45183-C03E-4CF8-AFC7-FAE3D9C1D730}">
      <formula1>$V$4:$V$5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39A6E8FC-AAFC-4807-A0FF-53E69B82CCC0}">
      <formula1>AND(OR(LEFT(A7,1)="0",LEFT(A7,1)="1",LEFT(A7,1)="9"),LEFT(A7,2)&lt;&gt;"00",LEN(A7)=11)</formula1>
    </dataValidation>
    <dataValidation type="list" allowBlank="1" showInputMessage="1" showErrorMessage="1" sqref="C11" xr:uid="{CF8E1CFD-3D78-4878-8FE3-3887E65F0A28}">
      <formula1>$J$4:$J$20</formula1>
    </dataValidation>
    <dataValidation type="list" allowBlank="1" showInputMessage="1" showErrorMessage="1" sqref="C9" xr:uid="{14D0E04F-D394-4847-9A79-5598E64FB9DD}">
      <formula1>$M$4:$M$18</formula1>
    </dataValidation>
    <dataValidation type="list" allowBlank="1" showInputMessage="1" showErrorMessage="1" sqref="A9" xr:uid="{7D990019-DD56-43CA-B627-C031CE9D08CF}">
      <formula1>"$T$4:$T$15"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7C7C328-D1A2-4E72-BFB3-3263708DC2A9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A4:F13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BM56"/>
  <sheetViews>
    <sheetView showGridLines="0" rightToLeft="1" topLeftCell="C7" zoomScale="91" zoomScaleNormal="91" workbookViewId="0">
      <selection activeCell="W28" sqref="W28:Y28"/>
    </sheetView>
  </sheetViews>
  <sheetFormatPr defaultColWidth="9" defaultRowHeight="14.4" x14ac:dyDescent="0.3"/>
  <cols>
    <col min="1" max="1" width="5.44140625" style="33" hidden="1" customWidth="1"/>
    <col min="2" max="2" width="19.5546875" style="33" hidden="1" customWidth="1"/>
    <col min="3" max="3" width="6.77734375" style="33" customWidth="1"/>
    <col min="4" max="4" width="9.44140625" style="33" customWidth="1"/>
    <col min="5" max="5" width="5" style="33" customWidth="1"/>
    <col min="6" max="6" width="3.44140625" style="33" customWidth="1"/>
    <col min="7" max="7" width="4.44140625" style="33" customWidth="1"/>
    <col min="8" max="8" width="4.88671875" style="33" customWidth="1"/>
    <col min="9" max="9" width="3.109375" style="33" bestFit="1" customWidth="1"/>
    <col min="10" max="10" width="0.6640625" style="33" customWidth="1"/>
    <col min="11" max="11" width="6.5546875" style="33" hidden="1" customWidth="1"/>
    <col min="12" max="12" width="4.33203125" style="33" bestFit="1" customWidth="1"/>
    <col min="13" max="13" width="9.44140625" style="33" customWidth="1"/>
    <col min="14" max="14" width="6.44140625" style="33" customWidth="1"/>
    <col min="15" max="15" width="7.44140625" style="33" customWidth="1"/>
    <col min="16" max="16" width="4.88671875" style="33" customWidth="1"/>
    <col min="17" max="17" width="4.33203125" style="33" customWidth="1"/>
    <col min="18" max="18" width="1" style="33" customWidth="1"/>
    <col min="19" max="19" width="6.5546875" style="33" hidden="1" customWidth="1"/>
    <col min="20" max="20" width="6.77734375" style="33" customWidth="1"/>
    <col min="21" max="21" width="5.44140625" style="33" customWidth="1"/>
    <col min="22" max="22" width="5.44140625" style="33" bestFit="1" customWidth="1"/>
    <col min="23" max="23" width="17.44140625" style="33" customWidth="1"/>
    <col min="24" max="25" width="4.88671875" style="33" customWidth="1"/>
    <col min="26" max="26" width="0.44140625" style="33" customWidth="1"/>
    <col min="27" max="27" width="6.5546875" style="33" hidden="1" customWidth="1"/>
    <col min="28" max="28" width="6.77734375" style="33" customWidth="1"/>
    <col min="29" max="29" width="10" style="33" customWidth="1"/>
    <col min="30" max="30" width="10.109375" style="33" customWidth="1"/>
    <col min="31" max="31" width="2.44140625" style="33" bestFit="1" customWidth="1"/>
    <col min="32" max="32" width="4.88671875" style="33" customWidth="1"/>
    <col min="33" max="33" width="5.77734375" style="33" bestFit="1" customWidth="1"/>
    <col min="34" max="34" width="9" style="33" hidden="1" customWidth="1"/>
    <col min="35" max="35" width="3.88671875" style="33" hidden="1" customWidth="1"/>
    <col min="36" max="36" width="10.21875" style="33" hidden="1" customWidth="1"/>
    <col min="37" max="37" width="6.6640625" style="33" hidden="1" customWidth="1"/>
    <col min="38" max="38" width="5.44140625" style="33" hidden="1" customWidth="1"/>
    <col min="39" max="40" width="3.33203125" style="33" hidden="1" customWidth="1"/>
    <col min="41" max="41" width="51.44140625" style="33" hidden="1" customWidth="1"/>
    <col min="42" max="46" width="9" style="33" hidden="1" customWidth="1"/>
    <col min="47" max="47" width="3.33203125" style="33" hidden="1" customWidth="1"/>
    <col min="48" max="48" width="4.33203125" style="33" hidden="1" customWidth="1"/>
    <col min="49" max="49" width="27.6640625" style="33" hidden="1" customWidth="1"/>
    <col min="50" max="50" width="2.21875" style="33" hidden="1" customWidth="1"/>
    <col min="51" max="51" width="5.44140625" style="33" hidden="1" customWidth="1"/>
    <col min="52" max="54" width="9" style="33" hidden="1" customWidth="1"/>
    <col min="55" max="55" width="3.6640625" style="33" hidden="1" customWidth="1"/>
    <col min="56" max="62" width="9" style="33" hidden="1" customWidth="1"/>
    <col min="63" max="66" width="0" style="33" hidden="1" customWidth="1"/>
    <col min="67" max="16384" width="9" style="33"/>
  </cols>
  <sheetData>
    <row r="1" spans="1:65" s="108" customFormat="1" ht="21" customHeight="1" thickBot="1" x14ac:dyDescent="0.35">
      <c r="B1" s="229"/>
      <c r="C1" s="358" t="s">
        <v>2</v>
      </c>
      <c r="D1" s="358"/>
      <c r="E1" s="359">
        <f>'إدخال البيانات'!C1</f>
        <v>0</v>
      </c>
      <c r="F1" s="360"/>
      <c r="G1" s="360"/>
      <c r="H1" s="358" t="s">
        <v>3</v>
      </c>
      <c r="I1" s="358"/>
      <c r="J1" s="358"/>
      <c r="K1" s="178"/>
      <c r="L1" s="361" t="str">
        <f>IFERROR(VLOOKUP($E$1,ورقة2!$A$2:$U$8695,2,0),"")</f>
        <v/>
      </c>
      <c r="M1" s="361"/>
      <c r="N1" s="361"/>
      <c r="O1" s="323" t="s">
        <v>4</v>
      </c>
      <c r="P1" s="323"/>
      <c r="Q1" s="324" t="str">
        <f>IFERROR(IF(VLOOKUP($E$1,ورقة2!$A$2:$U$8695,3,0)=0,'إدخال البيانات'!B13,VLOOKUP($E$1,ورقة2!$A$2:$U$8695,3,0)),"")</f>
        <v/>
      </c>
      <c r="R1" s="324"/>
      <c r="S1" s="324"/>
      <c r="T1" s="324"/>
      <c r="U1" s="323" t="s">
        <v>5</v>
      </c>
      <c r="V1" s="323"/>
      <c r="W1" s="167" t="str">
        <f>IFERROR(IF(VLOOKUP($E$1,ورقة2!A2:V8695,4,0)=0,'إدخال البيانات'!B13,VLOOKUP($E$1,ورقة2!A2:V8695,4,0)),"")</f>
        <v/>
      </c>
      <c r="X1" s="323" t="s">
        <v>52</v>
      </c>
      <c r="Y1" s="323"/>
      <c r="Z1" s="323"/>
      <c r="AA1" s="179"/>
      <c r="AB1" s="317" t="str">
        <f>IFERROR(IF('إدخال البيانات'!A11&lt;&gt;"",'إدخال البيانات'!A11,VLOOKUP($E$1,ورقة2!A2:U8695,6,0)),"")</f>
        <v/>
      </c>
      <c r="AC1" s="317"/>
      <c r="AD1" s="180" t="s">
        <v>6</v>
      </c>
      <c r="AE1" s="324" t="str">
        <f>IFERROR(IF('إدخال البيانات'!B11&lt;&gt;"",'إدخال البيانات'!B11,VLOOKUP($E$1,ورقة2!A2:V8695,7,0)),"")</f>
        <v/>
      </c>
      <c r="AF1" s="324"/>
      <c r="AG1" s="324"/>
      <c r="AH1" s="331"/>
      <c r="AI1" s="331"/>
      <c r="AL1" s="33"/>
      <c r="AM1" s="33"/>
      <c r="AN1" s="33">
        <f>الإستمارة!AJ1</f>
        <v>17</v>
      </c>
      <c r="AO1" s="33" t="s">
        <v>224</v>
      </c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1:65" s="105" customFormat="1" ht="21" customHeight="1" thickTop="1" x14ac:dyDescent="0.3">
      <c r="B2" s="229"/>
      <c r="C2" s="358" t="s">
        <v>9</v>
      </c>
      <c r="D2" s="358"/>
      <c r="E2" s="362" t="e">
        <f>VLOOKUP(VLOOKUP($E$1,ورقة2!A2:V8695,9,0),'إدخال البيانات'!W4:X11,2,0)</f>
        <v>#N/A</v>
      </c>
      <c r="F2" s="362"/>
      <c r="G2" s="362"/>
      <c r="H2" s="324">
        <f>'إدخال البيانات'!F5</f>
        <v>0</v>
      </c>
      <c r="I2" s="324"/>
      <c r="J2" s="324"/>
      <c r="K2" s="324"/>
      <c r="L2" s="324"/>
      <c r="M2" s="324"/>
      <c r="N2" s="324"/>
      <c r="O2" s="323" t="s">
        <v>244</v>
      </c>
      <c r="P2" s="323"/>
      <c r="Q2" s="324">
        <f>'إدخال البيانات'!E5</f>
        <v>0</v>
      </c>
      <c r="R2" s="324"/>
      <c r="S2" s="324"/>
      <c r="T2" s="324"/>
      <c r="U2" s="323" t="s">
        <v>245</v>
      </c>
      <c r="V2" s="323"/>
      <c r="W2" s="167">
        <f>'إدخال البيانات'!D5</f>
        <v>0</v>
      </c>
      <c r="X2" s="323" t="s">
        <v>246</v>
      </c>
      <c r="Y2" s="323"/>
      <c r="Z2" s="323"/>
      <c r="AA2" s="181"/>
      <c r="AB2" s="317" t="str">
        <f>'إدخال البيانات'!C5</f>
        <v xml:space="preserve"> </v>
      </c>
      <c r="AC2" s="317"/>
      <c r="AD2" s="180" t="s">
        <v>247</v>
      </c>
      <c r="AE2" s="325"/>
      <c r="AF2" s="325"/>
      <c r="AG2" s="325"/>
      <c r="AH2" s="331"/>
      <c r="AI2" s="331"/>
      <c r="AL2" s="33"/>
      <c r="AM2" s="33"/>
      <c r="AN2" s="33"/>
      <c r="AO2" s="33" t="s">
        <v>225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</row>
    <row r="3" spans="1:65" s="105" customFormat="1" ht="21" customHeight="1" x14ac:dyDescent="0.3">
      <c r="B3" s="358" t="s">
        <v>11</v>
      </c>
      <c r="C3" s="358"/>
      <c r="D3" s="358"/>
      <c r="E3" s="333" t="str">
        <f>IFERROR(IF('إدخال البيانات'!D11&lt;&gt;"",'إدخال البيانات'!D11,VLOOKUP(VLOOKUP($E$1,ورقة2!A2:V8695,5,0),'إدخال البيانات'!U4:V5,2,0)),"")</f>
        <v/>
      </c>
      <c r="F3" s="333"/>
      <c r="G3" s="333"/>
      <c r="H3" s="358" t="s">
        <v>10</v>
      </c>
      <c r="I3" s="358"/>
      <c r="J3" s="358"/>
      <c r="K3" s="182"/>
      <c r="L3" s="324" t="str">
        <f>IFERROR(IF('إدخال البيانات'!C11&lt;&gt;"",'إدخال البيانات'!C11,VLOOKUP(VLOOKUP($E$1,ورقة2!A2:V8695,8,0),'إدخال البيانات'!I4:J11,2,0)),"")</f>
        <v/>
      </c>
      <c r="M3" s="324"/>
      <c r="N3" s="324"/>
      <c r="O3" s="323" t="s">
        <v>53</v>
      </c>
      <c r="P3" s="323"/>
      <c r="Q3" s="324">
        <f>IF(OR(L3='إدخال البيانات'!J4,'اختيار المقررات'!L3='إدخال البيانات'!J5),'إدخال البيانات'!A7,'إدخال البيانات'!B7)</f>
        <v>0</v>
      </c>
      <c r="R3" s="324"/>
      <c r="S3" s="324"/>
      <c r="T3" s="324"/>
      <c r="U3" s="323" t="s">
        <v>16</v>
      </c>
      <c r="V3" s="323"/>
      <c r="W3" s="183" t="str">
        <f>IFERROR(IF(L3&lt;&gt;'إدخال البيانات'!J4,'إدخال البيانات'!M19,VLOOKUP(LEFT('إدخال البيانات'!A7,2),'إدخال البيانات'!L4:M19,2,0)),"")</f>
        <v>غير سوري</v>
      </c>
      <c r="X3" s="323" t="s">
        <v>248</v>
      </c>
      <c r="Y3" s="323"/>
      <c r="Z3" s="323"/>
      <c r="AA3" s="184"/>
      <c r="AB3" s="318" t="str">
        <f>IF(L3&lt;&gt;'إدخال البيانات'!J4,"غير سوري",'إدخال البيانات'!C7)</f>
        <v>غير سوري</v>
      </c>
      <c r="AC3" s="318"/>
      <c r="AD3" s="180" t="s">
        <v>216</v>
      </c>
      <c r="AE3" s="333" t="str">
        <f>IF(AND(OR(L3="العربية السورية",L3="الفلسطينية السورية"),E3="ذكر"),'إدخال البيانات'!D9,"لايوجد")</f>
        <v>لايوجد</v>
      </c>
      <c r="AF3" s="333"/>
      <c r="AG3" s="333"/>
      <c r="AH3" s="332"/>
      <c r="AI3" s="332"/>
      <c r="AL3" s="33"/>
      <c r="AM3" s="33"/>
      <c r="AN3" s="33"/>
      <c r="AO3" s="33" t="s">
        <v>45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5" s="105" customFormat="1" ht="21" customHeight="1" x14ac:dyDescent="0.3">
      <c r="B4" s="229"/>
      <c r="C4" s="358" t="s">
        <v>12</v>
      </c>
      <c r="D4" s="358"/>
      <c r="E4" s="333">
        <f>'إدخال البيانات'!A9</f>
        <v>0</v>
      </c>
      <c r="F4" s="333"/>
      <c r="G4" s="333"/>
      <c r="H4" s="358" t="s">
        <v>13</v>
      </c>
      <c r="I4" s="358"/>
      <c r="J4" s="358"/>
      <c r="K4" s="185"/>
      <c r="L4" s="318">
        <f>'إدخال البيانات'!B9</f>
        <v>0</v>
      </c>
      <c r="M4" s="318"/>
      <c r="N4" s="318"/>
      <c r="O4" s="323" t="s">
        <v>14</v>
      </c>
      <c r="P4" s="323"/>
      <c r="Q4" s="324">
        <f>'إدخال البيانات'!C9</f>
        <v>0</v>
      </c>
      <c r="R4" s="324"/>
      <c r="S4" s="324"/>
      <c r="T4" s="324"/>
      <c r="U4" s="323" t="s">
        <v>214</v>
      </c>
      <c r="V4" s="323"/>
      <c r="W4" s="186">
        <f>'إدخال البيانات'!E7</f>
        <v>0</v>
      </c>
      <c r="X4" s="323" t="s">
        <v>215</v>
      </c>
      <c r="Y4" s="323"/>
      <c r="Z4" s="323"/>
      <c r="AA4" s="187"/>
      <c r="AB4" s="363">
        <f>'إدخال البيانات'!D7</f>
        <v>0</v>
      </c>
      <c r="AC4" s="363"/>
      <c r="AD4" s="180" t="s">
        <v>57</v>
      </c>
      <c r="AE4" s="333">
        <f>'إدخال البيانات'!F7</f>
        <v>0</v>
      </c>
      <c r="AF4" s="333"/>
      <c r="AG4" s="333"/>
      <c r="AH4" s="333"/>
      <c r="AI4" s="333"/>
      <c r="AJ4" s="177"/>
      <c r="AL4" s="33"/>
      <c r="AM4" s="33"/>
      <c r="AN4" s="33"/>
      <c r="AO4" s="33" t="s">
        <v>59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 t="s">
        <v>249</v>
      </c>
      <c r="BD4" s="33"/>
      <c r="BE4" s="33"/>
      <c r="BF4" s="33"/>
      <c r="BG4" s="33"/>
      <c r="BH4" s="33"/>
      <c r="BI4" s="33"/>
      <c r="BJ4" s="33"/>
      <c r="BK4" s="33"/>
      <c r="BL4" s="33"/>
      <c r="BM4" s="33"/>
    </row>
    <row r="5" spans="1:65" s="105" customFormat="1" ht="21" customHeight="1" x14ac:dyDescent="0.3">
      <c r="B5" s="188"/>
      <c r="C5" s="365" t="s">
        <v>223</v>
      </c>
      <c r="D5" s="365"/>
      <c r="E5" s="365"/>
      <c r="F5" s="366"/>
      <c r="G5" s="366"/>
      <c r="H5" s="366"/>
      <c r="I5" s="366"/>
      <c r="J5" s="366"/>
      <c r="K5" s="366"/>
      <c r="L5" s="366"/>
      <c r="M5" s="366"/>
      <c r="N5" s="366"/>
      <c r="O5" s="323" t="s">
        <v>1097</v>
      </c>
      <c r="P5" s="323"/>
      <c r="Q5" s="324" t="e">
        <f>VLOOKUP($E$1,ورقة2!$A$2:$U$8695,19,0)</f>
        <v>#N/A</v>
      </c>
      <c r="R5" s="324"/>
      <c r="S5" s="324"/>
      <c r="T5" s="324"/>
      <c r="U5" s="323" t="s">
        <v>0</v>
      </c>
      <c r="V5" s="323"/>
      <c r="W5" s="189" t="e">
        <f>VLOOKUP($E$1,ورقة2!$A$2:$U$8695,20,0)</f>
        <v>#N/A</v>
      </c>
      <c r="X5" s="323" t="s">
        <v>1098</v>
      </c>
      <c r="Y5" s="323"/>
      <c r="Z5" s="323"/>
      <c r="AA5" s="184"/>
      <c r="AB5" s="364" t="e">
        <f>VLOOKUP($E$1,ورقة2!$A$2:$U$8695,21,0)</f>
        <v>#N/A</v>
      </c>
      <c r="AC5" s="364"/>
      <c r="AD5" s="190"/>
      <c r="AE5" s="191"/>
      <c r="AF5" s="191"/>
      <c r="AG5" s="191"/>
      <c r="AH5" s="192"/>
      <c r="AI5" s="192"/>
      <c r="AJ5" s="193"/>
      <c r="AL5" s="33"/>
      <c r="AM5" s="33"/>
      <c r="AN5" s="33"/>
      <c r="AO5" s="33" t="s">
        <v>554</v>
      </c>
      <c r="AP5" s="33"/>
      <c r="AQ5" s="33"/>
      <c r="AR5" s="33"/>
      <c r="AS5" s="33"/>
      <c r="AT5" s="33"/>
      <c r="AU5" s="33">
        <v>1</v>
      </c>
      <c r="AV5" s="33">
        <v>610</v>
      </c>
      <c r="AW5" s="33" t="s">
        <v>5819</v>
      </c>
      <c r="AX5" s="33">
        <f>H8</f>
        <v>0</v>
      </c>
      <c r="AY5" s="33" t="e">
        <f>I8</f>
        <v>#N/A</v>
      </c>
      <c r="AZ5" s="33"/>
      <c r="BA5" s="33"/>
      <c r="BB5" s="33"/>
      <c r="BC5" s="33" t="s">
        <v>250</v>
      </c>
      <c r="BD5" s="33"/>
      <c r="BE5" s="33"/>
      <c r="BF5" s="33"/>
      <c r="BG5" s="33"/>
      <c r="BH5" s="33"/>
      <c r="BI5" s="33"/>
      <c r="BJ5" s="33"/>
      <c r="BK5" s="33"/>
      <c r="BL5" s="33"/>
      <c r="BM5" s="33"/>
    </row>
    <row r="6" spans="1:65" ht="28.5" customHeight="1" thickBot="1" x14ac:dyDescent="0.35">
      <c r="B6" s="356" t="e">
        <f>IF(E2="مستنفذ","استنفذت فرص التسجيل في برنامج إدارة المشروعات المتوسطة والصغيرة بسبب رسوبك لمدة ثلاث سنوات متتالية","مقررات السنة الأولى")</f>
        <v>#N/A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7"/>
      <c r="R6" s="194"/>
      <c r="S6" s="230"/>
      <c r="T6" s="334" t="str">
        <f>IF(E1&lt;&gt;"","مقررات السنة الثالثة","لايحق لك تعديل الاستمارة بعد تثبيت التسجيل تحت طائلة إلغاء التسجيل")</f>
        <v>مقررات السنة الثالثة</v>
      </c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126"/>
      <c r="AI6" s="126"/>
      <c r="AJ6" s="126"/>
      <c r="AK6" s="127"/>
      <c r="AO6" s="33" t="s">
        <v>567</v>
      </c>
      <c r="AU6" s="33">
        <v>2</v>
      </c>
      <c r="AV6" s="33">
        <v>611</v>
      </c>
      <c r="AW6" s="33" t="s">
        <v>5773</v>
      </c>
      <c r="AX6" s="33">
        <f t="shared" ref="AX6:AY10" si="0">H9</f>
        <v>0</v>
      </c>
      <c r="AY6" s="33" t="e">
        <f t="shared" si="0"/>
        <v>#N/A</v>
      </c>
    </row>
    <row r="7" spans="1:65" ht="23.25" customHeight="1" thickBot="1" x14ac:dyDescent="0.35">
      <c r="B7" s="367" t="s">
        <v>17</v>
      </c>
      <c r="C7" s="367"/>
      <c r="D7" s="367"/>
      <c r="E7" s="367"/>
      <c r="F7" s="367"/>
      <c r="G7" s="367"/>
      <c r="H7" s="367"/>
      <c r="I7" s="368"/>
      <c r="J7" s="53"/>
      <c r="K7" s="228"/>
      <c r="L7" s="369" t="s">
        <v>18</v>
      </c>
      <c r="M7" s="367"/>
      <c r="N7" s="367"/>
      <c r="O7" s="367"/>
      <c r="P7" s="367"/>
      <c r="Q7" s="368"/>
      <c r="R7" s="56"/>
      <c r="S7" s="34"/>
      <c r="T7" s="370" t="s">
        <v>19</v>
      </c>
      <c r="U7" s="371"/>
      <c r="V7" s="371"/>
      <c r="W7" s="371"/>
      <c r="X7" s="371"/>
      <c r="Y7" s="372"/>
      <c r="Z7" s="72"/>
      <c r="AA7" s="35"/>
      <c r="AB7" s="370" t="s">
        <v>18</v>
      </c>
      <c r="AC7" s="371"/>
      <c r="AD7" s="371"/>
      <c r="AE7" s="371"/>
      <c r="AF7" s="371"/>
      <c r="AG7" s="372"/>
      <c r="AH7" s="126"/>
      <c r="AI7" s="126"/>
      <c r="AJ7" s="126"/>
      <c r="AK7" s="127"/>
      <c r="AO7" s="33" t="s">
        <v>226</v>
      </c>
      <c r="AU7" s="33">
        <v>3</v>
      </c>
      <c r="AV7" s="33">
        <v>612</v>
      </c>
      <c r="AW7" s="33" t="s">
        <v>5774</v>
      </c>
      <c r="AX7" s="33">
        <f t="shared" si="0"/>
        <v>0</v>
      </c>
      <c r="AY7" s="33" t="e">
        <f t="shared" si="0"/>
        <v>#N/A</v>
      </c>
    </row>
    <row r="8" spans="1:65" ht="26.25" customHeight="1" x14ac:dyDescent="0.3">
      <c r="A8" s="33" t="e">
        <f>IF(AND(I8&lt;&gt;"",H8=1),1,"")</f>
        <v>#N/A</v>
      </c>
      <c r="B8" s="36" t="e">
        <f t="shared" ref="B8:B13" si="1">IF(OR(I8="ج",I8="ر1",I8="ر2"),IF(H8=1,IF(OR($F$5=$AO$8,$F$5=$AO$9),0,IF(OR($F$5=$AO$1,$F$5=$AO$2,$F$5=$AO$5,$F$5=$AO$6),IF(I8="ج",5600,IF(I8="ر1",7200,IF(I8="ر2",8800,""))),IF(OR($F$5=$AO$3,$F$5=$AO$7),IF(I8="ج",3500,IF(I8="ر1",4500,IF(I8="ر2",5500,""))),IF($F$5=$AO$4,500,IF(I8="ج",7000,IF(I8="ر1",9000,IF(I8="ر2",11000,"")))))))))</f>
        <v>#N/A</v>
      </c>
      <c r="C8" s="54">
        <v>610</v>
      </c>
      <c r="D8" s="344" t="s">
        <v>5772</v>
      </c>
      <c r="E8" s="344"/>
      <c r="F8" s="344"/>
      <c r="G8" s="345"/>
      <c r="H8" s="121"/>
      <c r="I8" s="122" t="e">
        <f>IF(VLOOKUP($E$1,ورقة4!$A$2:$AZ$14580,3,0)=0,"",(VLOOKUP($E$1,ورقة4!$A$2:$AZ$14580,3,0)))</f>
        <v>#N/A</v>
      </c>
      <c r="J8" s="94" t="e">
        <f>IF(AND(Q8&lt;&gt;"",P8=1),7,"")</f>
        <v>#N/A</v>
      </c>
      <c r="K8" s="36" t="e">
        <f t="shared" ref="K8:K13" si="2">IF(OR(Q8="ج",Q8="ر1",Q8="ر2"),IF(P8=1,IF(OR($F$5=$AO$8,$F$5=$AO$9),0,IF(OR($F$5=$AO$1,$F$5=$AO$2,$F$5=$AO$5,$F$5=$AO$6),IF(Q8="ج",5600,IF(Q8="ر1",7200,IF(Q8="ر2",8800,""))),IF(OR($F$5=$AO$3,$F$5=$AO$7),IF(Q8="ج",3500,IF(Q8="ر1",4500,IF(Q8="ر2",5500,""))),IF($F$5=$AO$4,500,IF(Q8="ج",7000,IF(Q8="ر1",9000,IF(Q8="ر2",11000,"")))))))))</f>
        <v>#N/A</v>
      </c>
      <c r="L8" s="54">
        <v>616</v>
      </c>
      <c r="M8" s="336" t="s">
        <v>5778</v>
      </c>
      <c r="N8" s="337"/>
      <c r="O8" s="338"/>
      <c r="P8" s="121"/>
      <c r="Q8" s="122" t="e">
        <f>IF(VLOOKUP($E$1,ورقة4!$A$2:$AZ$14580,9,0)=0,"",(VLOOKUP($E$1,ورقة4!$A$2:$AZ$14580,9,0)))</f>
        <v>#N/A</v>
      </c>
      <c r="R8" s="95" t="e">
        <f>IF(AND(Y8&lt;&gt;"",X8=1),25,"")</f>
        <v>#N/A</v>
      </c>
      <c r="S8" s="36" t="e">
        <f t="shared" ref="S8:S13" si="3">IF(OR(Y8="ج",Y8="ر1",Y8="ر2"),IF(X8=1,IF(OR($F$5=$AO$8,$F$5=$AO$9),0,IF(OR($F$5=$AO$1,$F$5=$AO$2,$F$5=$AO$5,$F$5=$AO$6),IF(Y8="ج",5600,IF(Y8="ر1",7200,IF(Y8="ر2",8800,""))),IF(OR($F$5=$AO$3,$F$5=$AO$7),IF(Y8="ج",3500,IF(Y8="ر1",4500,IF(Y8="ر2",5500,""))),IF($F$5=$AO$4,500,IF(Y8="ج",7000,IF(Y8="ر1",9000,IF(Y8="ر2",11000,"")))))))))</f>
        <v>#N/A</v>
      </c>
      <c r="T8" s="119">
        <v>640</v>
      </c>
      <c r="U8" s="374" t="s">
        <v>5784</v>
      </c>
      <c r="V8" s="375"/>
      <c r="W8" s="376"/>
      <c r="X8" s="121"/>
      <c r="Y8" s="123" t="e">
        <f>IF(VLOOKUP($E$1,ورقة4!$A$2:$AZ$14580,27,0)=0,"",(VLOOKUP($E$1,ورقة4!$A$2:$AZ$14580,27,0)))</f>
        <v>#N/A</v>
      </c>
      <c r="Z8" s="94" t="e">
        <f>IF(AND(AG8&lt;&gt;"",AF8=1),31,"")</f>
        <v>#N/A</v>
      </c>
      <c r="AA8" s="36" t="e">
        <f t="shared" ref="AA8:AA13" si="4">IF(OR(AG8="ج",AG8="ر1",AG8="ر2"),IF(AF8=1,IF(OR($F$5=$AO$8,$F$5=$AO$9),0,IF(OR($F$5=$AO$1,$F$5=$AO$2,$F$5=$AO$5,$F$5=$AO$6),IF(AG8="ج",5600,IF(AG8="ر1",7200,IF(AG8="ر2",8800,""))),IF(OR($F$5=$AO$3,$F$5=$AO$7),IF(AG8="ج",3500,IF(AG8="ر1",4500,IF(AG8="ر2",5500,""))),IF($F$5=$AO$4,500,IF(AG8="ج",7000,IF(AG8="ر1",9000,IF(AG8="ر2",11000,"")))))))))</f>
        <v>#N/A</v>
      </c>
      <c r="AB8" s="119">
        <v>646</v>
      </c>
      <c r="AC8" s="374" t="s">
        <v>5790</v>
      </c>
      <c r="AD8" s="375"/>
      <c r="AE8" s="376"/>
      <c r="AF8" s="121"/>
      <c r="AG8" s="123" t="e">
        <f>IF(VLOOKUP($E$1,ورقة4!$A$2:$AZ$14580,33,0)=0,"",(VLOOKUP($E$1,ورقة4!$A$2:$AZ$14580,33,0)))</f>
        <v>#N/A</v>
      </c>
      <c r="AH8" s="128"/>
      <c r="AI8" s="128"/>
      <c r="AJ8" s="128"/>
      <c r="AK8" s="127"/>
      <c r="AL8" s="33" t="e">
        <f t="shared" ref="AL8:AL13" si="5">IF(A8&lt;&gt;"",A8,"")</f>
        <v>#N/A</v>
      </c>
      <c r="AM8" s="33">
        <v>1</v>
      </c>
      <c r="AO8" s="33" t="s">
        <v>8</v>
      </c>
      <c r="AU8" s="33">
        <v>4</v>
      </c>
      <c r="AV8" s="33">
        <v>613</v>
      </c>
      <c r="AW8" s="33" t="s">
        <v>5775</v>
      </c>
      <c r="AX8" s="33">
        <f t="shared" si="0"/>
        <v>0</v>
      </c>
      <c r="AY8" s="33" t="e">
        <f t="shared" si="0"/>
        <v>#N/A</v>
      </c>
    </row>
    <row r="9" spans="1:65" ht="26.25" customHeight="1" x14ac:dyDescent="0.3">
      <c r="A9" s="33" t="e">
        <f>IF(AND(I9&lt;&gt;"",H9=1),2,"")</f>
        <v>#N/A</v>
      </c>
      <c r="B9" s="36" t="e">
        <f t="shared" si="1"/>
        <v>#N/A</v>
      </c>
      <c r="C9" s="55">
        <v>611</v>
      </c>
      <c r="D9" s="346" t="s">
        <v>5773</v>
      </c>
      <c r="E9" s="346"/>
      <c r="F9" s="346"/>
      <c r="G9" s="347"/>
      <c r="H9" s="121"/>
      <c r="I9" s="123" t="e">
        <f>IF(VLOOKUP($E$1,ورقة4!$A$2:$AZ$14580,4,0)=0,"",(VLOOKUP($E$1,ورقة4!$A$2:$AZ$14580,4,0)))</f>
        <v>#N/A</v>
      </c>
      <c r="J9" s="94" t="e">
        <f>IF(AND(Q9&lt;&gt;"",P9=1),8,"")</f>
        <v>#N/A</v>
      </c>
      <c r="K9" s="36" t="e">
        <f t="shared" si="2"/>
        <v>#N/A</v>
      </c>
      <c r="L9" s="55">
        <v>617</v>
      </c>
      <c r="M9" s="339" t="s">
        <v>5779</v>
      </c>
      <c r="N9" s="339"/>
      <c r="O9" s="340"/>
      <c r="P9" s="121"/>
      <c r="Q9" s="123" t="e">
        <f>IF(VLOOKUP($E$1,ورقة4!$A$2:$AZ$14580,10,0)=0,"",(VLOOKUP($E$1,ورقة4!$A$2:$AZ$14580,10,0)))</f>
        <v>#N/A</v>
      </c>
      <c r="R9" s="95" t="e">
        <f>IF(AND(Y9&lt;&gt;"",X9=1),26,"")</f>
        <v>#N/A</v>
      </c>
      <c r="S9" s="36" t="e">
        <f t="shared" si="3"/>
        <v>#N/A</v>
      </c>
      <c r="T9" s="120">
        <v>641</v>
      </c>
      <c r="U9" s="328" t="s">
        <v>5785</v>
      </c>
      <c r="V9" s="329"/>
      <c r="W9" s="330"/>
      <c r="X9" s="121"/>
      <c r="Y9" s="123" t="e">
        <f>IF(VLOOKUP($E$1,ورقة4!$A$2:$AZ$14580,28,0)=0,"",(VLOOKUP($E$1,ورقة4!$A$2:$AZ$14580,28,0)))</f>
        <v>#N/A</v>
      </c>
      <c r="Z9" s="94" t="e">
        <f>IF(AND(AG9&lt;&gt;"",AF9=1),32,"")</f>
        <v>#N/A</v>
      </c>
      <c r="AA9" s="36" t="e">
        <f t="shared" si="4"/>
        <v>#N/A</v>
      </c>
      <c r="AB9" s="120">
        <v>647</v>
      </c>
      <c r="AC9" s="328" t="s">
        <v>5791</v>
      </c>
      <c r="AD9" s="329"/>
      <c r="AE9" s="330"/>
      <c r="AF9" s="121"/>
      <c r="AG9" s="123" t="e">
        <f>IF(VLOOKUP($E$1,ورقة4!$A$2:$AZ$14580,34,0)=0,"",(VLOOKUP($E$1,ورقة4!$A$2:$AZ$14580,34,0)))</f>
        <v>#N/A</v>
      </c>
      <c r="AH9" s="319"/>
      <c r="AI9" s="320"/>
      <c r="AJ9" s="320"/>
      <c r="AK9" s="127"/>
      <c r="AL9" s="33" t="e">
        <f t="shared" si="5"/>
        <v>#N/A</v>
      </c>
      <c r="AM9" s="33">
        <v>2</v>
      </c>
      <c r="AO9" s="33" t="s">
        <v>15</v>
      </c>
      <c r="AU9" s="33">
        <v>5</v>
      </c>
      <c r="AV9" s="33">
        <v>614</v>
      </c>
      <c r="AW9" s="33" t="s">
        <v>5776</v>
      </c>
      <c r="AX9" s="33">
        <f t="shared" si="0"/>
        <v>0</v>
      </c>
      <c r="AY9" s="33" t="e">
        <f t="shared" si="0"/>
        <v>#N/A</v>
      </c>
    </row>
    <row r="10" spans="1:65" ht="26.25" customHeight="1" x14ac:dyDescent="0.3">
      <c r="A10" s="33" t="e">
        <f>IF(AND(I10&lt;&gt;"",H10=1),3,"")</f>
        <v>#N/A</v>
      </c>
      <c r="B10" s="36" t="e">
        <f t="shared" si="1"/>
        <v>#N/A</v>
      </c>
      <c r="C10" s="55">
        <v>612</v>
      </c>
      <c r="D10" s="348" t="s">
        <v>5774</v>
      </c>
      <c r="E10" s="348"/>
      <c r="F10" s="348"/>
      <c r="G10" s="349"/>
      <c r="H10" s="121"/>
      <c r="I10" s="123" t="e">
        <f>IF(VLOOKUP($E$1,ورقة4!$A$2:$AZ$14580,5,0)=0,"",(VLOOKUP($E$1,ورقة4!$A$2:$AZ$14580,5,0)))</f>
        <v>#N/A</v>
      </c>
      <c r="J10" s="94" t="e">
        <f>IF(AND(Q10&lt;&gt;"",P10=1),9,"")</f>
        <v>#N/A</v>
      </c>
      <c r="K10" s="36" t="e">
        <f t="shared" si="2"/>
        <v>#N/A</v>
      </c>
      <c r="L10" s="55">
        <v>618</v>
      </c>
      <c r="M10" s="339" t="s">
        <v>5780</v>
      </c>
      <c r="N10" s="339"/>
      <c r="O10" s="340"/>
      <c r="P10" s="121"/>
      <c r="Q10" s="123" t="e">
        <f>IF(VLOOKUP($E$1,ورقة4!$A$2:$AZ$14580,11,0)=0,"",(VLOOKUP($E$1,ورقة4!$A$2:$AZ$14580,11,0)))</f>
        <v>#N/A</v>
      </c>
      <c r="R10" s="95" t="e">
        <f>IF(AND(Y10&lt;&gt;"",X10=1),27,"")</f>
        <v>#N/A</v>
      </c>
      <c r="S10" s="36" t="e">
        <f t="shared" si="3"/>
        <v>#N/A</v>
      </c>
      <c r="T10" s="120">
        <v>642</v>
      </c>
      <c r="U10" s="350" t="s">
        <v>5786</v>
      </c>
      <c r="V10" s="351"/>
      <c r="W10" s="352"/>
      <c r="X10" s="121"/>
      <c r="Y10" s="123" t="e">
        <f>IF(VLOOKUP($E$1,ورقة4!$A$2:$AZ$14580,29,0)=0,"",(VLOOKUP($E$1,ورقة4!$A$2:$AZ$14580,29,0)))</f>
        <v>#N/A</v>
      </c>
      <c r="Z10" s="94" t="e">
        <f>IF(AND(AG10&lt;&gt;"",AF10=1),33,"")</f>
        <v>#N/A</v>
      </c>
      <c r="AA10" s="36" t="e">
        <f t="shared" si="4"/>
        <v>#N/A</v>
      </c>
      <c r="AB10" s="120">
        <v>648</v>
      </c>
      <c r="AC10" s="350" t="s">
        <v>5792</v>
      </c>
      <c r="AD10" s="351"/>
      <c r="AE10" s="352"/>
      <c r="AF10" s="121"/>
      <c r="AG10" s="123" t="e">
        <f>IF(VLOOKUP($E$1,ورقة4!$A$2:$AZ$14580,35,0)=0,"",(VLOOKUP($E$1,ورقة4!$A$2:$AZ$14580,35,0)))</f>
        <v>#N/A</v>
      </c>
      <c r="AH10" s="321"/>
      <c r="AI10" s="322"/>
      <c r="AJ10" s="322"/>
      <c r="AK10" s="127"/>
      <c r="AL10" s="33" t="e">
        <f t="shared" si="5"/>
        <v>#N/A</v>
      </c>
      <c r="AM10" s="33">
        <v>3</v>
      </c>
      <c r="AU10" s="33">
        <v>6</v>
      </c>
      <c r="AV10" s="33">
        <v>615</v>
      </c>
      <c r="AW10" s="33" t="s">
        <v>5777</v>
      </c>
      <c r="AX10" s="33">
        <f t="shared" si="0"/>
        <v>0</v>
      </c>
      <c r="AY10" s="33" t="e">
        <f t="shared" si="0"/>
        <v>#N/A</v>
      </c>
    </row>
    <row r="11" spans="1:65" ht="26.25" customHeight="1" x14ac:dyDescent="0.3">
      <c r="A11" s="33" t="e">
        <f>IF(AND(I11&lt;&gt;"",H11=1),4,"")</f>
        <v>#N/A</v>
      </c>
      <c r="B11" s="36" t="e">
        <f t="shared" si="1"/>
        <v>#N/A</v>
      </c>
      <c r="C11" s="55">
        <v>613</v>
      </c>
      <c r="D11" s="348" t="s">
        <v>5775</v>
      </c>
      <c r="E11" s="348"/>
      <c r="F11" s="348"/>
      <c r="G11" s="349"/>
      <c r="H11" s="121"/>
      <c r="I11" s="123" t="e">
        <f>IF(VLOOKUP($E$1,ورقة4!$A$2:$AZ$14580,6,0)=0,"",(VLOOKUP($E$1,ورقة4!$A$2:$AZ$14580,6,0)))</f>
        <v>#N/A</v>
      </c>
      <c r="J11" s="94" t="e">
        <f>IF(AND(Q11&lt;&gt;"",P11=1),10,"")</f>
        <v>#N/A</v>
      </c>
      <c r="K11" s="36" t="e">
        <f t="shared" si="2"/>
        <v>#N/A</v>
      </c>
      <c r="L11" s="55">
        <v>619</v>
      </c>
      <c r="M11" s="339" t="s">
        <v>5781</v>
      </c>
      <c r="N11" s="339"/>
      <c r="O11" s="340"/>
      <c r="P11" s="121"/>
      <c r="Q11" s="123" t="e">
        <f>IF(VLOOKUP($E$1,ورقة4!$A$2:$AZ$14580,12,0)=0,"",(VLOOKUP($E$1,ورقة4!$A$2:$AZ$14580,12,0)))</f>
        <v>#N/A</v>
      </c>
      <c r="R11" s="95" t="e">
        <f>IF(AND(Y11&lt;&gt;"",X11=1),28,"")</f>
        <v>#N/A</v>
      </c>
      <c r="S11" s="36" t="e">
        <f t="shared" si="3"/>
        <v>#N/A</v>
      </c>
      <c r="T11" s="120">
        <v>643</v>
      </c>
      <c r="U11" s="328" t="s">
        <v>5787</v>
      </c>
      <c r="V11" s="329"/>
      <c r="W11" s="330"/>
      <c r="X11" s="121"/>
      <c r="Y11" s="123" t="e">
        <f>IF(VLOOKUP($E$1,ورقة4!$A$2:$AZ$14580,30,0)=0,"",(VLOOKUP($E$1,ورقة4!$A$2:$AZ$14580,30,0)))</f>
        <v>#N/A</v>
      </c>
      <c r="Z11" s="94" t="e">
        <f>IF(AND(AG11&lt;&gt;"",AF11=1),34,"")</f>
        <v>#N/A</v>
      </c>
      <c r="AA11" s="36" t="e">
        <f t="shared" si="4"/>
        <v>#N/A</v>
      </c>
      <c r="AB11" s="120">
        <v>649</v>
      </c>
      <c r="AC11" s="328" t="s">
        <v>5793</v>
      </c>
      <c r="AD11" s="329"/>
      <c r="AE11" s="330"/>
      <c r="AF11" s="121"/>
      <c r="AG11" s="123" t="e">
        <f>IF(VLOOKUP($E$1,ورقة4!$A$2:$AZ$14580,36,0)=0,"",(VLOOKUP($E$1,ورقة4!$A$2:$AZ$14580,36,0)))</f>
        <v>#N/A</v>
      </c>
      <c r="AH11" s="321"/>
      <c r="AI11" s="322"/>
      <c r="AJ11" s="322"/>
      <c r="AK11" s="127"/>
      <c r="AL11" s="33" t="e">
        <f t="shared" si="5"/>
        <v>#N/A</v>
      </c>
      <c r="AM11" s="33">
        <v>4</v>
      </c>
      <c r="AU11" s="33">
        <v>7</v>
      </c>
      <c r="AV11" s="33">
        <v>616</v>
      </c>
      <c r="AW11" s="33" t="s">
        <v>5778</v>
      </c>
      <c r="AX11" s="33">
        <f t="shared" ref="AX11:AY16" si="6">P8</f>
        <v>0</v>
      </c>
      <c r="AY11" s="33" t="e">
        <f t="shared" si="6"/>
        <v>#N/A</v>
      </c>
    </row>
    <row r="12" spans="1:65" ht="26.25" customHeight="1" x14ac:dyDescent="0.3">
      <c r="A12" s="33" t="e">
        <f>IF(AND(I12&lt;&gt;"",H12=1),5,"")</f>
        <v>#N/A</v>
      </c>
      <c r="B12" s="36" t="e">
        <f t="shared" si="1"/>
        <v>#N/A</v>
      </c>
      <c r="C12" s="55">
        <v>614</v>
      </c>
      <c r="D12" s="346" t="s">
        <v>5776</v>
      </c>
      <c r="E12" s="346"/>
      <c r="F12" s="346"/>
      <c r="G12" s="347"/>
      <c r="H12" s="121"/>
      <c r="I12" s="123" t="e">
        <f>IF(VLOOKUP($E$1,ورقة4!$A$2:$AZ$14580,7,0)=0,"",(VLOOKUP($E$1,ورقة4!$A$2:$AZ$14580,7,0)))</f>
        <v>#N/A</v>
      </c>
      <c r="J12" s="94" t="e">
        <f>IF(AND(Q12&lt;&gt;"",P12=1),11,"")</f>
        <v>#N/A</v>
      </c>
      <c r="K12" s="36" t="e">
        <f t="shared" si="2"/>
        <v>#N/A</v>
      </c>
      <c r="L12" s="55">
        <v>620</v>
      </c>
      <c r="M12" s="339" t="s">
        <v>5782</v>
      </c>
      <c r="N12" s="339"/>
      <c r="O12" s="340"/>
      <c r="P12" s="121"/>
      <c r="Q12" s="123" t="e">
        <f>IF(VLOOKUP($E$1,ورقة4!$A$2:$AZ$14580,13,0)=0,"",(VLOOKUP($E$1,ورقة4!$A$2:$AZ$14580,13,0)))</f>
        <v>#N/A</v>
      </c>
      <c r="R12" s="95" t="e">
        <f>IF(AND(Y12&lt;&gt;"",X12=1),29,"")</f>
        <v>#N/A</v>
      </c>
      <c r="S12" s="36" t="e">
        <f t="shared" si="3"/>
        <v>#N/A</v>
      </c>
      <c r="T12" s="120">
        <v>644</v>
      </c>
      <c r="U12" s="328" t="s">
        <v>5788</v>
      </c>
      <c r="V12" s="329"/>
      <c r="W12" s="330"/>
      <c r="X12" s="121"/>
      <c r="Y12" s="123" t="e">
        <f>IF(VLOOKUP($E$1,ورقة4!$A$2:$AZ$14580,31,0)=0,"",(VLOOKUP($E$1,ورقة4!$A$2:$AZ$14580,31,0)))</f>
        <v>#N/A</v>
      </c>
      <c r="Z12" s="94" t="e">
        <f>IF(AND(AG12&lt;&gt;"",AF12=1),35,"")</f>
        <v>#N/A</v>
      </c>
      <c r="AA12" s="36" t="e">
        <f t="shared" si="4"/>
        <v>#N/A</v>
      </c>
      <c r="AB12" s="120">
        <v>650</v>
      </c>
      <c r="AC12" s="328" t="s">
        <v>5794</v>
      </c>
      <c r="AD12" s="329"/>
      <c r="AE12" s="330"/>
      <c r="AF12" s="121"/>
      <c r="AG12" s="123" t="e">
        <f>IF(VLOOKUP($E$1,ورقة4!$A$2:$AZ$14580,37,0)=0,"",(VLOOKUP($E$1,ورقة4!$A$2:$AZ$14580,37,0)))</f>
        <v>#N/A</v>
      </c>
      <c r="AH12" s="383"/>
      <c r="AI12" s="383"/>
      <c r="AJ12" s="383"/>
      <c r="AK12" s="127"/>
      <c r="AL12" s="33" t="e">
        <f t="shared" si="5"/>
        <v>#N/A</v>
      </c>
      <c r="AM12" s="33">
        <v>5</v>
      </c>
      <c r="AU12" s="33">
        <v>8</v>
      </c>
      <c r="AV12" s="33">
        <v>617</v>
      </c>
      <c r="AW12" s="33" t="s">
        <v>5779</v>
      </c>
      <c r="AX12" s="33">
        <f t="shared" si="6"/>
        <v>0</v>
      </c>
      <c r="AY12" s="33" t="e">
        <f t="shared" si="6"/>
        <v>#N/A</v>
      </c>
    </row>
    <row r="13" spans="1:65" ht="26.25" customHeight="1" thickBot="1" x14ac:dyDescent="0.35">
      <c r="A13" s="33" t="e">
        <f>IF(AND(I13&lt;&gt;"",H13=1),6,"")</f>
        <v>#N/A</v>
      </c>
      <c r="B13" s="36" t="e">
        <f t="shared" si="1"/>
        <v>#N/A</v>
      </c>
      <c r="C13" s="58">
        <v>615</v>
      </c>
      <c r="D13" s="341" t="s">
        <v>5777</v>
      </c>
      <c r="E13" s="342"/>
      <c r="F13" s="342"/>
      <c r="G13" s="343"/>
      <c r="H13" s="121"/>
      <c r="I13" s="123" t="e">
        <f>IF(VLOOKUP($E$1,ورقة4!$A$2:$AZ$14580,8,0)=0,"",(VLOOKUP($E$1,ورقة4!$A$2:$AZ$14580,8,0)))</f>
        <v>#N/A</v>
      </c>
      <c r="J13" s="94" t="e">
        <f>IF(AND(Q13&lt;&gt;"",P13=1),12,"")</f>
        <v>#N/A</v>
      </c>
      <c r="K13" s="36" t="e">
        <f t="shared" si="2"/>
        <v>#N/A</v>
      </c>
      <c r="L13" s="55">
        <v>621</v>
      </c>
      <c r="M13" s="348" t="s">
        <v>5783</v>
      </c>
      <c r="N13" s="348"/>
      <c r="O13" s="378"/>
      <c r="P13" s="121"/>
      <c r="Q13" s="123" t="e">
        <f>IF(VLOOKUP($E$1,ورقة4!$A$2:$AZ$14580,14,0)=0,"",(VLOOKUP($E$1,ورقة4!$A$2:$AZ$14580,14,0)))</f>
        <v>#N/A</v>
      </c>
      <c r="R13" s="95" t="e">
        <f>IF(AND(Y13&lt;&gt;"",X13=1),30,"")</f>
        <v>#N/A</v>
      </c>
      <c r="S13" s="36" t="e">
        <f t="shared" si="3"/>
        <v>#N/A</v>
      </c>
      <c r="T13" s="120">
        <v>645</v>
      </c>
      <c r="U13" s="328" t="s">
        <v>5789</v>
      </c>
      <c r="V13" s="329"/>
      <c r="W13" s="330"/>
      <c r="X13" s="121"/>
      <c r="Y13" s="123" t="e">
        <f>IF(VLOOKUP($E$1,ورقة4!$A$2:$AZ$14580,32,0)=0,"",(VLOOKUP($E$1,ورقة4!$A$2:$AZ$14580,32,0)))</f>
        <v>#N/A</v>
      </c>
      <c r="Z13" s="94" t="e">
        <f>IF(AND(AG13&lt;&gt;"",AF13=1),36,"")</f>
        <v>#N/A</v>
      </c>
      <c r="AA13" s="36" t="e">
        <f t="shared" si="4"/>
        <v>#N/A</v>
      </c>
      <c r="AB13" s="120">
        <v>651</v>
      </c>
      <c r="AC13" s="353" t="s">
        <v>5795</v>
      </c>
      <c r="AD13" s="354"/>
      <c r="AE13" s="355"/>
      <c r="AF13" s="121"/>
      <c r="AG13" s="123" t="e">
        <f>IF(VLOOKUP($E$1,ورقة4!$A$2:$AZ$14580,38,0)=0,"",(VLOOKUP($E$1,ورقة4!$A$2:$AZ$14580,38,0)))</f>
        <v>#N/A</v>
      </c>
      <c r="AH13" s="383"/>
      <c r="AI13" s="383"/>
      <c r="AJ13" s="383"/>
      <c r="AK13" s="127"/>
      <c r="AL13" s="33" t="e">
        <f t="shared" si="5"/>
        <v>#N/A</v>
      </c>
      <c r="AM13" s="33">
        <v>6</v>
      </c>
      <c r="AU13" s="33">
        <v>9</v>
      </c>
      <c r="AV13" s="33">
        <v>618</v>
      </c>
      <c r="AW13" s="33" t="s">
        <v>5780</v>
      </c>
      <c r="AX13" s="33">
        <f t="shared" si="6"/>
        <v>0</v>
      </c>
      <c r="AY13" s="33" t="e">
        <f t="shared" si="6"/>
        <v>#N/A</v>
      </c>
    </row>
    <row r="14" spans="1:65" ht="16.2" hidden="1" thickBot="1" x14ac:dyDescent="0.35">
      <c r="A14" s="33" t="str">
        <f>IF(AND(I14&lt;&gt;"",H14=1),7,"")</f>
        <v/>
      </c>
      <c r="B14" s="36" t="e">
        <f>SUM(B8:B13)</f>
        <v>#N/A</v>
      </c>
      <c r="C14" s="37"/>
      <c r="D14" s="48"/>
      <c r="E14" s="48"/>
      <c r="F14" s="48"/>
      <c r="G14" s="48">
        <f>COUNTIFS(I8:I13,$R$30,H8:H13,1)</f>
        <v>0</v>
      </c>
      <c r="H14" s="63">
        <f>COUNTIFS(I8:I13,$X$30,H8:H13,1)</f>
        <v>0</v>
      </c>
      <c r="I14" s="64">
        <f>COUNTIFS(I8:I13,$AF$30,H8:H13,1)</f>
        <v>0</v>
      </c>
      <c r="J14" s="94"/>
      <c r="K14" s="36" t="e">
        <f>SUM(K8:K13)</f>
        <v>#N/A</v>
      </c>
      <c r="L14" s="32"/>
      <c r="M14" s="51"/>
      <c r="N14" s="51"/>
      <c r="O14" s="48">
        <f>COUNTIFS(Q8:Q13,$R$30,P8:P13,1)</f>
        <v>0</v>
      </c>
      <c r="P14" s="63">
        <f>COUNTIFS(Q8:Q13,$X$30,P8:P13,1)</f>
        <v>0</v>
      </c>
      <c r="Q14" s="64">
        <f>COUNTIFS(Q8:Q13,$AF$30,P8:P13,1)</f>
        <v>0</v>
      </c>
      <c r="R14" s="56"/>
      <c r="S14" s="36" t="e">
        <f>SUM(S8:S13)</f>
        <v>#N/A</v>
      </c>
      <c r="T14" s="40"/>
      <c r="U14" s="41"/>
      <c r="V14" s="41"/>
      <c r="W14" s="48">
        <f>COUNTIFS(Y8:Y13,$R$30,X8:X13,1)</f>
        <v>0</v>
      </c>
      <c r="X14" s="63">
        <f>COUNTIFS(Y8:Y13,$X$30,X8:X13,1)</f>
        <v>0</v>
      </c>
      <c r="Y14" s="64">
        <f>COUNTIFS(Y8:Y13,$AF$30,X8:X13,1)</f>
        <v>0</v>
      </c>
      <c r="Z14" s="42"/>
      <c r="AA14" s="43" t="e">
        <f>SUM(AA8:AA13)</f>
        <v>#N/A</v>
      </c>
      <c r="AB14" s="41"/>
      <c r="AC14" s="41"/>
      <c r="AD14" s="41"/>
      <c r="AE14" s="48">
        <f>COUNTIFS(AG8:AG13,$R$30,AF8:AF13,1)</f>
        <v>0</v>
      </c>
      <c r="AF14" s="63">
        <f>COUNTIFS(AG8:AG13,$X$30,AF8:AF13,1)</f>
        <v>0</v>
      </c>
      <c r="AG14" s="64">
        <f>COUNTIFS(AG8:AG13,$AF$30,AF8:AF13,1)</f>
        <v>0</v>
      </c>
      <c r="AH14" s="383"/>
      <c r="AI14" s="383"/>
      <c r="AJ14" s="383"/>
      <c r="AK14" s="127"/>
      <c r="AL14" s="33" t="e">
        <f t="shared" ref="AL14:AL19" si="7">IF(J8&lt;&gt;"",J8,"")</f>
        <v>#N/A</v>
      </c>
      <c r="AM14" s="33">
        <v>7</v>
      </c>
      <c r="AU14" s="33">
        <v>10</v>
      </c>
      <c r="AV14" s="33">
        <v>619</v>
      </c>
      <c r="AW14" s="33" t="s">
        <v>5781</v>
      </c>
      <c r="AX14" s="33">
        <f t="shared" si="6"/>
        <v>0</v>
      </c>
      <c r="AY14" s="33" t="e">
        <f t="shared" si="6"/>
        <v>#N/A</v>
      </c>
    </row>
    <row r="15" spans="1:65" ht="26.25" customHeight="1" thickBot="1" x14ac:dyDescent="0.35">
      <c r="B15" s="327" t="s">
        <v>21</v>
      </c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73"/>
      <c r="R15" s="56"/>
      <c r="S15" s="164"/>
      <c r="T15" s="326" t="s">
        <v>22</v>
      </c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83"/>
      <c r="AI15" s="383"/>
      <c r="AJ15" s="383"/>
      <c r="AK15" s="127"/>
      <c r="AL15" s="33" t="e">
        <f t="shared" si="7"/>
        <v>#N/A</v>
      </c>
      <c r="AM15" s="33">
        <v>8</v>
      </c>
      <c r="AU15" s="33">
        <v>11</v>
      </c>
      <c r="AV15" s="33">
        <v>620</v>
      </c>
      <c r="AW15" s="33" t="s">
        <v>5782</v>
      </c>
      <c r="AX15" s="33">
        <f t="shared" si="6"/>
        <v>0</v>
      </c>
      <c r="AY15" s="33" t="e">
        <f t="shared" si="6"/>
        <v>#N/A</v>
      </c>
    </row>
    <row r="16" spans="1:65" ht="26.25" customHeight="1" x14ac:dyDescent="0.3">
      <c r="A16" s="33" t="e">
        <f>IF(AND(I16&lt;&gt;"",H16=1),13,"")</f>
        <v>#N/A</v>
      </c>
      <c r="B16" s="36" t="e">
        <f t="shared" ref="B16:B21" si="8">IF(OR(I16="ج",I16="ر1",I16="ر2"),IF(H16=1,IF(OR($F$5=$AO$8,$F$5=$AO$9),0,IF(OR($F$5=$AO$1,$F$5=$AO$2,$F$5=$AO$5,$F$5=$AO$6),IF(I16="ج",5600,IF(I16="ر1",7200,IF(I16="ر2",8800,""))),IF(OR($F$5=$AO$3,$F$5=$AO$7),IF(I16="ج",3500,IF(I16="ر1",4500,IF(I16="ر2",5500,""))),IF($F$5=$AO$4,500,IF(I16="ج",7000,IF(I16="ر1",9000,IF(I16="ر2",11000,"")))))))))</f>
        <v>#N/A</v>
      </c>
      <c r="C16" s="54">
        <v>622</v>
      </c>
      <c r="D16" s="344" t="s">
        <v>5796</v>
      </c>
      <c r="E16" s="344"/>
      <c r="F16" s="344"/>
      <c r="G16" s="345"/>
      <c r="H16" s="121"/>
      <c r="I16" s="124" t="e">
        <f>IF(VLOOKUP($E$1,ورقة4!$A$2:$AZ$14580,15,0)=0,"",(VLOOKUP($E$1,ورقة4!$A$2:$AZ$14580,15,0)))</f>
        <v>#N/A</v>
      </c>
      <c r="J16" s="94" t="e">
        <f>IF(AND(Q16&lt;&gt;"",P16=1),19,"")</f>
        <v>#N/A</v>
      </c>
      <c r="K16" s="36" t="e">
        <f t="shared" ref="K16:K21" si="9">IF(OR(Q16="ج",Q16="ر1",Q16="ر2"),IF(P16=1,IF(OR($F$5=$AO$8,$F$5=$AO$9),0,IF(OR($F$5=$AO$1,$F$5=$AO$2,$F$5=$AO$5,$F$5=$AO$6),IF(Q16="ج",5600,IF(Q16="ر1",7200,IF(Q16="ر2",8800,""))),IF(OR($F$5=$AO$3,$F$5=$AO$7),IF(Q16="ج",3500,IF(Q16="ر1",4500,IF(Q16="ر2",5500,""))),IF($F$5=$AO$4,500,IF(Q16="ج",7000,IF(Q16="ر1",9000,IF(Q16="ر2",11000,"")))))))))</f>
        <v>#N/A</v>
      </c>
      <c r="L16" s="54">
        <v>628</v>
      </c>
      <c r="M16" s="344" t="s">
        <v>5802</v>
      </c>
      <c r="N16" s="344"/>
      <c r="O16" s="377"/>
      <c r="P16" s="121"/>
      <c r="Q16" s="124" t="e">
        <f>IF(VLOOKUP($E$1,ورقة4!$A$2:$AZ$14580,21,0)=0,"",(VLOOKUP($E$1,ورقة4!$A$2:$AZ$14580,21,0)))</f>
        <v>#N/A</v>
      </c>
      <c r="R16" s="95" t="e">
        <f>IF(AND(Y16&lt;&gt;"",X16=1),37,"")</f>
        <v>#N/A</v>
      </c>
      <c r="S16" s="36" t="e">
        <f t="shared" ref="S16:S21" si="10">IF(OR(Y16="ج",Y16="ر1",Y16="ر2"),IF(X16=1,IF(OR($F$5=$AO$8,$F$5=$AO$9),0,IF(OR($F$5=$AO$1,$F$5=$AO$2,$F$5=$AO$5,$F$5=$AO$6),IF(Y16="ج",5600,IF(Y16="ر1",7200,IF(Y16="ر2",8800,""))),IF(OR($F$5=$AO$3,$F$5=$AO$7),IF(Y16="ج",3500,IF(Y16="ر1",4500,IF(Y16="ر2",5500,""))),IF($F$5=$AO$4,500,IF(Y16="ج",7000,IF(Y16="ر1",9000,IF(Y16="ر2",11000,"")))))))))</f>
        <v>#N/A</v>
      </c>
      <c r="T16" s="119">
        <v>660</v>
      </c>
      <c r="U16" s="374" t="s">
        <v>5808</v>
      </c>
      <c r="V16" s="375"/>
      <c r="W16" s="376"/>
      <c r="X16" s="121"/>
      <c r="Y16" s="124" t="e">
        <f>IF(VLOOKUP($E$1,ورقة4!$A$2:$AZ$14580,39,0)=0,"",(VLOOKUP($E$1,ورقة4!$A$2:$AZ$14580,39,0)))</f>
        <v>#N/A</v>
      </c>
      <c r="Z16" s="94" t="e">
        <f>IF(AND(AG16&lt;&gt;"",AF16=1),43,"")</f>
        <v>#N/A</v>
      </c>
      <c r="AA16" s="36" t="e">
        <f t="shared" ref="AA16:AA21" si="11">IF(OR(AG16="ج",AG16="ر1",AG16="ر2"),IF(AF16=1,IF(OR($F$5=$AO$8,$F$5=$AO$9),0,IF(OR($F$5=$AO$1,$F$5=$AO$2,$F$5=$AO$5,$F$5=$AO$6),IF(AG16="ج",5600,IF(AG16="ر1",7200,IF(AG16="ر2",8800,""))),IF(OR($F$5=$AO$3,$F$5=$AO$7),IF(AG16="ج",3500,IF(AG16="ر1",4500,IF(AG16="ر2",5500,""))),IF($F$5=$AO$4,500,IF(AG16="ج",7000,IF(AG16="ر1",9000,IF(AG16="ر2",11000,"")))))))))</f>
        <v>#N/A</v>
      </c>
      <c r="AB16" s="119">
        <v>666</v>
      </c>
      <c r="AC16" s="386" t="s">
        <v>5814</v>
      </c>
      <c r="AD16" s="387"/>
      <c r="AE16" s="388"/>
      <c r="AF16" s="121"/>
      <c r="AG16" s="122" t="e">
        <f>IF(VLOOKUP($E$1,ورقة4!$A$2:$AZ$14580,45,0)=0,"",(VLOOKUP($E$1,ورقة4!$A$2:$AZ$14580,45,0)))</f>
        <v>#N/A</v>
      </c>
      <c r="AH16" s="383"/>
      <c r="AI16" s="383"/>
      <c r="AJ16" s="383"/>
      <c r="AK16" s="127"/>
      <c r="AL16" s="33" t="e">
        <f t="shared" si="7"/>
        <v>#N/A</v>
      </c>
      <c r="AM16" s="33">
        <v>9</v>
      </c>
      <c r="AU16" s="33">
        <v>12</v>
      </c>
      <c r="AV16" s="33">
        <v>621</v>
      </c>
      <c r="AW16" s="33" t="s">
        <v>5783</v>
      </c>
      <c r="AX16" s="33">
        <f t="shared" si="6"/>
        <v>0</v>
      </c>
      <c r="AY16" s="33" t="e">
        <f t="shared" si="6"/>
        <v>#N/A</v>
      </c>
    </row>
    <row r="17" spans="1:65" ht="26.25" customHeight="1" x14ac:dyDescent="0.3">
      <c r="A17" s="33" t="e">
        <f>IF(AND(I17&lt;&gt;"",H17=1),14,"")</f>
        <v>#N/A</v>
      </c>
      <c r="B17" s="36" t="e">
        <f t="shared" si="8"/>
        <v>#N/A</v>
      </c>
      <c r="C17" s="55">
        <v>623</v>
      </c>
      <c r="D17" s="346" t="s">
        <v>5797</v>
      </c>
      <c r="E17" s="346"/>
      <c r="F17" s="346"/>
      <c r="G17" s="347"/>
      <c r="H17" s="121"/>
      <c r="I17" s="125" t="e">
        <f>IF(VLOOKUP($E$1,ورقة4!$A$2:$AZ$14580,16,0)=0,"",(VLOOKUP($E$1,ورقة4!$A$2:$AZ$14580,16,0)))</f>
        <v>#N/A</v>
      </c>
      <c r="J17" s="94" t="e">
        <f>IF(AND(Q17&lt;&gt;"",P17=1),20,"")</f>
        <v>#N/A</v>
      </c>
      <c r="K17" s="36" t="e">
        <f t="shared" si="9"/>
        <v>#N/A</v>
      </c>
      <c r="L17" s="55">
        <v>629</v>
      </c>
      <c r="M17" s="346" t="s">
        <v>5803</v>
      </c>
      <c r="N17" s="346"/>
      <c r="O17" s="379"/>
      <c r="P17" s="121"/>
      <c r="Q17" s="125" t="e">
        <f>IF(VLOOKUP($E$1,ورقة4!$A$2:$AZ$14580,22,0)=0,"",(VLOOKUP($E$1,ورقة4!$A$2:$AZ$14580,22,0)))</f>
        <v>#N/A</v>
      </c>
      <c r="R17" s="95" t="e">
        <f>IF(AND(Y17&lt;&gt;"",X17=1),38,"")</f>
        <v>#N/A</v>
      </c>
      <c r="S17" s="36" t="e">
        <f t="shared" si="10"/>
        <v>#N/A</v>
      </c>
      <c r="T17" s="120">
        <v>661</v>
      </c>
      <c r="U17" s="328" t="s">
        <v>5809</v>
      </c>
      <c r="V17" s="329"/>
      <c r="W17" s="330"/>
      <c r="X17" s="121"/>
      <c r="Y17" s="125" t="e">
        <f>IF(VLOOKUP($E$1,ورقة4!$A$2:$AZ$14580,40,0)=0,"",(VLOOKUP($E$1,ورقة4!$A$2:$AZ$14580,40,0)))</f>
        <v>#N/A</v>
      </c>
      <c r="Z17" s="94" t="e">
        <f>IF(AND(AG17&lt;&gt;"",AF17=1),44,"")</f>
        <v>#N/A</v>
      </c>
      <c r="AA17" s="36" t="e">
        <f t="shared" si="11"/>
        <v>#N/A</v>
      </c>
      <c r="AB17" s="120">
        <v>667</v>
      </c>
      <c r="AC17" s="328" t="s">
        <v>5815</v>
      </c>
      <c r="AD17" s="329"/>
      <c r="AE17" s="330"/>
      <c r="AF17" s="121"/>
      <c r="AG17" s="123" t="e">
        <f>IF(VLOOKUP($E$1,ورقة4!$A$2:$AZ$14580,46,0)=0,"",(VLOOKUP($E$1,ورقة4!$A$2:$AZ$14580,46,0)))</f>
        <v>#N/A</v>
      </c>
      <c r="AH17" s="383"/>
      <c r="AI17" s="383"/>
      <c r="AJ17" s="383"/>
      <c r="AK17" s="127"/>
      <c r="AL17" s="33" t="e">
        <f t="shared" si="7"/>
        <v>#N/A</v>
      </c>
      <c r="AM17" s="33">
        <v>10</v>
      </c>
      <c r="AU17" s="33">
        <v>13</v>
      </c>
      <c r="AV17" s="33">
        <v>622</v>
      </c>
      <c r="AW17" s="33" t="s">
        <v>5796</v>
      </c>
      <c r="AX17" s="33">
        <f t="shared" ref="AX17:AY22" si="12">H16</f>
        <v>0</v>
      </c>
      <c r="AY17" s="33" t="e">
        <f t="shared" si="12"/>
        <v>#N/A</v>
      </c>
    </row>
    <row r="18" spans="1:65" ht="26.25" customHeight="1" x14ac:dyDescent="0.3">
      <c r="A18" s="33" t="e">
        <f>IF(AND(I18&lt;&gt;"",H18=1),15,"")</f>
        <v>#N/A</v>
      </c>
      <c r="B18" s="36" t="e">
        <f t="shared" si="8"/>
        <v>#N/A</v>
      </c>
      <c r="C18" s="55">
        <v>624</v>
      </c>
      <c r="D18" s="348" t="s">
        <v>5798</v>
      </c>
      <c r="E18" s="348"/>
      <c r="F18" s="348"/>
      <c r="G18" s="349"/>
      <c r="H18" s="121"/>
      <c r="I18" s="125" t="e">
        <f>IF(VLOOKUP($E$1,ورقة4!$A$2:$AZ$14580,17,0)=0,"",(VLOOKUP($E$1,ورقة4!$A$2:$AZ$14580,17,0)))</f>
        <v>#N/A</v>
      </c>
      <c r="J18" s="94" t="e">
        <f>IF(AND(Q18&lt;&gt;"",P18=1),21,"")</f>
        <v>#N/A</v>
      </c>
      <c r="K18" s="36" t="e">
        <f t="shared" si="9"/>
        <v>#N/A</v>
      </c>
      <c r="L18" s="55">
        <v>630</v>
      </c>
      <c r="M18" s="348" t="s">
        <v>5804</v>
      </c>
      <c r="N18" s="348"/>
      <c r="O18" s="378"/>
      <c r="P18" s="121"/>
      <c r="Q18" s="125" t="e">
        <f>IF(VLOOKUP($E$1,ورقة4!$A$2:$AZ$14580,23,0)=0,"",(VLOOKUP($E$1,ورقة4!$A$2:$AZ$14580,23,0)))</f>
        <v>#N/A</v>
      </c>
      <c r="R18" s="95" t="e">
        <f>IF(AND(Y18&lt;&gt;"",X18=1),39,"")</f>
        <v>#N/A</v>
      </c>
      <c r="S18" s="36" t="e">
        <f t="shared" si="10"/>
        <v>#N/A</v>
      </c>
      <c r="T18" s="120">
        <v>662</v>
      </c>
      <c r="U18" s="350" t="s">
        <v>5810</v>
      </c>
      <c r="V18" s="351"/>
      <c r="W18" s="352"/>
      <c r="X18" s="121"/>
      <c r="Y18" s="125" t="e">
        <f>IF(VLOOKUP($E$1,ورقة4!$A$2:$AZ$14580,41,0)=0,"",(VLOOKUP($E$1,ورقة4!$A$2:$AZ$14580,41,0)))</f>
        <v>#N/A</v>
      </c>
      <c r="Z18" s="94" t="e">
        <f>IF(AND(AG18&lt;&gt;"",AF18=1),45,"")</f>
        <v>#N/A</v>
      </c>
      <c r="AA18" s="36" t="e">
        <f t="shared" si="11"/>
        <v>#N/A</v>
      </c>
      <c r="AB18" s="120">
        <v>668</v>
      </c>
      <c r="AC18" s="350" t="s">
        <v>5816</v>
      </c>
      <c r="AD18" s="351"/>
      <c r="AE18" s="352"/>
      <c r="AF18" s="121"/>
      <c r="AG18" s="123" t="e">
        <f>IF(VLOOKUP($E$1,ورقة4!$A$2:$AZ$14580,47,0)=0,"",(VLOOKUP($E$1,ورقة4!$A$2:$AZ$14580,47,0)))</f>
        <v>#N/A</v>
      </c>
      <c r="AH18" s="383"/>
      <c r="AI18" s="383"/>
      <c r="AJ18" s="383"/>
      <c r="AK18" s="127"/>
      <c r="AL18" s="33" t="e">
        <f t="shared" si="7"/>
        <v>#N/A</v>
      </c>
      <c r="AM18" s="33">
        <v>11</v>
      </c>
      <c r="AU18" s="33">
        <v>14</v>
      </c>
      <c r="AV18" s="33">
        <v>623</v>
      </c>
      <c r="AW18" s="33" t="s">
        <v>5797</v>
      </c>
      <c r="AX18" s="33">
        <f t="shared" si="12"/>
        <v>0</v>
      </c>
      <c r="AY18" s="33" t="e">
        <f t="shared" si="12"/>
        <v>#N/A</v>
      </c>
    </row>
    <row r="19" spans="1:65" ht="26.25" customHeight="1" x14ac:dyDescent="0.3">
      <c r="A19" s="33" t="e">
        <f>IF(AND(I19&lt;&gt;"",H19=1),16,"")</f>
        <v>#N/A</v>
      </c>
      <c r="B19" s="36" t="e">
        <f t="shared" si="8"/>
        <v>#N/A</v>
      </c>
      <c r="C19" s="55">
        <v>625</v>
      </c>
      <c r="D19" s="348" t="s">
        <v>5799</v>
      </c>
      <c r="E19" s="348"/>
      <c r="F19" s="348"/>
      <c r="G19" s="349"/>
      <c r="H19" s="121"/>
      <c r="I19" s="125" t="e">
        <f>IF(VLOOKUP($E$1,ورقة4!$A$2:$AZ$14580,18,0)=0,"",(VLOOKUP($E$1,ورقة4!$A$2:$AZ$14580,18,0)))</f>
        <v>#N/A</v>
      </c>
      <c r="J19" s="94" t="e">
        <f>IF(AND(Q19&lt;&gt;"",P19=1),22,"")</f>
        <v>#N/A</v>
      </c>
      <c r="K19" s="36" t="e">
        <f t="shared" si="9"/>
        <v>#N/A</v>
      </c>
      <c r="L19" s="55">
        <v>631</v>
      </c>
      <c r="M19" s="348" t="s">
        <v>5805</v>
      </c>
      <c r="N19" s="348"/>
      <c r="O19" s="378"/>
      <c r="P19" s="121"/>
      <c r="Q19" s="125" t="e">
        <f>IF(VLOOKUP($E$1,ورقة4!$A$2:$AZ$14580,24,0)=0,"",(VLOOKUP($E$1,ورقة4!$A$2:$AZ$14580,24,0)))</f>
        <v>#N/A</v>
      </c>
      <c r="R19" s="95" t="e">
        <f>IF(AND(Y19&lt;&gt;"",X19=1),40,"")</f>
        <v>#N/A</v>
      </c>
      <c r="S19" s="36" t="e">
        <f t="shared" si="10"/>
        <v>#N/A</v>
      </c>
      <c r="T19" s="120">
        <v>663</v>
      </c>
      <c r="U19" s="328" t="s">
        <v>5811</v>
      </c>
      <c r="V19" s="329"/>
      <c r="W19" s="330"/>
      <c r="X19" s="121"/>
      <c r="Y19" s="125" t="e">
        <f>IF(VLOOKUP($E$1,ورقة4!$A$2:$AZ$14580,42,0)=0,"",(VLOOKUP($E$1,ورقة4!$A$2:$AZ$14580,42,0)))</f>
        <v>#N/A</v>
      </c>
      <c r="Z19" s="94" t="e">
        <f>IF(AND(AG19&lt;&gt;"",AF19=1),46,"")</f>
        <v>#N/A</v>
      </c>
      <c r="AA19" s="36" t="e">
        <f t="shared" si="11"/>
        <v>#N/A</v>
      </c>
      <c r="AB19" s="120">
        <v>669</v>
      </c>
      <c r="AC19" s="328" t="s">
        <v>5817</v>
      </c>
      <c r="AD19" s="329"/>
      <c r="AE19" s="330"/>
      <c r="AF19" s="121"/>
      <c r="AG19" s="123" t="e">
        <f>IF(VLOOKUP($E$1,ورقة4!$A$2:$AZ$14580,48,0)=0,"",(VLOOKUP($E$1,ورقة4!$A$2:$AZ$14580,48,0)))</f>
        <v>#N/A</v>
      </c>
      <c r="AH19" s="128"/>
      <c r="AI19" s="128"/>
      <c r="AJ19" s="128"/>
      <c r="AK19" s="127"/>
      <c r="AL19" s="33" t="e">
        <f t="shared" si="7"/>
        <v>#N/A</v>
      </c>
      <c r="AM19" s="33">
        <v>12</v>
      </c>
      <c r="AU19" s="33">
        <v>15</v>
      </c>
      <c r="AV19" s="33">
        <v>624</v>
      </c>
      <c r="AW19" s="33" t="s">
        <v>5798</v>
      </c>
      <c r="AX19" s="33">
        <f t="shared" si="12"/>
        <v>0</v>
      </c>
      <c r="AY19" s="33" t="e">
        <f t="shared" si="12"/>
        <v>#N/A</v>
      </c>
    </row>
    <row r="20" spans="1:65" ht="26.25" customHeight="1" x14ac:dyDescent="0.3">
      <c r="A20" s="33" t="e">
        <f>IF(AND(I20&lt;&gt;"",H20=1),17,"")</f>
        <v>#N/A</v>
      </c>
      <c r="B20" s="36" t="e">
        <f t="shared" si="8"/>
        <v>#N/A</v>
      </c>
      <c r="C20" s="55">
        <v>626</v>
      </c>
      <c r="D20" s="346" t="s">
        <v>5800</v>
      </c>
      <c r="E20" s="346"/>
      <c r="F20" s="346"/>
      <c r="G20" s="347"/>
      <c r="H20" s="121"/>
      <c r="I20" s="125" t="e">
        <f>IF(VLOOKUP($E$1,ورقة4!$A$2:$AZ$14580,19,0)=0,"",(VLOOKUP($E$1,ورقة4!$A$2:$AZ$14580,19,0)))</f>
        <v>#N/A</v>
      </c>
      <c r="J20" s="94" t="e">
        <f>IF(AND(Q20&lt;&gt;"",P20=1),23,"")</f>
        <v>#N/A</v>
      </c>
      <c r="K20" s="36" t="e">
        <f t="shared" si="9"/>
        <v>#N/A</v>
      </c>
      <c r="L20" s="55">
        <v>632</v>
      </c>
      <c r="M20" s="348" t="s">
        <v>5806</v>
      </c>
      <c r="N20" s="348"/>
      <c r="O20" s="378"/>
      <c r="P20" s="121"/>
      <c r="Q20" s="125" t="e">
        <f>IF(VLOOKUP($E$1,ورقة4!$A$2:$AZ$14580,25,0)=0,"",(VLOOKUP($E$1,ورقة4!$A$2:$AZ$14580,25,0)))</f>
        <v>#N/A</v>
      </c>
      <c r="R20" s="95" t="e">
        <f>IF(AND(Y20&lt;&gt;"",X20=1),41,"")</f>
        <v>#N/A</v>
      </c>
      <c r="S20" s="36" t="e">
        <f t="shared" si="10"/>
        <v>#N/A</v>
      </c>
      <c r="T20" s="120">
        <v>664</v>
      </c>
      <c r="U20" s="328" t="s">
        <v>5812</v>
      </c>
      <c r="V20" s="329"/>
      <c r="W20" s="330"/>
      <c r="X20" s="121"/>
      <c r="Y20" s="125" t="e">
        <f>IF(VLOOKUP($E$1,ورقة4!$A$2:$AZ$14580,43,0)=0,"",(VLOOKUP($E$1,ورقة4!$A$2:$AZ$14580,43,0)))</f>
        <v>#N/A</v>
      </c>
      <c r="Z20" s="94" t="e">
        <f>IF(AND(AG20&lt;&gt;"",AF20=1),47,"")</f>
        <v>#N/A</v>
      </c>
      <c r="AA20" s="36" t="e">
        <f t="shared" si="11"/>
        <v>#N/A</v>
      </c>
      <c r="AB20" s="120">
        <v>670</v>
      </c>
      <c r="AC20" s="353" t="s">
        <v>5818</v>
      </c>
      <c r="AD20" s="354"/>
      <c r="AE20" s="355"/>
      <c r="AF20" s="121"/>
      <c r="AG20" s="123" t="e">
        <f>IF(VLOOKUP($E$1,ورقة4!$A$2:$AZ$14580,49,0)=0,"",(VLOOKUP($E$1,ورقة4!$A$2:$AZ$14580,49,0)))</f>
        <v>#N/A</v>
      </c>
      <c r="AH20" s="128"/>
      <c r="AI20" s="128"/>
      <c r="AJ20" s="128"/>
      <c r="AK20" s="127"/>
      <c r="AL20" s="33" t="e">
        <f t="shared" ref="AL20:AL25" si="13">IF(A16&lt;&gt;"",A16,"")</f>
        <v>#N/A</v>
      </c>
      <c r="AM20" s="33">
        <v>13</v>
      </c>
      <c r="AU20" s="33">
        <v>16</v>
      </c>
      <c r="AV20" s="33">
        <v>625</v>
      </c>
      <c r="AW20" s="33" t="s">
        <v>5799</v>
      </c>
      <c r="AX20" s="33">
        <f t="shared" si="12"/>
        <v>0</v>
      </c>
      <c r="AY20" s="33" t="e">
        <f t="shared" si="12"/>
        <v>#N/A</v>
      </c>
    </row>
    <row r="21" spans="1:65" ht="20.25" customHeight="1" x14ac:dyDescent="0.3">
      <c r="A21" s="33" t="e">
        <f>IF(AND(I21&lt;&gt;"",H21=1),18,"")</f>
        <v>#N/A</v>
      </c>
      <c r="B21" s="36" t="e">
        <f t="shared" si="8"/>
        <v>#N/A</v>
      </c>
      <c r="C21" s="55">
        <v>627</v>
      </c>
      <c r="D21" s="347" t="s">
        <v>5801</v>
      </c>
      <c r="E21" s="384"/>
      <c r="F21" s="384"/>
      <c r="G21" s="385"/>
      <c r="H21" s="121"/>
      <c r="I21" s="125" t="e">
        <f>IF(VLOOKUP($E$1,ورقة4!$A$2:$AZ$14580,20,0)=0,"",(VLOOKUP($E$1,ورقة4!$A$2:$AZ$14580,20,0)))</f>
        <v>#N/A</v>
      </c>
      <c r="J21" s="94" t="e">
        <f>IF(AND(Q21&lt;&gt;"",P21=1),24,"")</f>
        <v>#N/A</v>
      </c>
      <c r="K21" s="36" t="e">
        <f t="shared" si="9"/>
        <v>#N/A</v>
      </c>
      <c r="L21" s="55">
        <v>633</v>
      </c>
      <c r="M21" s="348" t="s">
        <v>5807</v>
      </c>
      <c r="N21" s="348"/>
      <c r="O21" s="378"/>
      <c r="P21" s="121"/>
      <c r="Q21" s="125" t="e">
        <f>IF(VLOOKUP($E$1,ورقة4!$A$2:$AZ$14580,26,0)=0,"",(VLOOKUP($E$1,ورقة4!$A$2:$AZ$14580,26,0)))</f>
        <v>#N/A</v>
      </c>
      <c r="R21" s="95" t="e">
        <f>IF(AND(Y21&lt;&gt;"",X21=1),42,"")</f>
        <v>#N/A</v>
      </c>
      <c r="S21" s="36" t="e">
        <f t="shared" si="10"/>
        <v>#N/A</v>
      </c>
      <c r="T21" s="120">
        <v>665</v>
      </c>
      <c r="U21" s="328" t="s">
        <v>5813</v>
      </c>
      <c r="V21" s="329"/>
      <c r="W21" s="330"/>
      <c r="X21" s="121"/>
      <c r="Y21" s="125" t="e">
        <f>IF(VLOOKUP($E$1,ورقة4!$A$2:$AZ$14580,44,0)=0,"",(VLOOKUP($E$1,ورقة4!$A$2:$AZ$14580,44,0)))</f>
        <v>#N/A</v>
      </c>
      <c r="Z21" s="94" t="e">
        <f>IF(AND(AG21&lt;&gt;"",AF21=1),48,"")</f>
        <v>#N/A</v>
      </c>
      <c r="AA21" s="36" t="e">
        <f t="shared" si="11"/>
        <v>#N/A</v>
      </c>
      <c r="AB21" s="120">
        <v>671</v>
      </c>
      <c r="AC21" s="353" t="s">
        <v>233</v>
      </c>
      <c r="AD21" s="354"/>
      <c r="AE21" s="355"/>
      <c r="AF21" s="121"/>
      <c r="AG21" s="123" t="e">
        <f>IF(VLOOKUP($E$1,ورقة4!$A$2:$AZ$14580,50,0)=0,"",(VLOOKUP($E$1,ورقة4!$A$2:$AZ$14580,50,0)))</f>
        <v>#N/A</v>
      </c>
      <c r="AH21" s="128"/>
      <c r="AI21" s="128"/>
      <c r="AJ21" s="128"/>
      <c r="AK21" s="127"/>
      <c r="AL21" s="33" t="e">
        <f t="shared" si="13"/>
        <v>#N/A</v>
      </c>
      <c r="AM21" s="33">
        <v>14</v>
      </c>
      <c r="AU21" s="33">
        <v>17</v>
      </c>
      <c r="AV21" s="33">
        <v>626</v>
      </c>
      <c r="AW21" s="33" t="s">
        <v>5800</v>
      </c>
      <c r="AX21" s="33">
        <f t="shared" si="12"/>
        <v>0</v>
      </c>
      <c r="AY21" s="33" t="e">
        <f t="shared" si="12"/>
        <v>#N/A</v>
      </c>
    </row>
    <row r="22" spans="1:65" ht="16.2" hidden="1" thickBot="1" x14ac:dyDescent="0.35">
      <c r="B22" s="60" t="e">
        <f>SUM(B16:B21)</f>
        <v>#N/A</v>
      </c>
      <c r="C22" s="69"/>
      <c r="D22" s="70"/>
      <c r="E22" s="70"/>
      <c r="F22" s="70"/>
      <c r="G22" s="48">
        <f>COUNTIFS(I16:I21,$R$30,H16:H21,1)</f>
        <v>0</v>
      </c>
      <c r="H22" s="63">
        <f>COUNTIFS(I16:I21,$X$30,H16:H21,1)</f>
        <v>0</v>
      </c>
      <c r="I22" s="64">
        <f>COUNTIFS(I16:I21,$AF$30,H16:H21,1)</f>
        <v>0</v>
      </c>
      <c r="J22" s="94" t="str">
        <f>IF(AND(Q22&lt;&gt;"",P22=1),19,"")</f>
        <v/>
      </c>
      <c r="K22" s="60" t="e">
        <f>SUM(K16:K21)</f>
        <v>#N/A</v>
      </c>
      <c r="L22" s="69"/>
      <c r="M22" s="70"/>
      <c r="N22" s="70"/>
      <c r="O22" s="48">
        <f>COUNTIFS(Q16:Q21,$R$30,P16:P21,1)</f>
        <v>0</v>
      </c>
      <c r="P22" s="63">
        <f>COUNTIFS(Q16:Q21,$X$30,P16:P21,1)</f>
        <v>0</v>
      </c>
      <c r="Q22" s="64">
        <f>COUNTIFS(Q16:Q21,$AF$30,P16:P21,1)</f>
        <v>0</v>
      </c>
      <c r="R22" s="59"/>
      <c r="S22" s="60" t="e">
        <f>SUM(S16:S21)</f>
        <v>#N/A</v>
      </c>
      <c r="T22" s="57"/>
      <c r="U22" s="67"/>
      <c r="V22" s="67"/>
      <c r="W22" s="48">
        <f>COUNTIFS(Y16:Y21,$R$30,X16:X21,1)</f>
        <v>0</v>
      </c>
      <c r="X22" s="63">
        <f>COUNTIFS(Y16:Y21,$X$30,X16:X21,1)</f>
        <v>0</v>
      </c>
      <c r="Y22" s="64">
        <f>COUNTIFS(Y16:Y21,$AF$30,X16:X21,1)</f>
        <v>0</v>
      </c>
      <c r="Z22" s="61"/>
      <c r="AA22" s="60" t="e">
        <f>SUM(AA16:AA21)</f>
        <v>#N/A</v>
      </c>
      <c r="AB22" s="67"/>
      <c r="AC22" s="67"/>
      <c r="AD22" s="67"/>
      <c r="AE22" s="48">
        <f>COUNTIFS(AG16:AG21,$R$30,AF16:AF21,1)</f>
        <v>0</v>
      </c>
      <c r="AF22" s="63">
        <f>COUNTIFS(AG16:AG21,$X$30,AF16:AF21,1)</f>
        <v>0</v>
      </c>
      <c r="AG22" s="64">
        <f>COUNTIFS(AG16:AG21,$AF$30,AF16:AF21,1)</f>
        <v>0</v>
      </c>
      <c r="AH22" s="47"/>
      <c r="AI22" s="47"/>
      <c r="AJ22" s="47"/>
      <c r="AK22" s="50"/>
      <c r="AL22" s="33" t="e">
        <f t="shared" si="13"/>
        <v>#N/A</v>
      </c>
      <c r="AM22" s="33">
        <v>15</v>
      </c>
      <c r="AU22" s="33">
        <v>18</v>
      </c>
      <c r="AV22" s="33">
        <v>627</v>
      </c>
      <c r="AW22" s="33" t="s">
        <v>5801</v>
      </c>
      <c r="AX22" s="33">
        <f t="shared" si="12"/>
        <v>0</v>
      </c>
      <c r="AY22" s="33" t="e">
        <f t="shared" si="12"/>
        <v>#N/A</v>
      </c>
    </row>
    <row r="23" spans="1:65" ht="15.6" hidden="1" x14ac:dyDescent="0.3">
      <c r="B23" s="24"/>
      <c r="D23" s="52"/>
      <c r="E23" s="52"/>
      <c r="F23" s="52"/>
      <c r="G23" s="52"/>
      <c r="H23" s="24"/>
      <c r="I23" s="24"/>
      <c r="J23" s="24"/>
      <c r="K23" s="36"/>
      <c r="P23" s="63"/>
      <c r="Q23" s="64"/>
      <c r="R23" s="49"/>
      <c r="S23" s="36"/>
      <c r="T23" s="44" t="e">
        <f>B14+B22+K14+K22+S14+S22+AA14+AA22</f>
        <v>#N/A</v>
      </c>
      <c r="U23" s="45"/>
      <c r="V23" s="45"/>
      <c r="W23" s="45"/>
      <c r="X23" s="65"/>
      <c r="Y23" s="66"/>
      <c r="Z23" s="46"/>
      <c r="AA23" s="39"/>
      <c r="AB23" s="45"/>
      <c r="AC23" s="45"/>
      <c r="AD23" s="45"/>
      <c r="AE23" s="45"/>
      <c r="AF23" s="65"/>
      <c r="AG23" s="66"/>
      <c r="AH23" s="47"/>
      <c r="AI23" s="47"/>
      <c r="AJ23" s="47"/>
      <c r="AK23" s="50"/>
      <c r="AL23" s="33" t="e">
        <f t="shared" si="13"/>
        <v>#N/A</v>
      </c>
      <c r="AM23" s="33">
        <v>16</v>
      </c>
      <c r="AU23" s="33">
        <v>19</v>
      </c>
      <c r="AV23" s="33">
        <v>628</v>
      </c>
      <c r="AW23" s="33" t="s">
        <v>5802</v>
      </c>
      <c r="AX23" s="33">
        <f t="shared" ref="AX23:AY27" si="14">P16</f>
        <v>0</v>
      </c>
      <c r="AY23" s="33" t="e">
        <f t="shared" si="14"/>
        <v>#N/A</v>
      </c>
    </row>
    <row r="24" spans="1:65" s="71" customFormat="1" x14ac:dyDescent="0.3">
      <c r="S24" s="139"/>
      <c r="AL24" s="33" t="e">
        <f t="shared" si="13"/>
        <v>#N/A</v>
      </c>
      <c r="AM24" s="33">
        <v>17</v>
      </c>
      <c r="AN24" s="33"/>
      <c r="AO24" s="33"/>
      <c r="AP24" s="33"/>
      <c r="AQ24" s="33"/>
      <c r="AR24" s="33"/>
      <c r="AS24" s="33"/>
      <c r="AT24" s="33"/>
      <c r="AU24" s="33">
        <v>20</v>
      </c>
      <c r="AV24" s="33">
        <v>629</v>
      </c>
      <c r="AW24" s="33" t="s">
        <v>5803</v>
      </c>
      <c r="AX24" s="33">
        <f t="shared" si="14"/>
        <v>0</v>
      </c>
      <c r="AY24" s="33" t="e">
        <f t="shared" si="14"/>
        <v>#N/A</v>
      </c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</row>
    <row r="25" spans="1:65" s="140" customFormat="1" ht="19.5" customHeight="1" x14ac:dyDescent="0.5">
      <c r="B25" s="141"/>
      <c r="C25" s="380" t="str">
        <f>IF(E3="أنثى","منقطعة عن التسجيل في","منقطع عن التسجيل في")</f>
        <v>منقطع عن التسجيل في</v>
      </c>
      <c r="D25" s="380"/>
      <c r="E25" s="380"/>
      <c r="F25" s="380"/>
      <c r="G25" s="380"/>
      <c r="H25" s="380"/>
      <c r="I25" s="141"/>
      <c r="J25" s="141"/>
      <c r="L25" s="381" t="s">
        <v>227</v>
      </c>
      <c r="M25" s="381"/>
      <c r="N25" s="389">
        <f>IF(N27=0,2000,4000)</f>
        <v>2000</v>
      </c>
      <c r="O25" s="389"/>
      <c r="P25" s="389"/>
      <c r="Q25" s="389"/>
      <c r="R25" s="389"/>
      <c r="S25" s="142"/>
      <c r="T25" s="390" t="s">
        <v>595</v>
      </c>
      <c r="U25" s="391"/>
      <c r="V25" s="392"/>
      <c r="W25" s="399" t="e">
        <f>AB5</f>
        <v>#N/A</v>
      </c>
      <c r="X25" s="400"/>
      <c r="Y25" s="401"/>
      <c r="Z25" s="314" t="s">
        <v>228</v>
      </c>
      <c r="AA25" s="314"/>
      <c r="AB25" s="314"/>
      <c r="AC25" s="314"/>
      <c r="AD25" s="314"/>
      <c r="AE25" s="316">
        <f>G14+O14+W14+AE14+G22+O22+W22+AE22</f>
        <v>0</v>
      </c>
      <c r="AF25" s="316"/>
      <c r="AG25" s="316"/>
      <c r="AL25" s="33" t="e">
        <f t="shared" si="13"/>
        <v>#N/A</v>
      </c>
      <c r="AM25" s="33">
        <v>18</v>
      </c>
      <c r="AN25" s="33"/>
      <c r="AO25" s="33"/>
      <c r="AP25" s="33"/>
      <c r="AQ25" s="33"/>
      <c r="AR25" s="33"/>
      <c r="AS25" s="33"/>
      <c r="AT25" s="33"/>
      <c r="AU25" s="33">
        <v>21</v>
      </c>
      <c r="AV25" s="33">
        <v>630</v>
      </c>
      <c r="AW25" s="33" t="s">
        <v>5804</v>
      </c>
      <c r="AX25" s="33">
        <f t="shared" si="14"/>
        <v>0</v>
      </c>
      <c r="AY25" s="33" t="e">
        <f t="shared" si="14"/>
        <v>#N/A</v>
      </c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</row>
    <row r="26" spans="1:65" s="140" customFormat="1" ht="19.5" customHeight="1" x14ac:dyDescent="0.5">
      <c r="B26" s="143" t="str">
        <f>IFERROR(SMALL($B$35:$B$39,'اختيار المقررات'!AM8),"")</f>
        <v/>
      </c>
      <c r="C26" s="380" t="str">
        <f>IFERROR(VLOOKUP(B26,'اختيار المقررات'!$A$43:$B$47,2,0),"")</f>
        <v/>
      </c>
      <c r="D26" s="380"/>
      <c r="E26" s="380"/>
      <c r="F26" s="380"/>
      <c r="G26" s="380"/>
      <c r="H26" s="380"/>
      <c r="I26" s="141"/>
      <c r="J26" s="141"/>
      <c r="K26" s="141"/>
      <c r="L26" s="381" t="s">
        <v>25</v>
      </c>
      <c r="M26" s="381"/>
      <c r="N26" s="389" t="e">
        <f>IF(E2="الرابعة حديث",7000,0)</f>
        <v>#N/A</v>
      </c>
      <c r="O26" s="389"/>
      <c r="P26" s="389"/>
      <c r="Q26" s="389"/>
      <c r="R26" s="389"/>
      <c r="S26" s="142"/>
      <c r="T26" s="393"/>
      <c r="U26" s="394"/>
      <c r="V26" s="395"/>
      <c r="W26" s="402"/>
      <c r="X26" s="403"/>
      <c r="Y26" s="404"/>
      <c r="Z26" s="315" t="s">
        <v>229</v>
      </c>
      <c r="AA26" s="315"/>
      <c r="AB26" s="315"/>
      <c r="AC26" s="315"/>
      <c r="AD26" s="315"/>
      <c r="AE26" s="316">
        <f>H14+P14+X14+AF14+H22+P22+X22+AF22</f>
        <v>0</v>
      </c>
      <c r="AF26" s="316"/>
      <c r="AG26" s="316"/>
      <c r="AL26" s="33" t="e">
        <f t="shared" ref="AL26:AL28" si="15">IF(J16&lt;&gt;"",J16,"")</f>
        <v>#N/A</v>
      </c>
      <c r="AM26" s="33">
        <v>19</v>
      </c>
      <c r="AN26" s="33"/>
      <c r="AO26" s="33"/>
      <c r="AP26" s="33"/>
      <c r="AQ26" s="33"/>
      <c r="AR26" s="33"/>
      <c r="AS26" s="33"/>
      <c r="AT26" s="33"/>
      <c r="AU26" s="33">
        <v>22</v>
      </c>
      <c r="AV26" s="33">
        <v>631</v>
      </c>
      <c r="AW26" s="33" t="s">
        <v>5805</v>
      </c>
      <c r="AX26" s="33">
        <f t="shared" si="14"/>
        <v>0</v>
      </c>
      <c r="AY26" s="33" t="e">
        <f t="shared" si="14"/>
        <v>#N/A</v>
      </c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</row>
    <row r="27" spans="1:65" s="140" customFormat="1" ht="19.5" customHeight="1" x14ac:dyDescent="0.5">
      <c r="B27" s="143" t="str">
        <f>IFERROR(SMALL($B$35:$B$39,'اختيار المقررات'!AM9),"")</f>
        <v/>
      </c>
      <c r="C27" s="380" t="str">
        <f>IFERROR(VLOOKUP(B27,'اختيار المقررات'!$A$43:$B$47,2,0),"")</f>
        <v/>
      </c>
      <c r="D27" s="380"/>
      <c r="E27" s="380"/>
      <c r="F27" s="380"/>
      <c r="G27" s="380"/>
      <c r="H27" s="380"/>
      <c r="I27" s="141"/>
      <c r="J27" s="141"/>
      <c r="L27" s="381" t="s">
        <v>561</v>
      </c>
      <c r="M27" s="381"/>
      <c r="N27" s="389">
        <f>IF(F5=AO4,COUNT(B26:B30)*1500,IF(OR(F5=AO1,F5=AO2,F5=AO5,F5=AO6),COUNT(B26:B30)*12000,IF(OR(F5=AO3,F5=AO7),COUNT(B26:B30)*7500,COUNT(B26:B30)*15000)))</f>
        <v>0</v>
      </c>
      <c r="O27" s="389"/>
      <c r="P27" s="389"/>
      <c r="Q27" s="389"/>
      <c r="R27" s="147"/>
      <c r="S27" s="142"/>
      <c r="T27" s="396"/>
      <c r="U27" s="397"/>
      <c r="V27" s="398"/>
      <c r="W27" s="405"/>
      <c r="X27" s="406"/>
      <c r="Y27" s="407"/>
      <c r="Z27" s="315" t="s">
        <v>230</v>
      </c>
      <c r="AA27" s="315"/>
      <c r="AB27" s="315"/>
      <c r="AC27" s="315"/>
      <c r="AD27" s="315"/>
      <c r="AE27" s="316">
        <f>I14+Q14+Y14+AG14+I22+Q22+Y22+AG22</f>
        <v>0</v>
      </c>
      <c r="AF27" s="316"/>
      <c r="AG27" s="316"/>
      <c r="AL27" s="33" t="e">
        <f t="shared" si="15"/>
        <v>#N/A</v>
      </c>
      <c r="AM27" s="33">
        <v>20</v>
      </c>
      <c r="AN27" s="33"/>
      <c r="AO27" s="33"/>
      <c r="AP27" s="33"/>
      <c r="AQ27" s="33"/>
      <c r="AR27" s="33"/>
      <c r="AS27" s="33"/>
      <c r="AT27" s="33"/>
      <c r="AU27" s="33">
        <v>23</v>
      </c>
      <c r="AV27" s="33">
        <v>632</v>
      </c>
      <c r="AW27" s="33" t="s">
        <v>5806</v>
      </c>
      <c r="AX27" s="33">
        <f t="shared" si="14"/>
        <v>0</v>
      </c>
      <c r="AY27" s="33" t="e">
        <f t="shared" si="14"/>
        <v>#N/A</v>
      </c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</row>
    <row r="28" spans="1:65" s="140" customFormat="1" ht="19.5" customHeight="1" x14ac:dyDescent="0.5">
      <c r="B28" s="143" t="str">
        <f>IFERROR(SMALL($B$35:$B$39,'اختيار المقررات'!AM10),"")</f>
        <v/>
      </c>
      <c r="C28" s="380" t="str">
        <f>IFERROR(VLOOKUP(B28,'اختيار المقررات'!$A$43:$B$47,2,0),"")</f>
        <v/>
      </c>
      <c r="D28" s="380"/>
      <c r="E28" s="380"/>
      <c r="F28" s="380"/>
      <c r="G28" s="380"/>
      <c r="H28" s="380"/>
      <c r="I28" s="141"/>
      <c r="J28" s="141"/>
      <c r="K28" s="141"/>
      <c r="L28" s="417" t="s">
        <v>562</v>
      </c>
      <c r="M28" s="417"/>
      <c r="N28" s="389" t="e">
        <f>T23</f>
        <v>#N/A</v>
      </c>
      <c r="O28" s="389"/>
      <c r="P28" s="389"/>
      <c r="Q28" s="389"/>
      <c r="R28" s="389"/>
      <c r="S28" s="142"/>
      <c r="T28" s="381" t="s">
        <v>20</v>
      </c>
      <c r="U28" s="381"/>
      <c r="V28" s="381"/>
      <c r="W28" s="416" t="s">
        <v>249</v>
      </c>
      <c r="X28" s="416"/>
      <c r="Y28" s="416"/>
      <c r="Z28" s="411"/>
      <c r="AA28" s="412"/>
      <c r="AB28" s="412"/>
      <c r="AC28" s="412"/>
      <c r="AD28" s="412"/>
      <c r="AE28" s="412"/>
      <c r="AF28" s="412"/>
      <c r="AG28" s="413"/>
      <c r="AL28" s="33" t="e">
        <f t="shared" si="15"/>
        <v>#N/A</v>
      </c>
      <c r="AM28" s="33">
        <v>21</v>
      </c>
      <c r="AN28" s="33"/>
      <c r="AO28" s="33"/>
      <c r="AP28" s="33"/>
      <c r="AQ28" s="33"/>
      <c r="AR28" s="33"/>
      <c r="AS28" s="33"/>
      <c r="AT28" s="33"/>
      <c r="AU28" s="33">
        <v>24</v>
      </c>
      <c r="AV28" s="33">
        <v>633</v>
      </c>
      <c r="AW28" s="33" t="s">
        <v>5807</v>
      </c>
      <c r="AX28" s="33">
        <f t="shared" ref="AX28" si="16">P21</f>
        <v>0</v>
      </c>
      <c r="AY28" s="33" t="e">
        <f t="shared" ref="AY28" si="17">Q21</f>
        <v>#N/A</v>
      </c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</row>
    <row r="29" spans="1:65" s="140" customFormat="1" ht="19.5" customHeight="1" x14ac:dyDescent="0.5">
      <c r="B29" s="143" t="str">
        <f>IFERROR(SMALL($B$35:$B$39,'اختيار المقررات'!AM11),"")</f>
        <v/>
      </c>
      <c r="C29" s="380" t="str">
        <f>IFERROR(VLOOKUP(B29,'اختيار المقررات'!$A$43:$B$47,2,0),"")</f>
        <v/>
      </c>
      <c r="D29" s="380"/>
      <c r="E29" s="380"/>
      <c r="F29" s="380"/>
      <c r="G29" s="380"/>
      <c r="H29" s="380"/>
      <c r="I29" s="141"/>
      <c r="J29" s="141"/>
      <c r="K29" s="141"/>
      <c r="L29" s="381" t="s">
        <v>23</v>
      </c>
      <c r="M29" s="381"/>
      <c r="N29" s="415" t="e">
        <f>SUM(N25:R28)-W25</f>
        <v>#N/A</v>
      </c>
      <c r="O29" s="415"/>
      <c r="P29" s="415"/>
      <c r="Q29" s="415"/>
      <c r="R29" s="147"/>
      <c r="S29" s="142"/>
      <c r="T29" s="381" t="s">
        <v>24</v>
      </c>
      <c r="U29" s="381"/>
      <c r="V29" s="381"/>
      <c r="W29" s="382" t="e">
        <f>IF(W28="نعم",(N25+N26+الإستمارة!U1+الإستمارة!U2)+((N29-(N25+N26+الإستمارة!U1+الإستمارة!U2))/2),N29)</f>
        <v>#N/A</v>
      </c>
      <c r="X29" s="382"/>
      <c r="Y29" s="382"/>
      <c r="Z29" s="381" t="s">
        <v>26</v>
      </c>
      <c r="AA29" s="381"/>
      <c r="AB29" s="381"/>
      <c r="AC29" s="381"/>
      <c r="AD29" s="414" t="e">
        <f>N29-W29</f>
        <v>#N/A</v>
      </c>
      <c r="AE29" s="414"/>
      <c r="AF29" s="414"/>
      <c r="AG29" s="414"/>
      <c r="AL29" s="33" t="e">
        <f>IF(J19&lt;&gt;"",J19,"")</f>
        <v>#N/A</v>
      </c>
      <c r="AM29" s="33">
        <v>23</v>
      </c>
      <c r="AN29" s="33"/>
      <c r="AO29" s="33"/>
      <c r="AP29" s="33"/>
      <c r="AQ29" s="33"/>
      <c r="AR29" s="33"/>
      <c r="AS29" s="33"/>
      <c r="AT29" s="33"/>
      <c r="AU29" s="33">
        <v>25</v>
      </c>
      <c r="AV29" s="33">
        <v>640</v>
      </c>
      <c r="AW29" s="33" t="s">
        <v>5784</v>
      </c>
      <c r="AX29" s="33">
        <f t="shared" ref="AX29:AY34" si="18">X8</f>
        <v>0</v>
      </c>
      <c r="AY29" s="33" t="e">
        <f t="shared" si="18"/>
        <v>#N/A</v>
      </c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</row>
    <row r="30" spans="1:65" s="144" customFormat="1" ht="24" customHeight="1" x14ac:dyDescent="0.5">
      <c r="B30" s="143" t="str">
        <f>IFERROR(SMALL($B$35:$B$39,'اختيار المقررات'!AM12),"")</f>
        <v/>
      </c>
      <c r="C30" s="380" t="str">
        <f>IFERROR(VLOOKUP(B30,'اختيار المقررات'!$A$43:$B$47,2,0),"")</f>
        <v/>
      </c>
      <c r="D30" s="380"/>
      <c r="E30" s="380"/>
      <c r="F30" s="380"/>
      <c r="G30" s="380"/>
      <c r="H30" s="380"/>
      <c r="I30" s="141"/>
      <c r="J30" s="141"/>
      <c r="K30" s="145"/>
      <c r="L30" s="409" t="s">
        <v>563</v>
      </c>
      <c r="M30" s="409"/>
      <c r="N30" s="409"/>
      <c r="O30" s="409"/>
      <c r="P30" s="409"/>
      <c r="Q30" s="409"/>
      <c r="R30" s="410" t="s">
        <v>221</v>
      </c>
      <c r="S30" s="410"/>
      <c r="T30" s="410"/>
      <c r="U30" s="409" t="s">
        <v>564</v>
      </c>
      <c r="V30" s="409"/>
      <c r="W30" s="409"/>
      <c r="X30" s="409" t="s">
        <v>222</v>
      </c>
      <c r="Y30" s="409"/>
      <c r="Z30" s="409" t="s">
        <v>565</v>
      </c>
      <c r="AA30" s="409"/>
      <c r="AB30" s="409"/>
      <c r="AC30" s="409"/>
      <c r="AD30" s="409"/>
      <c r="AE30" s="409"/>
      <c r="AF30" s="146" t="s">
        <v>220</v>
      </c>
      <c r="AG30" s="146"/>
      <c r="AL30" s="33" t="e">
        <f>IF(J20&lt;&gt;"",J20,"")</f>
        <v>#N/A</v>
      </c>
      <c r="AM30" s="33">
        <v>24</v>
      </c>
      <c r="AN30" s="33"/>
      <c r="AO30" s="33"/>
      <c r="AP30" s="33"/>
      <c r="AQ30" s="33"/>
      <c r="AR30" s="33"/>
      <c r="AS30" s="33"/>
      <c r="AT30" s="33"/>
      <c r="AU30" s="33">
        <v>26</v>
      </c>
      <c r="AV30" s="33">
        <v>641</v>
      </c>
      <c r="AW30" s="33" t="s">
        <v>5785</v>
      </c>
      <c r="AX30" s="33">
        <f t="shared" si="18"/>
        <v>0</v>
      </c>
      <c r="AY30" s="33" t="e">
        <f t="shared" si="18"/>
        <v>#N/A</v>
      </c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</row>
    <row r="31" spans="1:65" s="38" customFormat="1" x14ac:dyDescent="0.3">
      <c r="B31" s="408" t="s">
        <v>566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L31" s="33" t="e">
        <f>IF(J21&lt;&gt;"",J21,"")</f>
        <v>#N/A</v>
      </c>
      <c r="AM31" s="33">
        <v>25</v>
      </c>
      <c r="AN31" s="33"/>
      <c r="AO31" s="33"/>
      <c r="AP31" s="33"/>
      <c r="AQ31" s="33"/>
      <c r="AR31" s="33"/>
      <c r="AS31" s="33"/>
      <c r="AT31" s="33"/>
      <c r="AU31" s="33">
        <v>27</v>
      </c>
      <c r="AV31" s="33">
        <v>642</v>
      </c>
      <c r="AW31" s="33" t="s">
        <v>5786</v>
      </c>
      <c r="AX31" s="33">
        <f t="shared" si="18"/>
        <v>0</v>
      </c>
      <c r="AY31" s="33" t="e">
        <f t="shared" si="18"/>
        <v>#N/A</v>
      </c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1:65" s="38" customFormat="1" x14ac:dyDescent="0.3"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L32" s="33" t="e">
        <f t="shared" ref="AL32:AL37" si="19">IF(R8&lt;&gt;"",R8,"")</f>
        <v>#N/A</v>
      </c>
      <c r="AM32" s="33">
        <v>26</v>
      </c>
      <c r="AN32" s="33"/>
      <c r="AO32" s="33"/>
      <c r="AP32" s="33"/>
      <c r="AQ32" s="33"/>
      <c r="AR32" s="33"/>
      <c r="AS32" s="33"/>
      <c r="AT32" s="33"/>
      <c r="AU32" s="33">
        <v>28</v>
      </c>
      <c r="AV32" s="33">
        <v>643</v>
      </c>
      <c r="AW32" s="33" t="s">
        <v>5787</v>
      </c>
      <c r="AX32" s="33">
        <f t="shared" si="18"/>
        <v>0</v>
      </c>
      <c r="AY32" s="33" t="e">
        <f t="shared" si="18"/>
        <v>#N/A</v>
      </c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</row>
    <row r="33" spans="1:65" s="38" customFormat="1" x14ac:dyDescent="0.3"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L33" s="33" t="e">
        <f t="shared" si="19"/>
        <v>#N/A</v>
      </c>
      <c r="AM33" s="33">
        <v>27</v>
      </c>
      <c r="AN33" s="33"/>
      <c r="AO33" s="33"/>
      <c r="AP33" s="33"/>
      <c r="AQ33" s="33"/>
      <c r="AR33" s="33"/>
      <c r="AS33" s="33"/>
      <c r="AT33" s="33"/>
      <c r="AU33" s="33">
        <v>29</v>
      </c>
      <c r="AV33" s="33">
        <v>644</v>
      </c>
      <c r="AW33" s="33" t="s">
        <v>5788</v>
      </c>
      <c r="AX33" s="33">
        <f t="shared" si="18"/>
        <v>0</v>
      </c>
      <c r="AY33" s="33" t="e">
        <f t="shared" si="18"/>
        <v>#N/A</v>
      </c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</row>
    <row r="34" spans="1:65" s="38" customFormat="1" x14ac:dyDescent="0.3"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L34" s="33" t="e">
        <f t="shared" si="19"/>
        <v>#N/A</v>
      </c>
      <c r="AM34" s="33">
        <v>28</v>
      </c>
      <c r="AN34" s="33"/>
      <c r="AO34" s="33"/>
      <c r="AP34" s="33"/>
      <c r="AQ34" s="33"/>
      <c r="AR34" s="33"/>
      <c r="AS34" s="33"/>
      <c r="AT34" s="33"/>
      <c r="AU34" s="33">
        <v>30</v>
      </c>
      <c r="AV34" s="33">
        <v>645</v>
      </c>
      <c r="AW34" s="33" t="s">
        <v>5789</v>
      </c>
      <c r="AX34" s="33">
        <f t="shared" si="18"/>
        <v>0</v>
      </c>
      <c r="AY34" s="33" t="e">
        <f t="shared" si="18"/>
        <v>#N/A</v>
      </c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</row>
    <row r="35" spans="1:65" s="38" customFormat="1" ht="15.6" x14ac:dyDescent="0.3">
      <c r="B35" s="129" t="e">
        <f>IF(VLOOKUP($E$1,ورقة2!$A$2:$Z$9918,22,0)="م",1,"")</f>
        <v>#N/A</v>
      </c>
      <c r="C35" s="130"/>
      <c r="D35" s="130"/>
      <c r="E35" s="130"/>
      <c r="F35" s="130"/>
      <c r="G35" s="130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L35" s="33" t="e">
        <f t="shared" si="19"/>
        <v>#N/A</v>
      </c>
      <c r="AM35" s="33">
        <v>29</v>
      </c>
      <c r="AN35" s="33"/>
      <c r="AO35" s="33"/>
      <c r="AP35" s="33"/>
      <c r="AQ35" s="33"/>
      <c r="AR35" s="33"/>
      <c r="AS35" s="33"/>
      <c r="AT35" s="33"/>
      <c r="AU35" s="33">
        <v>31</v>
      </c>
      <c r="AV35" s="33">
        <v>646</v>
      </c>
      <c r="AW35" s="33" t="s">
        <v>5790</v>
      </c>
      <c r="AX35" s="33">
        <f t="shared" ref="AX35:AY40" si="20">AF8</f>
        <v>0</v>
      </c>
      <c r="AY35" s="33" t="e">
        <f t="shared" si="20"/>
        <v>#N/A</v>
      </c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1:65" s="38" customFormat="1" x14ac:dyDescent="0.3">
      <c r="B36" s="129" t="e">
        <f>IF(VLOOKUP($E$1,ورقة2!$A$2:$Z$9918,23,0)="م",2,"")</f>
        <v>#N/A</v>
      </c>
      <c r="C36" s="132"/>
      <c r="D36" s="133"/>
      <c r="E36" s="133"/>
      <c r="F36" s="133"/>
      <c r="G36" s="133"/>
      <c r="H36" s="130"/>
      <c r="I36" s="130"/>
      <c r="J36" s="134"/>
      <c r="K36" s="130"/>
      <c r="L36" s="132"/>
      <c r="M36" s="133"/>
      <c r="N36" s="133"/>
      <c r="O36" s="133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L36" s="33" t="e">
        <f t="shared" si="19"/>
        <v>#N/A</v>
      </c>
      <c r="AM36" s="33">
        <v>30</v>
      </c>
      <c r="AN36" s="33"/>
      <c r="AO36" s="33"/>
      <c r="AP36" s="33"/>
      <c r="AQ36" s="33"/>
      <c r="AR36" s="33"/>
      <c r="AS36" s="33"/>
      <c r="AT36" s="33"/>
      <c r="AU36" s="33">
        <v>32</v>
      </c>
      <c r="AV36" s="33">
        <v>647</v>
      </c>
      <c r="AW36" s="33" t="s">
        <v>5791</v>
      </c>
      <c r="AX36" s="33">
        <f t="shared" si="20"/>
        <v>0</v>
      </c>
      <c r="AY36" s="33" t="e">
        <f t="shared" si="20"/>
        <v>#N/A</v>
      </c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</row>
    <row r="37" spans="1:65" s="38" customFormat="1" x14ac:dyDescent="0.3">
      <c r="B37" s="129" t="e">
        <f>IF(VLOOKUP($E$1,ورقة2!$A$2:$Z$9918,24,0)="م",3,"")</f>
        <v>#N/A</v>
      </c>
      <c r="C37" s="132"/>
      <c r="D37" s="133"/>
      <c r="E37" s="133"/>
      <c r="F37" s="133"/>
      <c r="G37" s="133"/>
      <c r="H37" s="130"/>
      <c r="I37" s="130"/>
      <c r="J37" s="134"/>
      <c r="K37" s="130"/>
      <c r="L37" s="132"/>
      <c r="M37" s="133"/>
      <c r="N37" s="133"/>
      <c r="O37" s="133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L37" s="33" t="e">
        <f t="shared" si="19"/>
        <v>#N/A</v>
      </c>
      <c r="AM37" s="33">
        <v>31</v>
      </c>
      <c r="AN37" s="33"/>
      <c r="AO37" s="33"/>
      <c r="AP37" s="33"/>
      <c r="AQ37" s="33"/>
      <c r="AR37" s="33"/>
      <c r="AS37" s="33"/>
      <c r="AT37" s="33"/>
      <c r="AU37" s="33">
        <v>33</v>
      </c>
      <c r="AV37" s="33">
        <v>648</v>
      </c>
      <c r="AW37" s="33" t="s">
        <v>5792</v>
      </c>
      <c r="AX37" s="33">
        <f t="shared" si="20"/>
        <v>0</v>
      </c>
      <c r="AY37" s="33" t="e">
        <f t="shared" si="20"/>
        <v>#N/A</v>
      </c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</row>
    <row r="38" spans="1:65" s="38" customFormat="1" x14ac:dyDescent="0.3">
      <c r="B38" s="129" t="e">
        <f>IF(VLOOKUP($E$1,ورقة2!$A$2:$Z$9918,25,0)="م",4,"")</f>
        <v>#N/A</v>
      </c>
      <c r="C38" s="132"/>
      <c r="D38" s="133"/>
      <c r="E38" s="133"/>
      <c r="F38" s="133"/>
      <c r="G38" s="133"/>
      <c r="H38" s="130"/>
      <c r="I38" s="130"/>
      <c r="J38" s="134"/>
      <c r="K38" s="130"/>
      <c r="L38" s="132"/>
      <c r="M38" s="133"/>
      <c r="N38" s="133"/>
      <c r="O38" s="133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L38" s="33" t="e">
        <f t="shared" ref="AL38:AL43" si="21">IF(Z8&lt;&gt;"",Z8,"")</f>
        <v>#N/A</v>
      </c>
      <c r="AM38" s="33">
        <v>32</v>
      </c>
      <c r="AN38" s="33"/>
      <c r="AO38" s="33"/>
      <c r="AP38" s="33"/>
      <c r="AQ38" s="33"/>
      <c r="AR38" s="33"/>
      <c r="AS38" s="33"/>
      <c r="AT38" s="33"/>
      <c r="AU38" s="33">
        <v>34</v>
      </c>
      <c r="AV38" s="33">
        <v>649</v>
      </c>
      <c r="AW38" s="33" t="s">
        <v>5793</v>
      </c>
      <c r="AX38" s="33">
        <f t="shared" si="20"/>
        <v>0</v>
      </c>
      <c r="AY38" s="33" t="e">
        <f t="shared" si="20"/>
        <v>#N/A</v>
      </c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</row>
    <row r="39" spans="1:65" s="38" customFormat="1" x14ac:dyDescent="0.3">
      <c r="B39" s="3" t="e">
        <f>IF(VLOOKUP($E$1,ورقة2!$A$2:$Z$9918,26,0)="م",5,"")</f>
        <v>#N/A</v>
      </c>
      <c r="C39" s="4"/>
      <c r="D39" s="26"/>
      <c r="E39" s="26"/>
      <c r="F39" s="26"/>
      <c r="G39" s="26"/>
      <c r="H39" s="3"/>
      <c r="I39" s="3"/>
      <c r="J39" s="25"/>
      <c r="K39" s="3"/>
      <c r="L39" s="4"/>
      <c r="M39" s="26"/>
      <c r="N39" s="26"/>
      <c r="O39" s="26"/>
      <c r="P39" s="3"/>
      <c r="Q39" s="3"/>
      <c r="AL39" s="33" t="e">
        <f t="shared" si="21"/>
        <v>#N/A</v>
      </c>
      <c r="AM39" s="33">
        <v>33</v>
      </c>
      <c r="AN39" s="33"/>
      <c r="AO39" s="33"/>
      <c r="AP39" s="33"/>
      <c r="AQ39" s="33"/>
      <c r="AR39" s="33"/>
      <c r="AS39" s="33"/>
      <c r="AT39" s="33"/>
      <c r="AU39" s="33">
        <v>35</v>
      </c>
      <c r="AV39" s="33">
        <v>650</v>
      </c>
      <c r="AW39" s="33" t="s">
        <v>5794</v>
      </c>
      <c r="AX39" s="33">
        <f t="shared" si="20"/>
        <v>0</v>
      </c>
      <c r="AY39" s="33" t="e">
        <f t="shared" si="20"/>
        <v>#N/A</v>
      </c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</row>
    <row r="40" spans="1:65" s="38" customFormat="1" x14ac:dyDescent="0.3">
      <c r="B40" s="3"/>
      <c r="C40" s="4"/>
      <c r="D40" s="26"/>
      <c r="E40" s="26"/>
      <c r="F40" s="26"/>
      <c r="G40" s="26"/>
      <c r="H40" s="3"/>
      <c r="I40" s="3"/>
      <c r="J40" s="25"/>
      <c r="K40" s="3"/>
      <c r="L40" s="4"/>
      <c r="M40" s="26"/>
      <c r="N40" s="26"/>
      <c r="O40" s="26"/>
      <c r="P40" s="3"/>
      <c r="Q40" s="3"/>
      <c r="AL40" s="33" t="e">
        <f t="shared" si="21"/>
        <v>#N/A</v>
      </c>
      <c r="AM40" s="33">
        <v>34</v>
      </c>
      <c r="AN40" s="33"/>
      <c r="AO40" s="33"/>
      <c r="AP40" s="33"/>
      <c r="AQ40" s="33"/>
      <c r="AR40" s="33"/>
      <c r="AS40" s="33"/>
      <c r="AT40" s="33"/>
      <c r="AU40" s="33">
        <v>36</v>
      </c>
      <c r="AV40" s="33">
        <v>651</v>
      </c>
      <c r="AW40" s="33" t="s">
        <v>5795</v>
      </c>
      <c r="AX40" s="33">
        <f t="shared" si="20"/>
        <v>0</v>
      </c>
      <c r="AY40" s="33" t="e">
        <f t="shared" si="20"/>
        <v>#N/A</v>
      </c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</row>
    <row r="41" spans="1:65" s="38" customFormat="1" ht="15.6" x14ac:dyDescent="0.3">
      <c r="B41" s="5"/>
      <c r="C41" s="5"/>
      <c r="D41" s="5"/>
      <c r="E41" s="6"/>
      <c r="F41" s="7"/>
      <c r="G41" s="3"/>
      <c r="H41" s="27"/>
      <c r="I41" s="27"/>
      <c r="J41" s="27"/>
      <c r="K41" s="27"/>
      <c r="L41" s="8"/>
      <c r="M41" s="8"/>
      <c r="N41" s="28"/>
      <c r="O41" s="28"/>
      <c r="P41" s="28"/>
      <c r="Q41" s="28"/>
      <c r="AL41" s="33" t="e">
        <f t="shared" si="21"/>
        <v>#N/A</v>
      </c>
      <c r="AM41" s="33">
        <v>35</v>
      </c>
      <c r="AN41" s="33"/>
      <c r="AO41" s="33"/>
      <c r="AP41" s="33"/>
      <c r="AQ41" s="33"/>
      <c r="AR41" s="33"/>
      <c r="AS41" s="33"/>
      <c r="AT41" s="33"/>
      <c r="AU41" s="33">
        <v>37</v>
      </c>
      <c r="AV41" s="33">
        <v>660</v>
      </c>
      <c r="AW41" s="33" t="s">
        <v>5808</v>
      </c>
      <c r="AX41" s="33">
        <f t="shared" ref="AX41:AY46" si="22">X16</f>
        <v>0</v>
      </c>
      <c r="AY41" s="33" t="e">
        <f t="shared" si="22"/>
        <v>#N/A</v>
      </c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</row>
    <row r="42" spans="1:65" s="38" customFormat="1" ht="17.399999999999999" x14ac:dyDescent="0.3">
      <c r="B42" s="9"/>
      <c r="C42" s="9"/>
      <c r="D42" s="5"/>
      <c r="E42" s="5"/>
      <c r="F42" s="5"/>
      <c r="G42" s="7"/>
      <c r="H42" s="27"/>
      <c r="I42" s="27"/>
      <c r="J42" s="27"/>
      <c r="K42" s="27"/>
      <c r="L42" s="8"/>
      <c r="M42" s="8"/>
      <c r="N42" s="28"/>
      <c r="O42" s="28"/>
      <c r="P42" s="28"/>
      <c r="Q42" s="28"/>
      <c r="AL42" s="33" t="e">
        <f t="shared" si="21"/>
        <v>#N/A</v>
      </c>
      <c r="AM42" s="33">
        <v>36</v>
      </c>
      <c r="AN42" s="33"/>
      <c r="AO42" s="33"/>
      <c r="AP42" s="33"/>
      <c r="AQ42" s="33"/>
      <c r="AR42" s="33"/>
      <c r="AS42" s="33"/>
      <c r="AT42" s="33"/>
      <c r="AU42" s="33">
        <v>38</v>
      </c>
      <c r="AV42" s="33">
        <v>661</v>
      </c>
      <c r="AW42" s="33" t="s">
        <v>5809</v>
      </c>
      <c r="AX42" s="33">
        <f t="shared" si="22"/>
        <v>0</v>
      </c>
      <c r="AY42" s="33" t="e">
        <f t="shared" si="22"/>
        <v>#N/A</v>
      </c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</row>
    <row r="43" spans="1:65" s="38" customFormat="1" ht="17.399999999999999" x14ac:dyDescent="0.3">
      <c r="A43" s="237">
        <v>1</v>
      </c>
      <c r="B43" s="237" t="s">
        <v>558</v>
      </c>
      <c r="C43" s="10"/>
      <c r="D43" s="10"/>
      <c r="E43" s="10"/>
      <c r="F43" s="10"/>
      <c r="G43" s="11"/>
      <c r="H43" s="9"/>
      <c r="I43" s="9"/>
      <c r="J43" s="9"/>
      <c r="K43" s="9"/>
      <c r="L43" s="26"/>
      <c r="M43" s="26"/>
      <c r="N43" s="28"/>
      <c r="O43" s="28"/>
      <c r="P43" s="28"/>
      <c r="Q43" s="28"/>
      <c r="AL43" s="33" t="e">
        <f t="shared" si="21"/>
        <v>#N/A</v>
      </c>
      <c r="AM43" s="33">
        <v>37</v>
      </c>
      <c r="AN43" s="33"/>
      <c r="AO43" s="33"/>
      <c r="AP43" s="33"/>
      <c r="AQ43" s="33"/>
      <c r="AR43" s="33"/>
      <c r="AS43" s="33"/>
      <c r="AT43" s="33"/>
      <c r="AU43" s="33">
        <v>39</v>
      </c>
      <c r="AV43" s="33">
        <v>662</v>
      </c>
      <c r="AW43" s="33" t="s">
        <v>5810</v>
      </c>
      <c r="AX43" s="33">
        <f t="shared" si="22"/>
        <v>0</v>
      </c>
      <c r="AY43" s="33" t="e">
        <f t="shared" si="22"/>
        <v>#N/A</v>
      </c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</row>
    <row r="44" spans="1:65" s="38" customFormat="1" x14ac:dyDescent="0.3">
      <c r="A44" s="237">
        <v>2</v>
      </c>
      <c r="B44" s="237" t="s">
        <v>559</v>
      </c>
      <c r="C44" s="26"/>
      <c r="D44" s="26"/>
      <c r="E44" s="3"/>
      <c r="F44" s="3"/>
      <c r="G44" s="26"/>
      <c r="H44" s="26"/>
      <c r="I44" s="26"/>
      <c r="J44" s="26"/>
      <c r="K44" s="26"/>
      <c r="L44" s="26"/>
      <c r="M44" s="12"/>
      <c r="N44" s="28"/>
      <c r="O44" s="28"/>
      <c r="P44" s="28"/>
      <c r="Q44" s="28"/>
      <c r="AL44" s="33" t="e">
        <f t="shared" ref="AL44:AL49" si="23">IF(R16&lt;&gt;"",R16,"")</f>
        <v>#N/A</v>
      </c>
      <c r="AM44" s="33">
        <v>38</v>
      </c>
      <c r="AN44" s="33"/>
      <c r="AO44" s="33"/>
      <c r="AP44" s="33"/>
      <c r="AQ44" s="33"/>
      <c r="AR44" s="33"/>
      <c r="AS44" s="33"/>
      <c r="AT44" s="33"/>
      <c r="AU44" s="33">
        <v>40</v>
      </c>
      <c r="AV44" s="33">
        <v>663</v>
      </c>
      <c r="AW44" s="33" t="s">
        <v>5811</v>
      </c>
      <c r="AX44" s="33">
        <f t="shared" si="22"/>
        <v>0</v>
      </c>
      <c r="AY44" s="33" t="e">
        <f t="shared" si="22"/>
        <v>#N/A</v>
      </c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</row>
    <row r="45" spans="1:65" s="38" customFormat="1" ht="17.399999999999999" x14ac:dyDescent="0.3">
      <c r="A45" s="237">
        <v>3</v>
      </c>
      <c r="B45" s="237" t="s">
        <v>560</v>
      </c>
      <c r="C45" s="11"/>
      <c r="D45" s="11"/>
      <c r="E45" s="11"/>
      <c r="F45" s="11"/>
      <c r="G45" s="26"/>
      <c r="H45" s="26"/>
      <c r="I45" s="26"/>
      <c r="J45" s="26"/>
      <c r="K45" s="26"/>
      <c r="L45" s="26"/>
      <c r="M45" s="8"/>
      <c r="N45" s="8"/>
      <c r="O45" s="13"/>
      <c r="P45" s="13"/>
      <c r="Q45" s="13"/>
      <c r="AL45" s="33" t="e">
        <f t="shared" si="23"/>
        <v>#N/A</v>
      </c>
      <c r="AM45" s="33">
        <v>39</v>
      </c>
      <c r="AN45" s="33"/>
      <c r="AO45" s="33"/>
      <c r="AP45" s="33"/>
      <c r="AQ45" s="33"/>
      <c r="AR45" s="33"/>
      <c r="AS45" s="33"/>
      <c r="AT45" s="33"/>
      <c r="AU45" s="33">
        <v>41</v>
      </c>
      <c r="AV45" s="33">
        <v>664</v>
      </c>
      <c r="AW45" s="33" t="s">
        <v>5812</v>
      </c>
      <c r="AX45" s="33">
        <f t="shared" si="22"/>
        <v>0</v>
      </c>
      <c r="AY45" s="33" t="e">
        <f t="shared" si="22"/>
        <v>#N/A</v>
      </c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</row>
    <row r="46" spans="1:65" s="38" customFormat="1" x14ac:dyDescent="0.3">
      <c r="A46" s="237">
        <v>4</v>
      </c>
      <c r="B46" s="237" t="s">
        <v>599</v>
      </c>
      <c r="AL46" s="33" t="e">
        <f t="shared" si="23"/>
        <v>#N/A</v>
      </c>
      <c r="AM46" s="33">
        <v>40</v>
      </c>
      <c r="AN46" s="33"/>
      <c r="AO46" s="33"/>
      <c r="AP46" s="33"/>
      <c r="AQ46" s="33"/>
      <c r="AR46" s="33"/>
      <c r="AS46" s="33"/>
      <c r="AT46" s="33"/>
      <c r="AU46" s="33">
        <v>42</v>
      </c>
      <c r="AV46" s="33">
        <v>665</v>
      </c>
      <c r="AW46" s="33" t="s">
        <v>5813</v>
      </c>
      <c r="AX46" s="33">
        <f t="shared" si="22"/>
        <v>0</v>
      </c>
      <c r="AY46" s="33" t="e">
        <f t="shared" si="22"/>
        <v>#N/A</v>
      </c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</row>
    <row r="47" spans="1:65" s="38" customFormat="1" ht="15.6" x14ac:dyDescent="0.3">
      <c r="A47" s="237">
        <v>5</v>
      </c>
      <c r="B47" s="237" t="s">
        <v>1138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AL47" s="33" t="e">
        <f t="shared" si="23"/>
        <v>#N/A</v>
      </c>
      <c r="AM47" s="33">
        <v>41</v>
      </c>
      <c r="AN47" s="33"/>
      <c r="AO47" s="33"/>
      <c r="AP47" s="33"/>
      <c r="AQ47" s="33"/>
      <c r="AR47" s="33"/>
      <c r="AS47" s="33"/>
      <c r="AT47" s="33"/>
      <c r="AU47" s="33">
        <v>43</v>
      </c>
      <c r="AV47" s="33">
        <v>666</v>
      </c>
      <c r="AW47" s="33" t="s">
        <v>5814</v>
      </c>
      <c r="AX47" s="33">
        <f t="shared" ref="AX47:AY52" si="24">AF16</f>
        <v>0</v>
      </c>
      <c r="AY47" s="33" t="e">
        <f t="shared" si="24"/>
        <v>#N/A</v>
      </c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</row>
    <row r="48" spans="1:65" s="38" customFormat="1" ht="15.6" x14ac:dyDescent="0.3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33" t="e">
        <f t="shared" si="23"/>
        <v>#N/A</v>
      </c>
      <c r="AM48" s="33">
        <v>42</v>
      </c>
      <c r="AN48" s="33"/>
      <c r="AO48" s="33"/>
      <c r="AP48" s="33"/>
      <c r="AQ48" s="33"/>
      <c r="AR48" s="33"/>
      <c r="AS48" s="33"/>
      <c r="AT48" s="33"/>
      <c r="AU48" s="33">
        <v>44</v>
      </c>
      <c r="AV48" s="33">
        <v>667</v>
      </c>
      <c r="AW48" s="33" t="s">
        <v>5815</v>
      </c>
      <c r="AX48" s="33">
        <f t="shared" si="24"/>
        <v>0</v>
      </c>
      <c r="AY48" s="33" t="e">
        <f t="shared" si="24"/>
        <v>#N/A</v>
      </c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</row>
    <row r="49" spans="2:65" s="38" customFormat="1" ht="17.399999999999999" x14ac:dyDescent="0.3">
      <c r="B49" s="14"/>
      <c r="C49" s="14"/>
      <c r="D49" s="14"/>
      <c r="E49" s="14"/>
      <c r="F49" s="14"/>
      <c r="G49" s="14"/>
      <c r="H49" s="15"/>
      <c r="I49" s="15"/>
      <c r="J49" s="15"/>
      <c r="K49" s="9"/>
      <c r="L49" s="9"/>
      <c r="M49" s="15"/>
      <c r="N49" s="15"/>
      <c r="O49" s="14"/>
      <c r="P49" s="14"/>
      <c r="Q49" s="14"/>
      <c r="AL49" s="33" t="e">
        <f t="shared" si="23"/>
        <v>#N/A</v>
      </c>
      <c r="AM49" s="33">
        <v>43</v>
      </c>
      <c r="AN49" s="33"/>
      <c r="AO49" s="33"/>
      <c r="AP49" s="33"/>
      <c r="AQ49" s="33"/>
      <c r="AR49" s="33"/>
      <c r="AS49" s="33"/>
      <c r="AT49" s="33"/>
      <c r="AU49" s="33">
        <v>45</v>
      </c>
      <c r="AV49" s="33">
        <v>668</v>
      </c>
      <c r="AW49" s="33" t="s">
        <v>5816</v>
      </c>
      <c r="AX49" s="33">
        <f t="shared" si="24"/>
        <v>0</v>
      </c>
      <c r="AY49" s="33" t="e">
        <f t="shared" si="24"/>
        <v>#N/A</v>
      </c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</row>
    <row r="50" spans="2:65" s="38" customFormat="1" x14ac:dyDescent="0.3">
      <c r="B50" s="15"/>
      <c r="C50" s="15"/>
      <c r="D50" s="15"/>
      <c r="E50" s="15"/>
      <c r="F50" s="15"/>
      <c r="G50" s="15"/>
      <c r="H50" s="7"/>
      <c r="I50" s="7"/>
      <c r="J50" s="7"/>
      <c r="K50" s="7"/>
      <c r="L50" s="7"/>
      <c r="M50" s="7"/>
      <c r="N50" s="7"/>
      <c r="O50" s="15"/>
      <c r="P50" s="15"/>
      <c r="Q50" s="15"/>
      <c r="AL50" s="33" t="e">
        <f>IF(Z16&lt;&gt;"",Z16,"")</f>
        <v>#N/A</v>
      </c>
      <c r="AM50" s="33">
        <v>44</v>
      </c>
      <c r="AN50" s="33"/>
      <c r="AO50" s="33"/>
      <c r="AP50" s="33"/>
      <c r="AQ50" s="33"/>
      <c r="AR50" s="33"/>
      <c r="AS50" s="33"/>
      <c r="AT50" s="33"/>
      <c r="AU50" s="33">
        <v>46</v>
      </c>
      <c r="AV50" s="33">
        <v>669</v>
      </c>
      <c r="AW50" s="33" t="s">
        <v>5817</v>
      </c>
      <c r="AX50" s="33">
        <f t="shared" si="24"/>
        <v>0</v>
      </c>
      <c r="AY50" s="33" t="e">
        <f t="shared" si="24"/>
        <v>#N/A</v>
      </c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</row>
    <row r="51" spans="2:65" s="38" customFormat="1" ht="18.600000000000001" x14ac:dyDescent="0.6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AL51" s="33" t="e">
        <f>IF(Z17&lt;&gt;"",Z17,"")</f>
        <v>#N/A</v>
      </c>
      <c r="AM51" s="33">
        <v>45</v>
      </c>
      <c r="AN51" s="33"/>
      <c r="AO51" s="33"/>
      <c r="AP51" s="33"/>
      <c r="AQ51" s="33"/>
      <c r="AR51" s="33"/>
      <c r="AS51" s="33"/>
      <c r="AT51" s="33"/>
      <c r="AU51" s="33">
        <v>47</v>
      </c>
      <c r="AV51" s="33">
        <v>670</v>
      </c>
      <c r="AW51" s="33" t="s">
        <v>5818</v>
      </c>
      <c r="AX51" s="33">
        <f t="shared" si="24"/>
        <v>0</v>
      </c>
      <c r="AY51" s="33" t="e">
        <f t="shared" si="24"/>
        <v>#N/A</v>
      </c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</row>
    <row r="52" spans="2:65" s="38" customFormat="1" ht="21" x14ac:dyDescent="0.3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9"/>
      <c r="O52" s="9"/>
      <c r="P52" s="9"/>
      <c r="Q52" s="9"/>
      <c r="AL52" s="33" t="e">
        <f>IF(Z18&lt;&gt;"",Z18,"")</f>
        <v>#N/A</v>
      </c>
      <c r="AM52" s="33">
        <v>46</v>
      </c>
      <c r="AN52" s="33"/>
      <c r="AO52" s="33"/>
      <c r="AP52" s="33"/>
      <c r="AQ52" s="33"/>
      <c r="AR52" s="33"/>
      <c r="AS52" s="33"/>
      <c r="AT52" s="33"/>
      <c r="AU52" s="33">
        <v>48</v>
      </c>
      <c r="AV52" s="33">
        <v>671</v>
      </c>
      <c r="AW52" s="33" t="s">
        <v>233</v>
      </c>
      <c r="AX52" s="33">
        <f t="shared" si="24"/>
        <v>0</v>
      </c>
      <c r="AY52" s="33" t="e">
        <f t="shared" si="24"/>
        <v>#N/A</v>
      </c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</row>
    <row r="53" spans="2:65" s="38" customFormat="1" ht="21" x14ac:dyDescent="0.3">
      <c r="B53" s="17"/>
      <c r="C53" s="17"/>
      <c r="D53" s="17"/>
      <c r="E53" s="16"/>
      <c r="F53" s="17"/>
      <c r="G53" s="17"/>
      <c r="H53" s="17"/>
      <c r="I53" s="17"/>
      <c r="J53" s="17"/>
      <c r="K53" s="17"/>
      <c r="L53" s="17"/>
      <c r="M53" s="17"/>
      <c r="N53" s="10"/>
      <c r="O53" s="10"/>
      <c r="P53" s="10"/>
      <c r="Q53" s="10"/>
      <c r="AL53" s="33" t="e">
        <f>IF(Z19&lt;&gt;"",Z19,"")</f>
        <v>#N/A</v>
      </c>
      <c r="AM53" s="33">
        <v>47</v>
      </c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</row>
    <row r="54" spans="2:65" s="38" customFormat="1" ht="21" x14ac:dyDescent="0.4">
      <c r="B54" s="18"/>
      <c r="C54" s="31"/>
      <c r="D54" s="31"/>
      <c r="E54" s="31"/>
      <c r="F54" s="31"/>
      <c r="G54" s="31"/>
      <c r="H54" s="31"/>
      <c r="I54" s="18"/>
      <c r="J54" s="18"/>
      <c r="K54" s="19"/>
      <c r="L54" s="20"/>
      <c r="M54" s="20"/>
      <c r="N54" s="21"/>
      <c r="O54" s="21"/>
      <c r="P54" s="21"/>
      <c r="Q54" s="21"/>
      <c r="AL54" s="33" t="e">
        <f>IF(Z20&lt;&gt;"",Z20,"")</f>
        <v>#N/A</v>
      </c>
      <c r="AM54" s="33">
        <v>48</v>
      </c>
      <c r="AN54" s="33"/>
      <c r="AO54" s="33"/>
      <c r="AP54" s="33"/>
      <c r="AQ54" s="33"/>
      <c r="AR54" s="33"/>
      <c r="AS54" s="33"/>
      <c r="AT54" s="33"/>
      <c r="AU54" s="33">
        <v>49</v>
      </c>
      <c r="AV54" s="33">
        <v>671</v>
      </c>
      <c r="AW54" s="33" t="s">
        <v>233</v>
      </c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</row>
    <row r="55" spans="2:65" s="38" customFormat="1" ht="21" x14ac:dyDescent="0.4">
      <c r="B55" s="19"/>
      <c r="C55" s="19"/>
      <c r="D55" s="19"/>
      <c r="E55" s="19"/>
      <c r="F55" s="19"/>
      <c r="G55" s="19"/>
      <c r="H55" s="22"/>
      <c r="I55" s="22"/>
      <c r="J55" s="22"/>
      <c r="K55" s="22"/>
      <c r="L55" s="22"/>
      <c r="M55" s="22"/>
      <c r="N55" s="3"/>
      <c r="O55" s="23"/>
      <c r="P55" s="23"/>
      <c r="Q55" s="2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</row>
    <row r="56" spans="2:65" ht="21" x14ac:dyDescent="0.4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AL56" s="33" t="e">
        <f t="shared" ref="AL56" si="25">IF(Z21&lt;&gt;"",Z21,"")</f>
        <v>#N/A</v>
      </c>
      <c r="AM56" s="33">
        <v>49</v>
      </c>
    </row>
  </sheetData>
  <sheetProtection algorithmName="SHA-512" hashValue="nx31jv9SUouiWIG0fGyBSX4r/lD3z8mMDVazYSTSdi8azmEeiWGkTHpUigblXYNQ9PfMEKRtrcrvISv1KfECHQ==" saltValue="KNPTAOFSiKb6LBwfsDJeIw==" spinCount="100000" sheet="1" selectLockedCells="1"/>
  <mergeCells count="145">
    <mergeCell ref="B31:AG32"/>
    <mergeCell ref="AE25:AG25"/>
    <mergeCell ref="C30:H30"/>
    <mergeCell ref="L30:Q30"/>
    <mergeCell ref="R30:T30"/>
    <mergeCell ref="U30:W30"/>
    <mergeCell ref="X30:Y30"/>
    <mergeCell ref="Z30:AE30"/>
    <mergeCell ref="Z28:AG28"/>
    <mergeCell ref="C28:H28"/>
    <mergeCell ref="C29:H29"/>
    <mergeCell ref="AD29:AG29"/>
    <mergeCell ref="T28:V28"/>
    <mergeCell ref="L25:M25"/>
    <mergeCell ref="L27:M27"/>
    <mergeCell ref="N27:Q27"/>
    <mergeCell ref="N25:R25"/>
    <mergeCell ref="L29:M29"/>
    <mergeCell ref="N29:Q29"/>
    <mergeCell ref="W28:Y28"/>
    <mergeCell ref="C25:H25"/>
    <mergeCell ref="C26:H26"/>
    <mergeCell ref="L28:M28"/>
    <mergeCell ref="N28:R28"/>
    <mergeCell ref="C27:H27"/>
    <mergeCell ref="T29:V29"/>
    <mergeCell ref="W29:Y29"/>
    <mergeCell ref="Z29:AC29"/>
    <mergeCell ref="AH12:AJ18"/>
    <mergeCell ref="L26:M26"/>
    <mergeCell ref="AC12:AE12"/>
    <mergeCell ref="AC17:AE17"/>
    <mergeCell ref="M13:O13"/>
    <mergeCell ref="U21:W21"/>
    <mergeCell ref="U20:W20"/>
    <mergeCell ref="D21:G21"/>
    <mergeCell ref="M21:O21"/>
    <mergeCell ref="D20:G20"/>
    <mergeCell ref="AC20:AE20"/>
    <mergeCell ref="AC16:AE16"/>
    <mergeCell ref="D16:G16"/>
    <mergeCell ref="Z26:AD26"/>
    <mergeCell ref="M20:O20"/>
    <mergeCell ref="AC21:AE21"/>
    <mergeCell ref="N26:R26"/>
    <mergeCell ref="T25:V27"/>
    <mergeCell ref="W25:Y27"/>
    <mergeCell ref="D19:G19"/>
    <mergeCell ref="AC19:AE19"/>
    <mergeCell ref="M16:O16"/>
    <mergeCell ref="U16:W16"/>
    <mergeCell ref="AC18:AE18"/>
    <mergeCell ref="M18:O18"/>
    <mergeCell ref="U19:W19"/>
    <mergeCell ref="U17:W17"/>
    <mergeCell ref="U18:W18"/>
    <mergeCell ref="M19:O19"/>
    <mergeCell ref="M17:O17"/>
    <mergeCell ref="AE3:AG3"/>
    <mergeCell ref="B7:I7"/>
    <mergeCell ref="L7:Q7"/>
    <mergeCell ref="T7:Y7"/>
    <mergeCell ref="AB7:AG7"/>
    <mergeCell ref="U2:V2"/>
    <mergeCell ref="Q2:T2"/>
    <mergeCell ref="H3:J3"/>
    <mergeCell ref="D18:G18"/>
    <mergeCell ref="C4:D4"/>
    <mergeCell ref="E4:G4"/>
    <mergeCell ref="M11:O11"/>
    <mergeCell ref="M10:O10"/>
    <mergeCell ref="M12:O12"/>
    <mergeCell ref="D12:G12"/>
    <mergeCell ref="D10:G10"/>
    <mergeCell ref="D17:G17"/>
    <mergeCell ref="B15:Q15"/>
    <mergeCell ref="AC10:AE10"/>
    <mergeCell ref="U8:W8"/>
    <mergeCell ref="AC8:AE8"/>
    <mergeCell ref="B3:D3"/>
    <mergeCell ref="H2:N2"/>
    <mergeCell ref="L3:N3"/>
    <mergeCell ref="C2:D2"/>
    <mergeCell ref="E2:G2"/>
    <mergeCell ref="O2:P2"/>
    <mergeCell ref="O3:P3"/>
    <mergeCell ref="AB4:AC4"/>
    <mergeCell ref="AB5:AC5"/>
    <mergeCell ref="U5:V5"/>
    <mergeCell ref="C5:E5"/>
    <mergeCell ref="F5:N5"/>
    <mergeCell ref="Q5:T5"/>
    <mergeCell ref="O4:P4"/>
    <mergeCell ref="Q4:T4"/>
    <mergeCell ref="U4:V4"/>
    <mergeCell ref="H4:J4"/>
    <mergeCell ref="L4:N4"/>
    <mergeCell ref="T6:AG6"/>
    <mergeCell ref="U1:V1"/>
    <mergeCell ref="Q1:T1"/>
    <mergeCell ref="Q3:T3"/>
    <mergeCell ref="U3:V3"/>
    <mergeCell ref="O1:P1"/>
    <mergeCell ref="E3:G3"/>
    <mergeCell ref="U13:W13"/>
    <mergeCell ref="U11:W11"/>
    <mergeCell ref="M8:O8"/>
    <mergeCell ref="M9:O9"/>
    <mergeCell ref="D13:G13"/>
    <mergeCell ref="D8:G8"/>
    <mergeCell ref="D9:G9"/>
    <mergeCell ref="D11:G11"/>
    <mergeCell ref="U12:W12"/>
    <mergeCell ref="U10:W10"/>
    <mergeCell ref="AC13:AE13"/>
    <mergeCell ref="B6:Q6"/>
    <mergeCell ref="C1:D1"/>
    <mergeCell ref="E1:G1"/>
    <mergeCell ref="H1:J1"/>
    <mergeCell ref="L1:N1"/>
    <mergeCell ref="O5:P5"/>
    <mergeCell ref="Z25:AD25"/>
    <mergeCell ref="Z27:AD27"/>
    <mergeCell ref="AE26:AG26"/>
    <mergeCell ref="AE27:AG27"/>
    <mergeCell ref="AB1:AC1"/>
    <mergeCell ref="AB3:AC3"/>
    <mergeCell ref="AH9:AJ9"/>
    <mergeCell ref="AH10:AJ11"/>
    <mergeCell ref="AB2:AC2"/>
    <mergeCell ref="X2:Z2"/>
    <mergeCell ref="X3:Z3"/>
    <mergeCell ref="X4:Z4"/>
    <mergeCell ref="X5:Z5"/>
    <mergeCell ref="AE1:AG1"/>
    <mergeCell ref="AE2:AG2"/>
    <mergeCell ref="T15:AG15"/>
    <mergeCell ref="AC9:AE9"/>
    <mergeCell ref="U9:W9"/>
    <mergeCell ref="AC11:AE11"/>
    <mergeCell ref="AH1:AI1"/>
    <mergeCell ref="AH2:AI2"/>
    <mergeCell ref="AH3:AI3"/>
    <mergeCell ref="AE4:AI4"/>
    <mergeCell ref="X1:Z1"/>
  </mergeCells>
  <conditionalFormatting sqref="B6:Q6">
    <cfRule type="expression" dxfId="28" priority="2">
      <formula>$E$2="مستنفذ"</formula>
    </cfRule>
  </conditionalFormatting>
  <conditionalFormatting sqref="T6:AG21 B7:Q21">
    <cfRule type="expression" dxfId="27" priority="1">
      <formula>$E$2="مستنفذ"</formula>
    </cfRule>
  </conditionalFormatting>
  <dataValidations count="3">
    <dataValidation type="list" allowBlank="1" showInputMessage="1" showErrorMessage="1" sqref="W28" xr:uid="{00000000-0002-0000-0200-000001000000}">
      <formula1>$BC$4:$BC$5</formula1>
    </dataValidation>
    <dataValidation type="list" allowBlank="1" showInputMessage="1" showErrorMessage="1" sqref="F5:N5" xr:uid="{2CF02DFD-C349-4332-9A73-DB2E5AC2FB00}">
      <formula1>$AO$1:$AO$9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H8:H13 P8:P13 X8:X13 AF8:AF13 AF16:AF21 X16:X21 P16:P21 H16:H21" xr:uid="{B85F834E-8F06-4128-8F4B-98C815854B09}">
      <formula1>AND($AN$1=0,H8=1)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AO47"/>
  <sheetViews>
    <sheetView rightToLeft="1" workbookViewId="0">
      <selection activeCell="T9" sqref="T9"/>
    </sheetView>
  </sheetViews>
  <sheetFormatPr defaultColWidth="9" defaultRowHeight="15.6" x14ac:dyDescent="0.3"/>
  <cols>
    <col min="1" max="1" width="3" style="1" customWidth="1"/>
    <col min="2" max="2" width="3.6640625" style="1" customWidth="1"/>
    <col min="3" max="3" width="5.109375" style="1" customWidth="1"/>
    <col min="4" max="4" width="4.109375" style="1" customWidth="1"/>
    <col min="5" max="5" width="8" style="93" customWidth="1"/>
    <col min="6" max="6" width="7.109375" style="93" customWidth="1"/>
    <col min="7" max="7" width="4.6640625" style="93" customWidth="1"/>
    <col min="8" max="8" width="5.44140625" style="93" customWidth="1"/>
    <col min="9" max="9" width="5.21875" style="1" customWidth="1"/>
    <col min="10" max="10" width="9.88671875" style="1" bestFit="1" customWidth="1"/>
    <col min="11" max="11" width="6" style="1" customWidth="1"/>
    <col min="12" max="12" width="3.44140625" style="1" customWidth="1"/>
    <col min="13" max="13" width="9.6640625" style="93" customWidth="1"/>
    <col min="14" max="14" width="8.44140625" style="93" customWidth="1"/>
    <col min="15" max="15" width="7.109375" style="93" customWidth="1"/>
    <col min="16" max="16" width="4.109375" style="1" customWidth="1"/>
    <col min="17" max="17" width="4.6640625" style="1" customWidth="1"/>
    <col min="18" max="18" width="5.44140625" style="1" customWidth="1"/>
    <col min="19" max="19" width="2.6640625" style="1" hidden="1" customWidth="1"/>
    <col min="20" max="20" width="5.77734375" style="1" bestFit="1" customWidth="1"/>
    <col min="21" max="21" width="5.77734375" style="1" hidden="1" customWidth="1"/>
    <col min="22" max="22" width="2.6640625" style="1" hidden="1" customWidth="1"/>
    <col min="23" max="25" width="3" style="1" hidden="1" customWidth="1"/>
    <col min="26" max="26" width="12.44140625" style="1" hidden="1" customWidth="1"/>
    <col min="27" max="27" width="3" style="1" hidden="1" customWidth="1"/>
    <col min="28" max="28" width="9" style="1" hidden="1" customWidth="1"/>
    <col min="29" max="29" width="3.88671875" style="1" customWidth="1"/>
    <col min="30" max="34" width="18" style="1" customWidth="1"/>
    <col min="35" max="35" width="9" style="1" bestFit="1" customWidth="1"/>
    <col min="36" max="36" width="2" style="1" bestFit="1" customWidth="1"/>
    <col min="37" max="40" width="0" style="1" hidden="1" customWidth="1"/>
    <col min="41" max="41" width="57.109375" style="1" bestFit="1" customWidth="1"/>
    <col min="42" max="51" width="0" style="1" hidden="1" customWidth="1"/>
    <col min="52" max="16384" width="9" style="1"/>
  </cols>
  <sheetData>
    <row r="1" spans="2:41" ht="16.8" thickTop="1" thickBot="1" x14ac:dyDescent="0.35">
      <c r="B1" s="470">
        <f ca="1">NOW()</f>
        <v>44591.373895254626</v>
      </c>
      <c r="C1" s="470"/>
      <c r="D1" s="470"/>
      <c r="E1" s="470"/>
      <c r="F1" s="418" t="s">
        <v>5820</v>
      </c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U1" s="36" t="b">
        <f>IF(OR(I12="ج",I12="ر1",I12="ر2"),IF(H12=1,IF(OR(E22=$AO$8,E22=$AO$9),0,IF(OR(E22=$AO$1,E22=$AO$2,E22=$AO$5,E22=$AO$6),IF(I12="ج",5600,IF(I12="ر1",7200,IF(I12="ر2",8800,""))),IF(OR(E22=$AO$3,E22=$AO$7),IF(I12="ج",3500,IF(I12="ر1",4500,IF(I12="ر2",5500,""))),IF(E22=$AO$4,500,IF(I12="ج",7000,IF(I12="ر1",9000,IF(I12="ر2",11000,"")))))))))</f>
        <v>0</v>
      </c>
      <c r="W1" s="130"/>
      <c r="AC1" s="196"/>
      <c r="AD1" s="423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424"/>
      <c r="AF1" s="424"/>
      <c r="AG1" s="424"/>
      <c r="AH1" s="425"/>
      <c r="AI1" s="196"/>
      <c r="AJ1" s="198">
        <f>COUNT(AA3:AA21)</f>
        <v>17</v>
      </c>
      <c r="AO1" s="108" t="s">
        <v>224</v>
      </c>
    </row>
    <row r="2" spans="2:41" ht="20.399999999999999" customHeight="1" thickBot="1" x14ac:dyDescent="0.35">
      <c r="B2" s="471" t="s">
        <v>1122</v>
      </c>
      <c r="C2" s="472"/>
      <c r="D2" s="473">
        <f>'اختيار المقررات'!E1</f>
        <v>0</v>
      </c>
      <c r="E2" s="473"/>
      <c r="F2" s="437" t="s">
        <v>3</v>
      </c>
      <c r="G2" s="437"/>
      <c r="H2" s="474" t="str">
        <f>'اختيار المقررات'!L1</f>
        <v/>
      </c>
      <c r="I2" s="474"/>
      <c r="J2" s="474"/>
      <c r="K2" s="437" t="s">
        <v>4</v>
      </c>
      <c r="L2" s="437"/>
      <c r="M2" s="435" t="str">
        <f>'اختيار المقررات'!Q1</f>
        <v/>
      </c>
      <c r="N2" s="435"/>
      <c r="O2" s="199" t="s">
        <v>5</v>
      </c>
      <c r="P2" s="435" t="str">
        <f>'اختيار المقررات'!W1</f>
        <v/>
      </c>
      <c r="Q2" s="435"/>
      <c r="R2" s="436"/>
      <c r="U2" s="215" t="b">
        <f>IF(OR(I13="ج",I13="ر1",I13="ر2"),IF(H13=1,IF(OR(E22=$AO$8,E22=$AO$9),0,IF(OR(E22=$AO$1,E22=$AO$2,E22=$AO$5,E22=$AO$6),IF(I13="ج",5600,IF(I13="ر1",7200,IF(I13="ر2",8800,""))),IF(OR(E22=$AO$3,E22=$AO$7),IF(I13="ج",3500,IF(I13="ر1",4500,IF(I13="ر2",5500,""))),IF(E22=$AO$4,500,IF(I13="ج",7000,IF(I13="ر1",9000,IF(I13="ر2",11000,"")))))))))</f>
        <v>0</v>
      </c>
      <c r="W2" s="130"/>
      <c r="AC2" s="196"/>
      <c r="AD2" s="426"/>
      <c r="AE2" s="427"/>
      <c r="AF2" s="427"/>
      <c r="AG2" s="427"/>
      <c r="AH2" s="428"/>
      <c r="AI2" s="197" t="s">
        <v>1121</v>
      </c>
      <c r="AO2" s="135" t="s">
        <v>225</v>
      </c>
    </row>
    <row r="3" spans="2:41" ht="20.399999999999999" customHeight="1" thickTop="1" thickBot="1" x14ac:dyDescent="0.35">
      <c r="B3" s="464" t="s">
        <v>1123</v>
      </c>
      <c r="C3" s="431"/>
      <c r="D3" s="420" t="e">
        <f>'اختيار المقررات'!E2</f>
        <v>#N/A</v>
      </c>
      <c r="E3" s="420"/>
      <c r="F3" s="432">
        <f>'اختيار المقررات'!Q2</f>
        <v>0</v>
      </c>
      <c r="G3" s="432"/>
      <c r="H3" s="421" t="s">
        <v>245</v>
      </c>
      <c r="I3" s="421"/>
      <c r="J3" s="419">
        <f>'اختيار المقررات'!W2</f>
        <v>0</v>
      </c>
      <c r="K3" s="419"/>
      <c r="L3" s="419"/>
      <c r="M3" s="200" t="s">
        <v>246</v>
      </c>
      <c r="N3" s="420" t="str">
        <f>'اختيار المقررات'!AB2</f>
        <v xml:space="preserve"> </v>
      </c>
      <c r="O3" s="420"/>
      <c r="P3" s="420"/>
      <c r="Q3" s="465" t="s">
        <v>247</v>
      </c>
      <c r="R3" s="466"/>
      <c r="W3" s="130" t="str">
        <f>IFERROR(SMALL('اختيار المقررات'!$AL$8:$AL$56,X3),"")</f>
        <v/>
      </c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198"/>
      <c r="AD3" s="198"/>
      <c r="AE3" s="429" t="str">
        <f>IFERROR(VLOOKUP(AA3,$X$3:$Z$22,3,0),"")</f>
        <v>اسم الاب:</v>
      </c>
      <c r="AF3" s="429"/>
      <c r="AG3" s="429"/>
      <c r="AH3" s="198"/>
      <c r="AI3" s="198"/>
      <c r="AO3" s="135" t="s">
        <v>45</v>
      </c>
    </row>
    <row r="4" spans="2:41" ht="20.399999999999999" customHeight="1" thickTop="1" thickBot="1" x14ac:dyDescent="0.35">
      <c r="B4" s="464" t="s">
        <v>1124</v>
      </c>
      <c r="C4" s="431"/>
      <c r="D4" s="432" t="str">
        <f>'اختيار المقررات'!E3</f>
        <v/>
      </c>
      <c r="E4" s="432"/>
      <c r="F4" s="434" t="s">
        <v>1125</v>
      </c>
      <c r="G4" s="434"/>
      <c r="H4" s="467" t="str">
        <f>'اختيار المقررات'!AB1</f>
        <v/>
      </c>
      <c r="I4" s="467"/>
      <c r="J4" s="201" t="s">
        <v>1126</v>
      </c>
      <c r="K4" s="432" t="str">
        <f>'اختيار المقررات'!AE1</f>
        <v/>
      </c>
      <c r="L4" s="432"/>
      <c r="M4" s="432"/>
      <c r="N4" s="420">
        <f>'اختيار المقررات'!H2</f>
        <v>0</v>
      </c>
      <c r="O4" s="420"/>
      <c r="P4" s="420"/>
      <c r="Q4" s="421" t="s">
        <v>244</v>
      </c>
      <c r="R4" s="422"/>
      <c r="W4" s="130" t="str">
        <f>IFERROR(SMALL('اختيار المقررات'!$AL$8:$AL$56,X4),"")</f>
        <v/>
      </c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198"/>
      <c r="AD4" s="198"/>
      <c r="AE4" s="429" t="str">
        <f t="shared" ref="AE4:AE22" si="2">IFERROR(VLOOKUP(AA4,$X$3:$Z$22,3,0),"")</f>
        <v>اسم الام:</v>
      </c>
      <c r="AF4" s="429"/>
      <c r="AG4" s="429"/>
      <c r="AH4" s="198"/>
      <c r="AI4" s="198"/>
      <c r="AO4" s="136" t="s">
        <v>59</v>
      </c>
    </row>
    <row r="5" spans="2:41" ht="20.399999999999999" customHeight="1" thickTop="1" thickBot="1" x14ac:dyDescent="0.35">
      <c r="B5" s="464" t="s">
        <v>1127</v>
      </c>
      <c r="C5" s="431"/>
      <c r="D5" s="432" t="str">
        <f>'اختيار المقررات'!L3</f>
        <v/>
      </c>
      <c r="E5" s="432"/>
      <c r="F5" s="431" t="s">
        <v>1128</v>
      </c>
      <c r="G5" s="431"/>
      <c r="H5" s="469">
        <f>'اختيار المقررات'!Q3</f>
        <v>0</v>
      </c>
      <c r="I5" s="469"/>
      <c r="J5" s="201" t="s">
        <v>1129</v>
      </c>
      <c r="K5" s="430" t="str">
        <f>'اختيار المقررات'!AB3</f>
        <v>غير سوري</v>
      </c>
      <c r="L5" s="430"/>
      <c r="M5" s="430"/>
      <c r="N5" s="431" t="s">
        <v>1130</v>
      </c>
      <c r="O5" s="431"/>
      <c r="P5" s="432" t="str">
        <f>'اختيار المقررات'!W3</f>
        <v>غير سوري</v>
      </c>
      <c r="Q5" s="432"/>
      <c r="R5" s="433"/>
      <c r="W5" s="130" t="str">
        <f>IFERROR(SMALL('اختيار المقررات'!$AL$8:$AL$56,X5),"")</f>
        <v/>
      </c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198"/>
      <c r="AD5" s="198"/>
      <c r="AE5" s="429" t="str">
        <f t="shared" si="2"/>
        <v>Full Name</v>
      </c>
      <c r="AF5" s="429"/>
      <c r="AG5" s="429"/>
      <c r="AH5" s="198"/>
      <c r="AI5" s="198"/>
      <c r="AO5" s="135" t="s">
        <v>554</v>
      </c>
    </row>
    <row r="6" spans="2:41" ht="20.399999999999999" customHeight="1" thickTop="1" thickBot="1" x14ac:dyDescent="0.35">
      <c r="B6" s="468" t="s">
        <v>1131</v>
      </c>
      <c r="C6" s="434"/>
      <c r="D6" s="432" t="str">
        <f>'اختيار المقررات'!AE3</f>
        <v>لايوجد</v>
      </c>
      <c r="E6" s="432"/>
      <c r="F6" s="434" t="s">
        <v>1132</v>
      </c>
      <c r="G6" s="434"/>
      <c r="H6" s="432">
        <f>'اختيار المقررات'!E4</f>
        <v>0</v>
      </c>
      <c r="I6" s="432"/>
      <c r="J6" s="202" t="s">
        <v>1133</v>
      </c>
      <c r="K6" s="430">
        <f>'اختيار المقررات'!Q4</f>
        <v>0</v>
      </c>
      <c r="L6" s="430"/>
      <c r="M6" s="430"/>
      <c r="N6" s="434" t="s">
        <v>1134</v>
      </c>
      <c r="O6" s="434"/>
      <c r="P6" s="432">
        <f>'اختيار المقررات'!L4</f>
        <v>0</v>
      </c>
      <c r="Q6" s="432"/>
      <c r="R6" s="433"/>
      <c r="W6" s="130" t="str">
        <f>IFERROR(SMALL('اختيار المقررات'!$AL$8:$AL$56,X6),"")</f>
        <v/>
      </c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198"/>
      <c r="AD6" s="198"/>
      <c r="AE6" s="429" t="str">
        <f t="shared" si="2"/>
        <v>Father Name</v>
      </c>
      <c r="AF6" s="429"/>
      <c r="AG6" s="429"/>
      <c r="AH6" s="198"/>
      <c r="AI6" s="198"/>
      <c r="AO6" s="135" t="s">
        <v>567</v>
      </c>
    </row>
    <row r="7" spans="2:41" ht="20.399999999999999" customHeight="1" thickTop="1" thickBot="1" x14ac:dyDescent="0.35">
      <c r="B7" s="477" t="s">
        <v>1135</v>
      </c>
      <c r="C7" s="461"/>
      <c r="D7" s="457">
        <f>'اختيار المقررات'!W4</f>
        <v>0</v>
      </c>
      <c r="E7" s="458"/>
      <c r="F7" s="461" t="s">
        <v>1136</v>
      </c>
      <c r="G7" s="461"/>
      <c r="H7" s="486">
        <f>'اختيار المقررات'!AB4</f>
        <v>0</v>
      </c>
      <c r="I7" s="487"/>
      <c r="J7" s="203" t="s">
        <v>219</v>
      </c>
      <c r="K7" s="458">
        <f>'اختيار المقررات'!AE4</f>
        <v>0</v>
      </c>
      <c r="L7" s="458"/>
      <c r="M7" s="458"/>
      <c r="N7" s="458"/>
      <c r="O7" s="458"/>
      <c r="P7" s="458"/>
      <c r="Q7" s="458"/>
      <c r="R7" s="488"/>
      <c r="W7" s="130" t="str">
        <f>IFERROR(SMALL('اختيار المقررات'!$AL$8:$AL$56,X7),"")</f>
        <v/>
      </c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198"/>
      <c r="AD7" s="198"/>
      <c r="AE7" s="429" t="str">
        <f t="shared" si="2"/>
        <v>Mother Name</v>
      </c>
      <c r="AF7" s="429"/>
      <c r="AG7" s="429"/>
      <c r="AH7" s="198"/>
      <c r="AI7" s="198"/>
      <c r="AO7" s="135" t="s">
        <v>226</v>
      </c>
    </row>
    <row r="8" spans="2:41" ht="20.399999999999999" customHeight="1" thickTop="1" thickBot="1" x14ac:dyDescent="0.35">
      <c r="B8" s="478" t="str">
        <f>IF(AD1&lt;&gt;"",AD1,AI2)</f>
        <v>يجب عليك ادخال البيانات المطلوبة أدناه بالمعلومات الصحيحة في صفحة إدخال البيانات لتتمكن من طباعة استمارة المقررات بشكل صحيح</v>
      </c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W8" s="130" t="str">
        <f>IFERROR(SMALL('اختيار المقررات'!$AL$8:$AL$56,X8),"")</f>
        <v/>
      </c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198"/>
      <c r="AD8" s="198"/>
      <c r="AE8" s="429" t="str">
        <f t="shared" si="2"/>
        <v>الجنس:</v>
      </c>
      <c r="AF8" s="429"/>
      <c r="AG8" s="429"/>
      <c r="AH8" s="198"/>
      <c r="AI8" s="198"/>
      <c r="AO8" s="213" t="s">
        <v>8</v>
      </c>
    </row>
    <row r="9" spans="2:41" ht="24" customHeight="1" thickTop="1" thickBot="1" x14ac:dyDescent="0.35"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73"/>
      <c r="W9" s="130" t="str">
        <f>IFERROR(SMALL('اختيار المقررات'!$AL$8:$AL$56,X9),"")</f>
        <v/>
      </c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198"/>
      <c r="AD9" s="198"/>
      <c r="AE9" s="429" t="str">
        <f t="shared" si="2"/>
        <v>تاريخ الميلاد:</v>
      </c>
      <c r="AF9" s="429"/>
      <c r="AG9" s="429"/>
      <c r="AH9" s="198"/>
      <c r="AI9" s="198"/>
      <c r="AO9" s="214" t="s">
        <v>15</v>
      </c>
    </row>
    <row r="10" spans="2:41" ht="20.399999999999999" customHeight="1" thickTop="1" thickBot="1" x14ac:dyDescent="0.35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3"/>
      <c r="W10" s="130" t="str">
        <f>IFERROR(SMALL('اختيار المقررات'!$AL$8:$AL$56,X10),"")</f>
        <v/>
      </c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198"/>
      <c r="AD10" s="198"/>
      <c r="AE10" s="429" t="str">
        <f t="shared" si="2"/>
        <v>مكان الميلاد:</v>
      </c>
      <c r="AF10" s="429"/>
      <c r="AG10" s="429"/>
      <c r="AH10" s="198"/>
      <c r="AI10" s="198"/>
    </row>
    <row r="11" spans="2:41" ht="20.399999999999999" customHeight="1" thickTop="1" thickBot="1" x14ac:dyDescent="0.35">
      <c r="B11" s="75"/>
      <c r="C11" s="76" t="s">
        <v>28</v>
      </c>
      <c r="D11" s="481" t="s">
        <v>29</v>
      </c>
      <c r="E11" s="482"/>
      <c r="F11" s="482"/>
      <c r="G11" s="483"/>
      <c r="H11" s="77"/>
      <c r="I11" s="78"/>
      <c r="J11" s="75"/>
      <c r="K11" s="76" t="s">
        <v>28</v>
      </c>
      <c r="L11" s="481" t="s">
        <v>29</v>
      </c>
      <c r="M11" s="482"/>
      <c r="N11" s="482"/>
      <c r="O11" s="483"/>
      <c r="P11" s="77"/>
      <c r="Q11" s="79"/>
      <c r="R11" s="80"/>
      <c r="S11" s="81"/>
      <c r="W11" s="130" t="str">
        <f>IFERROR(SMALL('اختيار المقررات'!$AL$8:$AL$56,X11),"")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198"/>
      <c r="AD11" s="198"/>
      <c r="AE11" s="429" t="str">
        <f t="shared" si="2"/>
        <v>place of birth</v>
      </c>
      <c r="AF11" s="429"/>
      <c r="AG11" s="429"/>
      <c r="AH11" s="198"/>
      <c r="AI11" s="198"/>
    </row>
    <row r="12" spans="2:41" ht="20.399999999999999" customHeight="1" thickTop="1" thickBot="1" x14ac:dyDescent="0.35">
      <c r="B12" s="82" t="str">
        <f>IF($AJ$1&gt;0,"",W3)</f>
        <v/>
      </c>
      <c r="C12" s="83" t="str">
        <f>IFERROR(VLOOKUP(B12,'اختيار المقررات'!AU5:AY52,2,0),"")</f>
        <v/>
      </c>
      <c r="D12" s="462" t="str">
        <f>IFERROR(VLOOKUP(B12,'اختيار المقررات'!AU5:AY52,3,0),"")</f>
        <v/>
      </c>
      <c r="E12" s="462"/>
      <c r="F12" s="462"/>
      <c r="G12" s="462"/>
      <c r="H12" s="84" t="str">
        <f>IFERROR(VLOOKUP(B12,'اختيار المقررات'!AU5:AY52,4,0),"")</f>
        <v/>
      </c>
      <c r="I12" s="85" t="str">
        <f>IFERROR(VLOOKUP(B12,'اختيار المقررات'!AU5:AY52,5,0),"")</f>
        <v/>
      </c>
      <c r="J12" s="86" t="str">
        <f>IF($AJ$1&gt;0,"",W11)</f>
        <v/>
      </c>
      <c r="K12" s="83" t="str">
        <f>IFERROR(VLOOKUP(J12,'اختيار المقررات'!AU5:AY52,2,0),"")</f>
        <v/>
      </c>
      <c r="L12" s="462" t="str">
        <f>IFERROR(VLOOKUP(J12,'اختيار المقررات'!AU5:AY52,3,0),"")</f>
        <v/>
      </c>
      <c r="M12" s="462"/>
      <c r="N12" s="462"/>
      <c r="O12" s="462"/>
      <c r="P12" s="84" t="str">
        <f>IFERROR(VLOOKUP(J12,'اختيار المقررات'!AU5:AY52,4,0),"")</f>
        <v/>
      </c>
      <c r="Q12" s="85" t="str">
        <f>IFERROR(VLOOKUP(J12,'اختيار المقررات'!AU5:AY52,5,0),"")</f>
        <v/>
      </c>
      <c r="R12" s="87"/>
      <c r="S12" s="88"/>
      <c r="W12" s="130" t="str">
        <f>IFERROR(SMALL('اختيار المقررات'!$AL$8:$AL$56,X12),"")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198"/>
      <c r="AD12" s="198"/>
      <c r="AE12" s="429" t="str">
        <f t="shared" si="2"/>
        <v>الجنسية:</v>
      </c>
      <c r="AF12" s="429"/>
      <c r="AG12" s="429"/>
      <c r="AH12" s="198"/>
      <c r="AI12" s="198"/>
    </row>
    <row r="13" spans="2:41" ht="20.399999999999999" customHeight="1" thickTop="1" thickBot="1" x14ac:dyDescent="0.35">
      <c r="B13" s="82" t="str">
        <f t="shared" ref="B13:B19" si="3">IF($AJ$1&gt;0,"",W4)</f>
        <v/>
      </c>
      <c r="C13" s="83" t="str">
        <f>IFERROR(VLOOKUP(B13,'اختيار المقررات'!AU6:AY54,2,0),"")</f>
        <v/>
      </c>
      <c r="D13" s="462" t="str">
        <f>IFERROR(VLOOKUP(B13,'اختيار المقررات'!AU6:AY54,3,0),"")</f>
        <v/>
      </c>
      <c r="E13" s="462"/>
      <c r="F13" s="462"/>
      <c r="G13" s="462"/>
      <c r="H13" s="84" t="str">
        <f>IFERROR(VLOOKUP(B13,'اختيار المقررات'!AU6:AY54,4,0),"")</f>
        <v/>
      </c>
      <c r="I13" s="85" t="str">
        <f>IFERROR(VLOOKUP(B13,'اختيار المقررات'!AU6:AY54,5,0),"")</f>
        <v/>
      </c>
      <c r="J13" s="86" t="str">
        <f t="shared" ref="J13:J19" si="4">IF($AJ$1&gt;0,"",W12)</f>
        <v/>
      </c>
      <c r="K13" s="83" t="str">
        <f>IFERROR(VLOOKUP(J13,'اختيار المقررات'!AU6:AY54,2,0),"")</f>
        <v/>
      </c>
      <c r="L13" s="462" t="str">
        <f>IFERROR(VLOOKUP(J13,'اختيار المقررات'!AU6:AY54,3,0),"")</f>
        <v/>
      </c>
      <c r="M13" s="462"/>
      <c r="N13" s="462"/>
      <c r="O13" s="462"/>
      <c r="P13" s="84" t="str">
        <f>IFERROR(VLOOKUP(J13,'اختيار المقررات'!AU6:AY54,4,0),"")</f>
        <v/>
      </c>
      <c r="Q13" s="85" t="str">
        <f>IFERROR(VLOOKUP(J13,'اختيار المقررات'!AU6:AY54,5,0),"")</f>
        <v/>
      </c>
      <c r="R13" s="87"/>
      <c r="S13" s="89"/>
      <c r="W13" s="130" t="str">
        <f>IFERROR(SMALL('اختيار المقررات'!$AL$8:$AL$56,X13),"")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198"/>
      <c r="AD13" s="198"/>
      <c r="AE13" s="429" t="str">
        <f t="shared" si="2"/>
        <v>الرقم الوطني:</v>
      </c>
      <c r="AF13" s="429"/>
      <c r="AG13" s="429"/>
      <c r="AH13" s="198"/>
      <c r="AI13" s="198"/>
    </row>
    <row r="14" spans="2:41" ht="20.399999999999999" customHeight="1" thickTop="1" thickBot="1" x14ac:dyDescent="0.35">
      <c r="B14" s="82" t="str">
        <f t="shared" si="3"/>
        <v/>
      </c>
      <c r="C14" s="83" t="str">
        <f>IFERROR(VLOOKUP(B14,'اختيار المقررات'!AU7:AY55,2,0),"")</f>
        <v/>
      </c>
      <c r="D14" s="462" t="str">
        <f>IFERROR(VLOOKUP(B14,'اختيار المقررات'!AU7:AY55,3,0),"")</f>
        <v/>
      </c>
      <c r="E14" s="462"/>
      <c r="F14" s="462"/>
      <c r="G14" s="462"/>
      <c r="H14" s="84" t="str">
        <f>IFERROR(VLOOKUP(B14,'اختيار المقررات'!AU7:AY55,4,0),"")</f>
        <v/>
      </c>
      <c r="I14" s="85" t="str">
        <f>IFERROR(VLOOKUP(B14,'اختيار المقررات'!AU7:AY55,5,0),"")</f>
        <v/>
      </c>
      <c r="J14" s="86" t="str">
        <f t="shared" si="4"/>
        <v/>
      </c>
      <c r="K14" s="83" t="str">
        <f>IFERROR(VLOOKUP(J14,'اختيار المقررات'!AU7:AY55,2,0),"")</f>
        <v/>
      </c>
      <c r="L14" s="462" t="str">
        <f>IFERROR(VLOOKUP(J14,'اختيار المقررات'!AU7:AY55,3,0),"")</f>
        <v/>
      </c>
      <c r="M14" s="462"/>
      <c r="N14" s="462"/>
      <c r="O14" s="462"/>
      <c r="P14" s="84" t="str">
        <f>IFERROR(VLOOKUP(J14,'اختيار المقررات'!AU7:AY55,4,0),"")</f>
        <v/>
      </c>
      <c r="Q14" s="85" t="str">
        <f>IFERROR(VLOOKUP(J14,'اختيار المقررات'!AU7:AY55,5,0),"")</f>
        <v/>
      </c>
      <c r="R14" s="87"/>
      <c r="S14" s="89"/>
      <c r="W14" s="130" t="str">
        <f>IFERROR(SMALL('اختيار المقررات'!$AL$8:$AL$56,X14),"")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198"/>
      <c r="AD14" s="198"/>
      <c r="AE14" s="429" t="str">
        <f t="shared" si="2"/>
        <v>نوع الثانوية:</v>
      </c>
      <c r="AF14" s="429"/>
      <c r="AG14" s="429"/>
      <c r="AH14" s="198"/>
      <c r="AI14" s="198"/>
    </row>
    <row r="15" spans="2:41" ht="20.399999999999999" customHeight="1" thickTop="1" thickBot="1" x14ac:dyDescent="0.35">
      <c r="B15" s="82" t="str">
        <f t="shared" si="3"/>
        <v/>
      </c>
      <c r="C15" s="83" t="str">
        <f>IFERROR(VLOOKUP(B15,'اختيار المقررات'!AU8:AY56,2,0),"")</f>
        <v/>
      </c>
      <c r="D15" s="462" t="str">
        <f>IFERROR(VLOOKUP(B15,'اختيار المقررات'!AU8:AY56,3,0),"")</f>
        <v/>
      </c>
      <c r="E15" s="462"/>
      <c r="F15" s="462"/>
      <c r="G15" s="462"/>
      <c r="H15" s="84" t="str">
        <f>IFERROR(VLOOKUP(B15,'اختيار المقررات'!AU8:AY56,4,0),"")</f>
        <v/>
      </c>
      <c r="I15" s="85" t="str">
        <f>IFERROR(VLOOKUP(B15,'اختيار المقررات'!AU8:AY56,5,0),"")</f>
        <v/>
      </c>
      <c r="J15" s="86" t="str">
        <f t="shared" si="4"/>
        <v/>
      </c>
      <c r="K15" s="83" t="str">
        <f>IFERROR(VLOOKUP(J15,'اختيار المقررات'!AU8:AY56,2,0),"")</f>
        <v/>
      </c>
      <c r="L15" s="462" t="str">
        <f>IFERROR(VLOOKUP(J15,'اختيار المقررات'!AU8:AY56,3,0),"")</f>
        <v/>
      </c>
      <c r="M15" s="462"/>
      <c r="N15" s="462"/>
      <c r="O15" s="462"/>
      <c r="P15" s="84" t="str">
        <f>IFERROR(VLOOKUP(J15,'اختيار المقررات'!AU8:AY56,4,0),"")</f>
        <v/>
      </c>
      <c r="Q15" s="85" t="str">
        <f>IFERROR(VLOOKUP(J15,'اختيار المقررات'!AU8:AY56,5,0),"")</f>
        <v/>
      </c>
      <c r="R15" s="87"/>
      <c r="S15" s="89"/>
      <c r="W15" s="130" t="str">
        <f>IFERROR(SMALL('اختيار المقررات'!$AL$8:$AL$56,X15),"")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198"/>
      <c r="AD15" s="198"/>
      <c r="AE15" s="429" t="str">
        <f t="shared" si="2"/>
        <v>محافظتها:</v>
      </c>
      <c r="AF15" s="429"/>
      <c r="AG15" s="429"/>
      <c r="AH15" s="198"/>
      <c r="AI15" s="198"/>
    </row>
    <row r="16" spans="2:41" ht="20.399999999999999" customHeight="1" thickTop="1" thickBot="1" x14ac:dyDescent="0.35">
      <c r="B16" s="82" t="str">
        <f t="shared" si="3"/>
        <v/>
      </c>
      <c r="C16" s="83" t="str">
        <f>IFERROR(VLOOKUP(B16,'اختيار المقررات'!AU9:AY57,2,0),"")</f>
        <v/>
      </c>
      <c r="D16" s="462" t="str">
        <f>IFERROR(VLOOKUP(B16,'اختيار المقررات'!AU9:AY57,3,0),"")</f>
        <v/>
      </c>
      <c r="E16" s="462"/>
      <c r="F16" s="462"/>
      <c r="G16" s="462"/>
      <c r="H16" s="84" t="str">
        <f>IFERROR(VLOOKUP(B16,'اختيار المقررات'!AU9:AY57,4,0),"")</f>
        <v/>
      </c>
      <c r="I16" s="85" t="str">
        <f>IFERROR(VLOOKUP(B16,'اختيار المقررات'!AU9:AY57,5,0),"")</f>
        <v/>
      </c>
      <c r="J16" s="86" t="str">
        <f t="shared" si="4"/>
        <v/>
      </c>
      <c r="K16" s="83" t="str">
        <f>IFERROR(VLOOKUP(J16,'اختيار المقررات'!AU9:AY57,2,0),"")</f>
        <v/>
      </c>
      <c r="L16" s="462" t="str">
        <f>IFERROR(VLOOKUP(J16,'اختيار المقررات'!AU9:AY57,3,0),"")</f>
        <v/>
      </c>
      <c r="M16" s="462"/>
      <c r="N16" s="462"/>
      <c r="O16" s="462"/>
      <c r="P16" s="84" t="str">
        <f>IFERROR(VLOOKUP(J16,'اختيار المقررات'!AU9:AY57,4,0),"")</f>
        <v/>
      </c>
      <c r="Q16" s="85" t="str">
        <f>IFERROR(VLOOKUP(J16,'اختيار المقررات'!AU9:AY57,5,0),"")</f>
        <v/>
      </c>
      <c r="R16" s="87"/>
      <c r="S16" s="89"/>
      <c r="W16" s="130" t="str">
        <f>IFERROR(SMALL('اختيار المقررات'!$AL$8:$AL$56,X16),"")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198"/>
      <c r="AD16" s="198"/>
      <c r="AE16" s="429" t="str">
        <f t="shared" si="2"/>
        <v>عامها:</v>
      </c>
      <c r="AF16" s="429"/>
      <c r="AG16" s="429"/>
      <c r="AH16" s="198"/>
      <c r="AI16" s="198"/>
    </row>
    <row r="17" spans="2:36" ht="20.399999999999999" customHeight="1" thickTop="1" thickBot="1" x14ac:dyDescent="0.35">
      <c r="B17" s="82" t="str">
        <f t="shared" si="3"/>
        <v/>
      </c>
      <c r="C17" s="83" t="str">
        <f>IFERROR(VLOOKUP(B17,'اختيار المقررات'!AU10:AY58,2,0),"")</f>
        <v/>
      </c>
      <c r="D17" s="462" t="str">
        <f>IFERROR(VLOOKUP(B17,'اختيار المقررات'!AU10:AY58,3,0),"")</f>
        <v/>
      </c>
      <c r="E17" s="462"/>
      <c r="F17" s="462"/>
      <c r="G17" s="462"/>
      <c r="H17" s="84" t="str">
        <f>IFERROR(VLOOKUP(B17,'اختيار المقررات'!AU10:AY58,4,0),"")</f>
        <v/>
      </c>
      <c r="I17" s="85" t="str">
        <f>IFERROR(VLOOKUP(B17,'اختيار المقررات'!AU10:AY58,5,0),"")</f>
        <v/>
      </c>
      <c r="J17" s="86" t="str">
        <f t="shared" si="4"/>
        <v/>
      </c>
      <c r="K17" s="83" t="str">
        <f>IFERROR(VLOOKUP(J17,'اختيار المقررات'!AU10:AY58,2,0),"")</f>
        <v/>
      </c>
      <c r="L17" s="462" t="str">
        <f>IFERROR(VLOOKUP(J17,'اختيار المقررات'!AU10:AY58,3,0),"")</f>
        <v/>
      </c>
      <c r="M17" s="462"/>
      <c r="N17" s="462"/>
      <c r="O17" s="462"/>
      <c r="P17" s="84" t="str">
        <f>IFERROR(VLOOKUP(J17,'اختيار المقررات'!AU10:AY58,4,0),"")</f>
        <v/>
      </c>
      <c r="Q17" s="85" t="str">
        <f>IFERROR(VLOOKUP(J17,'اختيار المقررات'!AU10:AY58,5,0),"")</f>
        <v/>
      </c>
      <c r="R17" s="87"/>
      <c r="S17" s="89"/>
      <c r="W17" s="130" t="str">
        <f>IFERROR(SMALL('اختيار المقررات'!$AL$8:$AL$56,X17),"")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198"/>
      <c r="AD17" s="198"/>
      <c r="AE17" s="429" t="str">
        <f t="shared" si="2"/>
        <v>الموبايل:</v>
      </c>
      <c r="AF17" s="429"/>
      <c r="AG17" s="429"/>
      <c r="AH17" s="198"/>
      <c r="AI17" s="198"/>
    </row>
    <row r="18" spans="2:36" s="90" customFormat="1" ht="20.399999999999999" customHeight="1" thickTop="1" thickBot="1" x14ac:dyDescent="0.35">
      <c r="B18" s="82" t="str">
        <f t="shared" si="3"/>
        <v/>
      </c>
      <c r="C18" s="83" t="str">
        <f>IFERROR(VLOOKUP(B18,'اختيار المقررات'!AU11:AY59,2,0),"")</f>
        <v/>
      </c>
      <c r="D18" s="462" t="str">
        <f>IFERROR(VLOOKUP(B18,'اختيار المقررات'!AU11:AY59,3,0),"")</f>
        <v/>
      </c>
      <c r="E18" s="462"/>
      <c r="F18" s="462"/>
      <c r="G18" s="462"/>
      <c r="H18" s="84" t="str">
        <f>IFERROR(VLOOKUP(B18,'اختيار المقررات'!AU11:AY59,4,0),"")</f>
        <v/>
      </c>
      <c r="I18" s="85" t="str">
        <f>IFERROR(VLOOKUP(B18,'اختيار المقررات'!AU11:AY59,5,0),"")</f>
        <v/>
      </c>
      <c r="J18" s="86" t="str">
        <f t="shared" si="4"/>
        <v/>
      </c>
      <c r="K18" s="83" t="str">
        <f>IFERROR(VLOOKUP(J18,'اختيار المقررات'!AU11:AY59,2,0),"")</f>
        <v/>
      </c>
      <c r="L18" s="462" t="str">
        <f>IFERROR(VLOOKUP(J18,'اختيار المقررات'!AU11:AY59,3,0),"")</f>
        <v/>
      </c>
      <c r="M18" s="462"/>
      <c r="N18" s="462"/>
      <c r="O18" s="462"/>
      <c r="P18" s="84" t="str">
        <f>IFERROR(VLOOKUP(J18,'اختيار المقررات'!AU11:AY59,4,0),"")</f>
        <v/>
      </c>
      <c r="Q18" s="85" t="str">
        <f>IFERROR(VLOOKUP(J18,'اختيار المقررات'!AU11:AY59,5,0),"")</f>
        <v/>
      </c>
      <c r="R18" s="87"/>
      <c r="S18" s="89"/>
      <c r="W18" s="130" t="str">
        <f>IFERROR(SMALL('اختيار المقررات'!$AL$8:$AL$56,X18),"")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B18" s="1"/>
      <c r="AC18" s="198"/>
      <c r="AD18" s="198"/>
      <c r="AE18" s="429" t="str">
        <f t="shared" si="2"/>
        <v>الهاتف:</v>
      </c>
      <c r="AF18" s="429"/>
      <c r="AG18" s="429"/>
      <c r="AH18" s="198"/>
      <c r="AI18" s="198"/>
      <c r="AJ18" s="1"/>
    </row>
    <row r="19" spans="2:36" s="90" customFormat="1" ht="20.399999999999999" customHeight="1" thickTop="1" thickBot="1" x14ac:dyDescent="0.35">
      <c r="B19" s="82" t="str">
        <f t="shared" si="3"/>
        <v/>
      </c>
      <c r="C19" s="83" t="str">
        <f>IFERROR(VLOOKUP(B19,'اختيار المقررات'!AU12:AY60,2,0),"")</f>
        <v/>
      </c>
      <c r="D19" s="462" t="str">
        <f>IFERROR(VLOOKUP(B19,'اختيار المقررات'!AU12:AY60,3,0),"")</f>
        <v/>
      </c>
      <c r="E19" s="462"/>
      <c r="F19" s="462"/>
      <c r="G19" s="462"/>
      <c r="H19" s="84" t="str">
        <f>IFERROR(VLOOKUP(B19,'اختيار المقررات'!AU12:AY60,4,0),"")</f>
        <v/>
      </c>
      <c r="I19" s="85" t="str">
        <f>IFERROR(VLOOKUP(B19,'اختيار المقررات'!AU12:AY60,5,0),"")</f>
        <v/>
      </c>
      <c r="J19" s="86" t="str">
        <f t="shared" si="4"/>
        <v/>
      </c>
      <c r="K19" s="83" t="str">
        <f>IFERROR(VLOOKUP(J19,'اختيار المقررات'!AU12:AY60,2,0),"")</f>
        <v/>
      </c>
      <c r="L19" s="462" t="str">
        <f>IFERROR(VLOOKUP(J19,'اختيار المقررات'!AU12:AY60,3,0),"")</f>
        <v/>
      </c>
      <c r="M19" s="462"/>
      <c r="N19" s="462"/>
      <c r="O19" s="462"/>
      <c r="P19" s="84" t="str">
        <f>IFERROR(VLOOKUP(J19,'اختيار المقررات'!AU12:AY60,4,0),"")</f>
        <v/>
      </c>
      <c r="Q19" s="85" t="str">
        <f>IFERROR(VLOOKUP(J19,'اختيار المقررات'!AU12:AY60,5,0),"")</f>
        <v/>
      </c>
      <c r="R19" s="87"/>
      <c r="S19" s="91"/>
      <c r="W19" s="130" t="str">
        <f>IFERROR(SMALL('اختيار المقررات'!$AL$8:$AL$56,X19),"")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B19" s="1"/>
      <c r="AC19" s="198"/>
      <c r="AD19" s="198"/>
      <c r="AE19" s="429" t="str">
        <f t="shared" si="2"/>
        <v>العنوان :</v>
      </c>
      <c r="AF19" s="429"/>
      <c r="AG19" s="429"/>
      <c r="AH19" s="198"/>
      <c r="AI19" s="198"/>
      <c r="AJ19" s="1"/>
    </row>
    <row r="20" spans="2:36" s="90" customFormat="1" ht="7.5" customHeight="1" thickTop="1" thickBot="1" x14ac:dyDescent="0.35">
      <c r="B20" s="82"/>
      <c r="C20" s="87"/>
      <c r="D20" s="87"/>
      <c r="E20" s="87"/>
      <c r="F20" s="87"/>
      <c r="G20" s="87"/>
      <c r="H20" s="60"/>
      <c r="I20" s="60"/>
      <c r="J20" s="86"/>
      <c r="K20" s="87"/>
      <c r="L20" s="87"/>
      <c r="M20" s="87"/>
      <c r="N20" s="87"/>
      <c r="O20" s="87"/>
      <c r="P20" s="60"/>
      <c r="Q20" s="60"/>
      <c r="R20" s="87"/>
      <c r="S20" s="91"/>
      <c r="W20" s="130" t="str">
        <f>IFERROR(SMALL('اختيار المقررات'!$AL$8:$AL$56,X20),"")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198"/>
      <c r="AD20" s="198"/>
      <c r="AE20" s="429" t="str">
        <f t="shared" si="2"/>
        <v/>
      </c>
      <c r="AF20" s="429"/>
      <c r="AG20" s="429"/>
      <c r="AH20" s="198"/>
      <c r="AI20" s="198"/>
      <c r="AJ20" s="1"/>
    </row>
    <row r="21" spans="2:36" ht="16.2" customHeight="1" thickTop="1" thickBot="1" x14ac:dyDescent="0.35">
      <c r="B21" s="463" t="s">
        <v>228</v>
      </c>
      <c r="C21" s="459"/>
      <c r="D21" s="459"/>
      <c r="E21" s="459"/>
      <c r="F21" s="204">
        <f>'اختيار المقررات'!AE25</f>
        <v>0</v>
      </c>
      <c r="G21" s="459" t="s">
        <v>229</v>
      </c>
      <c r="H21" s="459"/>
      <c r="I21" s="459"/>
      <c r="J21" s="459"/>
      <c r="K21" s="430">
        <f>'اختيار المقررات'!AE26</f>
        <v>0</v>
      </c>
      <c r="L21" s="430"/>
      <c r="M21" s="459" t="s">
        <v>230</v>
      </c>
      <c r="N21" s="459"/>
      <c r="O21" s="459"/>
      <c r="P21" s="459"/>
      <c r="Q21" s="430">
        <f>'اختيار المقررات'!AE27</f>
        <v>0</v>
      </c>
      <c r="R21" s="460"/>
      <c r="S21" s="92"/>
      <c r="W21" s="130" t="str">
        <f>IFERROR(SMALL('اختيار المقررات'!$AL$8:$AL$56,X21),"")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198"/>
      <c r="AD21" s="198"/>
      <c r="AE21" s="429" t="str">
        <f t="shared" si="2"/>
        <v/>
      </c>
      <c r="AF21" s="429"/>
      <c r="AG21" s="429"/>
      <c r="AH21" s="198"/>
      <c r="AI21" s="198"/>
    </row>
    <row r="22" spans="2:36" ht="15" thickTop="1" x14ac:dyDescent="0.3">
      <c r="B22" s="475" t="s">
        <v>223</v>
      </c>
      <c r="C22" s="476"/>
      <c r="D22" s="476"/>
      <c r="E22" s="484">
        <f>'اختيار المقررات'!F5</f>
        <v>0</v>
      </c>
      <c r="F22" s="484"/>
      <c r="G22" s="484"/>
      <c r="H22" s="484"/>
      <c r="I22" s="485"/>
      <c r="J22" s="205" t="s">
        <v>60</v>
      </c>
      <c r="K22" s="432" t="e">
        <f>'اختيار المقررات'!Q5</f>
        <v>#N/A</v>
      </c>
      <c r="L22" s="432"/>
      <c r="M22" s="206" t="s">
        <v>0</v>
      </c>
      <c r="N22" s="467" t="e">
        <f>'اختيار المقررات'!W5</f>
        <v>#N/A</v>
      </c>
      <c r="O22" s="467"/>
      <c r="P22" s="207"/>
      <c r="Q22" s="207"/>
      <c r="R22" s="207"/>
      <c r="W22" s="130" t="str">
        <f>IFERROR(SMALL('اختيار المقررات'!$AL$8:$AL$56,X22),"")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198"/>
      <c r="AD22" s="198"/>
      <c r="AE22" s="429" t="str">
        <f t="shared" si="2"/>
        <v/>
      </c>
      <c r="AF22" s="429"/>
      <c r="AG22" s="429"/>
      <c r="AH22" s="198"/>
      <c r="AI22" s="198"/>
    </row>
    <row r="23" spans="2:36" ht="15.75" customHeight="1" x14ac:dyDescent="0.3">
      <c r="B23" s="440" t="s">
        <v>227</v>
      </c>
      <c r="C23" s="441"/>
      <c r="D23" s="441"/>
      <c r="E23" s="444">
        <f>'اختيار المقررات'!N25</f>
        <v>2000</v>
      </c>
      <c r="F23" s="444"/>
      <c r="G23" s="445"/>
      <c r="H23" s="489" t="s">
        <v>1137</v>
      </c>
      <c r="I23" s="455"/>
      <c r="J23" s="490" t="e">
        <f>'اختيار المقررات'!W25</f>
        <v>#N/A</v>
      </c>
      <c r="K23" s="490"/>
      <c r="L23" s="491"/>
      <c r="M23" s="455" t="s">
        <v>568</v>
      </c>
      <c r="N23" s="455"/>
      <c r="O23" s="455" t="s">
        <v>569</v>
      </c>
      <c r="P23" s="455"/>
      <c r="Q23" s="455" t="s">
        <v>596</v>
      </c>
      <c r="R23" s="511"/>
    </row>
    <row r="24" spans="2:36" ht="14.4" x14ac:dyDescent="0.3">
      <c r="B24" s="440" t="s">
        <v>570</v>
      </c>
      <c r="C24" s="441"/>
      <c r="D24" s="441"/>
      <c r="E24" s="442">
        <f>'اختيار المقررات'!N27</f>
        <v>0</v>
      </c>
      <c r="F24" s="442"/>
      <c r="G24" s="443"/>
      <c r="H24" s="492" t="s">
        <v>25</v>
      </c>
      <c r="I24" s="493"/>
      <c r="J24" s="442" t="e">
        <f>'اختيار المقررات'!N26</f>
        <v>#N/A</v>
      </c>
      <c r="K24" s="442"/>
      <c r="L24" s="443"/>
      <c r="M24" s="456"/>
      <c r="N24" s="456"/>
      <c r="O24" s="456"/>
      <c r="P24" s="456"/>
      <c r="Q24" s="456"/>
      <c r="R24" s="512"/>
    </row>
    <row r="25" spans="2:36" ht="14.4" x14ac:dyDescent="0.3">
      <c r="B25" s="440" t="s">
        <v>562</v>
      </c>
      <c r="C25" s="441"/>
      <c r="D25" s="441"/>
      <c r="E25" s="442" t="e">
        <f>'اختيار المقررات'!N28</f>
        <v>#N/A</v>
      </c>
      <c r="F25" s="442"/>
      <c r="G25" s="443"/>
      <c r="H25" s="513" t="s">
        <v>20</v>
      </c>
      <c r="I25" s="514"/>
      <c r="J25" s="208" t="str">
        <f>'اختيار المقررات'!W28</f>
        <v>لا</v>
      </c>
      <c r="K25" s="208"/>
      <c r="L25" s="209"/>
      <c r="M25" s="456"/>
      <c r="N25" s="456"/>
      <c r="O25" s="456"/>
      <c r="P25" s="456"/>
      <c r="Q25" s="456"/>
      <c r="R25" s="512"/>
    </row>
    <row r="26" spans="2:36" ht="14.4" x14ac:dyDescent="0.3">
      <c r="B26" s="446" t="s">
        <v>23</v>
      </c>
      <c r="C26" s="447"/>
      <c r="D26" s="447"/>
      <c r="E26" s="450" t="e">
        <f>'اختيار المقررات'!N29</f>
        <v>#N/A</v>
      </c>
      <c r="F26" s="450"/>
      <c r="G26" s="450"/>
      <c r="H26" s="210"/>
      <c r="I26" s="210"/>
      <c r="J26" s="211"/>
      <c r="K26" s="211"/>
      <c r="L26" s="212"/>
      <c r="M26" s="456"/>
      <c r="N26" s="456"/>
      <c r="O26" s="456"/>
      <c r="P26" s="456"/>
      <c r="Q26" s="456"/>
      <c r="R26" s="512"/>
    </row>
    <row r="27" spans="2:36" ht="21.75" customHeight="1" x14ac:dyDescent="0.3">
      <c r="B27" s="494" t="str">
        <f>'اختيار المقررات'!C25</f>
        <v>منقطع عن التسجيل في</v>
      </c>
      <c r="C27" s="495"/>
      <c r="D27" s="495"/>
      <c r="E27" s="495"/>
      <c r="F27" s="495"/>
      <c r="G27" s="495"/>
      <c r="H27" s="495"/>
      <c r="I27" s="495"/>
      <c r="J27" s="495"/>
      <c r="K27" s="495"/>
      <c r="L27" s="496"/>
      <c r="M27" s="456"/>
      <c r="N27" s="456"/>
      <c r="O27" s="456"/>
      <c r="P27" s="456"/>
      <c r="Q27" s="456"/>
      <c r="R27" s="512"/>
    </row>
    <row r="28" spans="2:36" ht="14.4" x14ac:dyDescent="0.3">
      <c r="B28" s="497" t="str">
        <f>'اختيار المقررات'!C26</f>
        <v/>
      </c>
      <c r="C28" s="451"/>
      <c r="D28" s="451"/>
      <c r="E28" s="451"/>
      <c r="F28" s="451"/>
      <c r="G28" s="451" t="str">
        <f>'اختيار المقررات'!C27</f>
        <v/>
      </c>
      <c r="H28" s="451"/>
      <c r="I28" s="451"/>
      <c r="J28" s="451"/>
      <c r="K28" s="451"/>
      <c r="L28" s="452"/>
      <c r="M28" s="456"/>
      <c r="N28" s="456"/>
      <c r="O28" s="456"/>
      <c r="P28" s="456"/>
      <c r="Q28" s="456"/>
      <c r="R28" s="512"/>
    </row>
    <row r="29" spans="2:36" ht="15" customHeight="1" x14ac:dyDescent="0.3">
      <c r="B29" s="497" t="str">
        <f>'اختيار المقررات'!C28</f>
        <v/>
      </c>
      <c r="C29" s="451"/>
      <c r="D29" s="451"/>
      <c r="E29" s="451"/>
      <c r="F29" s="451"/>
      <c r="G29" s="451" t="str">
        <f>'اختيار المقررات'!C29</f>
        <v/>
      </c>
      <c r="H29" s="451"/>
      <c r="I29" s="451"/>
      <c r="J29" s="451"/>
      <c r="K29" s="451"/>
      <c r="L29" s="452"/>
      <c r="M29" s="456"/>
      <c r="N29" s="456"/>
      <c r="O29" s="456"/>
      <c r="P29" s="456"/>
      <c r="Q29" s="456"/>
      <c r="R29" s="512"/>
    </row>
    <row r="30" spans="2:36" ht="15" customHeight="1" x14ac:dyDescent="0.3">
      <c r="B30" s="448" t="str">
        <f>'اختيار المقررات'!C30</f>
        <v/>
      </c>
      <c r="C30" s="449"/>
      <c r="D30" s="449"/>
      <c r="E30" s="449"/>
      <c r="F30" s="449"/>
      <c r="G30" s="449"/>
      <c r="H30" s="449"/>
      <c r="I30" s="449"/>
      <c r="J30" s="449"/>
      <c r="K30" s="449"/>
      <c r="L30" s="453"/>
      <c r="M30" s="456"/>
      <c r="N30" s="456"/>
      <c r="O30" s="456"/>
      <c r="P30" s="456"/>
      <c r="Q30" s="456"/>
      <c r="R30" s="512"/>
    </row>
    <row r="31" spans="2:36" ht="17.25" customHeight="1" x14ac:dyDescent="0.3">
      <c r="B31" s="499" t="s">
        <v>597</v>
      </c>
      <c r="C31" s="500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1"/>
    </row>
    <row r="32" spans="2:36" ht="24" customHeight="1" x14ac:dyDescent="0.3">
      <c r="B32" s="438" t="s">
        <v>31</v>
      </c>
      <c r="C32" s="438"/>
      <c r="D32" s="438"/>
      <c r="E32" s="438"/>
      <c r="F32" s="502" t="e">
        <f>E26</f>
        <v>#N/A</v>
      </c>
      <c r="G32" s="502"/>
      <c r="H32" s="454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2" s="454"/>
      <c r="J32" s="454"/>
      <c r="K32" s="454"/>
      <c r="L32" s="454"/>
      <c r="M32" s="454"/>
      <c r="N32" s="454"/>
      <c r="O32" s="454"/>
      <c r="P32" s="454"/>
      <c r="Q32" s="454"/>
      <c r="R32" s="454"/>
    </row>
    <row r="33" spans="2:19" ht="24" customHeight="1" x14ac:dyDescent="0.3">
      <c r="B33" s="438" t="str">
        <f>IF(D4="أنثى","رقمها الامتحاني","رقمه الامتحاني")</f>
        <v>رقمه الامتحاني</v>
      </c>
      <c r="C33" s="438"/>
      <c r="D33" s="438"/>
      <c r="E33" s="439">
        <f>D2</f>
        <v>0</v>
      </c>
      <c r="F33" s="439"/>
      <c r="G33" s="507" t="s">
        <v>32</v>
      </c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</row>
    <row r="34" spans="2:19" ht="12" customHeight="1" x14ac:dyDescent="0.3">
      <c r="B34" s="137"/>
      <c r="C34" s="165"/>
      <c r="D34" s="509"/>
      <c r="E34" s="509"/>
      <c r="F34" s="509"/>
      <c r="G34" s="509"/>
      <c r="H34" s="509"/>
      <c r="I34" s="138"/>
      <c r="J34" s="138"/>
      <c r="K34" s="137"/>
      <c r="L34" s="165"/>
      <c r="M34" s="509"/>
      <c r="N34" s="509"/>
      <c r="O34" s="509"/>
      <c r="P34" s="509"/>
      <c r="Q34" s="138"/>
      <c r="R34" s="138"/>
    </row>
    <row r="35" spans="2:19" ht="27.75" customHeight="1" x14ac:dyDescent="0.4">
      <c r="B35" s="508" t="s">
        <v>26</v>
      </c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</row>
    <row r="36" spans="2:19" ht="15.75" customHeight="1" x14ac:dyDescent="0.3">
      <c r="B36" s="505" t="s">
        <v>30</v>
      </c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</row>
    <row r="37" spans="2:19" ht="22.5" customHeight="1" x14ac:dyDescent="0.3">
      <c r="B37" s="506" t="s">
        <v>31</v>
      </c>
      <c r="C37" s="506"/>
      <c r="D37" s="506"/>
      <c r="E37" s="506"/>
      <c r="F37" s="439" t="e">
        <f>'اختيار المقررات'!AD29</f>
        <v>#N/A</v>
      </c>
      <c r="G37" s="439"/>
      <c r="H37" s="510" t="str">
        <f>H32</f>
        <v xml:space="preserve">ليرة سورية فقط لا غير من الطالب </v>
      </c>
      <c r="I37" s="510"/>
      <c r="J37" s="510"/>
      <c r="K37" s="510"/>
      <c r="L37" s="510"/>
      <c r="M37" s="510"/>
      <c r="N37" s="510"/>
      <c r="O37" s="510"/>
      <c r="P37" s="510"/>
      <c r="Q37" s="510"/>
      <c r="R37" s="510"/>
    </row>
    <row r="38" spans="2:19" ht="22.5" customHeight="1" x14ac:dyDescent="0.3">
      <c r="B38" s="503" t="str">
        <f>B33</f>
        <v>رقمه الامتحاني</v>
      </c>
      <c r="C38" s="503"/>
      <c r="D38" s="503"/>
      <c r="E38" s="504">
        <f>E33</f>
        <v>0</v>
      </c>
      <c r="F38" s="504"/>
      <c r="G38" s="498" t="str">
        <f>G33</f>
        <v xml:space="preserve">وتحويله إلى حساب التعليم المفتوح رقم ck1-10173186 وتسليم إشعار القبض إلى صاحب العلاقة  </v>
      </c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</row>
    <row r="39" spans="2:19" ht="9" customHeight="1" x14ac:dyDescent="0.3"/>
    <row r="40" spans="2:19" ht="9" customHeight="1" x14ac:dyDescent="0.3">
      <c r="B40" s="90"/>
      <c r="C40" s="90"/>
      <c r="D40" s="90"/>
      <c r="E40" s="90"/>
      <c r="F40" s="150"/>
      <c r="G40" s="150"/>
      <c r="H40" s="150"/>
      <c r="I40" s="150"/>
      <c r="J40" s="90"/>
      <c r="K40" s="90"/>
      <c r="L40" s="90"/>
      <c r="M40" s="90"/>
      <c r="N40" s="150"/>
      <c r="O40" s="150"/>
      <c r="P40" s="150"/>
      <c r="Q40" s="90"/>
      <c r="R40" s="90"/>
      <c r="S40" s="90"/>
    </row>
    <row r="41" spans="2:19" x14ac:dyDescent="0.3">
      <c r="B41" s="90"/>
      <c r="C41" s="151"/>
      <c r="D41" s="151"/>
      <c r="E41" s="151"/>
      <c r="F41" s="151"/>
      <c r="G41" s="151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</row>
    <row r="42" spans="2:19" ht="14.4" x14ac:dyDescent="0.3">
      <c r="C42" s="148"/>
      <c r="D42" s="148"/>
      <c r="E42" s="148"/>
      <c r="F42" s="148"/>
      <c r="G42" s="148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</row>
    <row r="43" spans="2:19" ht="14.4" x14ac:dyDescent="0.3">
      <c r="C43" s="148"/>
      <c r="D43" s="148"/>
      <c r="E43" s="148"/>
      <c r="F43" s="148"/>
      <c r="G43" s="148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</row>
    <row r="44" spans="2:19" ht="14.4" x14ac:dyDescent="0.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2:19" ht="14.4" x14ac:dyDescent="0.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2:19" ht="14.4" x14ac:dyDescent="0.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2:19" ht="14.4" x14ac:dyDescent="0.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</sheetData>
  <sheetProtection algorithmName="SHA-512" hashValue="fSQcDRoOixFkcTwdGImzqAv3fkIwB+StHTw9Bnlu7isZO6GrzJ3EZjSKUpM+0Z6m41qEQIGoqzhyy5uHzyCR8Q==" saltValue="212BsNFGY4bJcoXNrf+ZGw==" spinCount="100000" sheet="1" selectLockedCells="1" selectUnlockedCells="1"/>
  <mergeCells count="131">
    <mergeCell ref="H23:I23"/>
    <mergeCell ref="J23:L23"/>
    <mergeCell ref="H24:I24"/>
    <mergeCell ref="B27:L27"/>
    <mergeCell ref="B28:F28"/>
    <mergeCell ref="G28:L28"/>
    <mergeCell ref="G38:R38"/>
    <mergeCell ref="B29:F29"/>
    <mergeCell ref="B31:R31"/>
    <mergeCell ref="B32:E32"/>
    <mergeCell ref="F32:G32"/>
    <mergeCell ref="B38:D38"/>
    <mergeCell ref="E38:F38"/>
    <mergeCell ref="B36:R36"/>
    <mergeCell ref="B37:E37"/>
    <mergeCell ref="F37:G37"/>
    <mergeCell ref="G33:R33"/>
    <mergeCell ref="B35:R35"/>
    <mergeCell ref="D34:H34"/>
    <mergeCell ref="M34:P34"/>
    <mergeCell ref="H37:R37"/>
    <mergeCell ref="Q23:R30"/>
    <mergeCell ref="H25:I25"/>
    <mergeCell ref="B1:E1"/>
    <mergeCell ref="B2:C2"/>
    <mergeCell ref="D2:E2"/>
    <mergeCell ref="F2:G2"/>
    <mergeCell ref="H2:J2"/>
    <mergeCell ref="M2:N2"/>
    <mergeCell ref="B22:D22"/>
    <mergeCell ref="B7:C7"/>
    <mergeCell ref="B8:R9"/>
    <mergeCell ref="D11:G11"/>
    <mergeCell ref="L11:O11"/>
    <mergeCell ref="D13:G13"/>
    <mergeCell ref="L13:O13"/>
    <mergeCell ref="E22:I22"/>
    <mergeCell ref="K22:L22"/>
    <mergeCell ref="N22:O22"/>
    <mergeCell ref="H7:I7"/>
    <mergeCell ref="K7:R7"/>
    <mergeCell ref="D12:G12"/>
    <mergeCell ref="L12:O12"/>
    <mergeCell ref="D14:G14"/>
    <mergeCell ref="L14:O14"/>
    <mergeCell ref="D15:G15"/>
    <mergeCell ref="L15:O15"/>
    <mergeCell ref="B3:C3"/>
    <mergeCell ref="D3:E3"/>
    <mergeCell ref="N3:P3"/>
    <mergeCell ref="Q3:R3"/>
    <mergeCell ref="P6:R6"/>
    <mergeCell ref="B4:C4"/>
    <mergeCell ref="D4:E4"/>
    <mergeCell ref="F4:G4"/>
    <mergeCell ref="H4:I4"/>
    <mergeCell ref="K4:M4"/>
    <mergeCell ref="B6:C6"/>
    <mergeCell ref="D6:E6"/>
    <mergeCell ref="F6:G6"/>
    <mergeCell ref="H6:I6"/>
    <mergeCell ref="K6:M6"/>
    <mergeCell ref="B5:C5"/>
    <mergeCell ref="D5:E5"/>
    <mergeCell ref="F5:G5"/>
    <mergeCell ref="H5:I5"/>
    <mergeCell ref="D7:E7"/>
    <mergeCell ref="G21:J21"/>
    <mergeCell ref="K21:L21"/>
    <mergeCell ref="M21:P21"/>
    <mergeCell ref="Q21:R21"/>
    <mergeCell ref="F7:G7"/>
    <mergeCell ref="D17:G17"/>
    <mergeCell ref="L17:O17"/>
    <mergeCell ref="D18:G18"/>
    <mergeCell ref="D19:G19"/>
    <mergeCell ref="L19:O19"/>
    <mergeCell ref="B21:E21"/>
    <mergeCell ref="L18:O18"/>
    <mergeCell ref="D16:G16"/>
    <mergeCell ref="L16:O16"/>
    <mergeCell ref="AE16:AG16"/>
    <mergeCell ref="AE17:AG17"/>
    <mergeCell ref="B33:D33"/>
    <mergeCell ref="E33:F33"/>
    <mergeCell ref="B24:D24"/>
    <mergeCell ref="E24:G24"/>
    <mergeCell ref="J24:L24"/>
    <mergeCell ref="B25:D25"/>
    <mergeCell ref="E25:G25"/>
    <mergeCell ref="B23:D23"/>
    <mergeCell ref="E23:G23"/>
    <mergeCell ref="B26:D26"/>
    <mergeCell ref="B30:F30"/>
    <mergeCell ref="E26:G26"/>
    <mergeCell ref="G29:L29"/>
    <mergeCell ref="G30:L30"/>
    <mergeCell ref="H32:R32"/>
    <mergeCell ref="AE18:AG18"/>
    <mergeCell ref="AE19:AG19"/>
    <mergeCell ref="AE20:AG20"/>
    <mergeCell ref="AE21:AG21"/>
    <mergeCell ref="AE22:AG22"/>
    <mergeCell ref="M23:N30"/>
    <mergeCell ref="O23:P30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F1:R1"/>
    <mergeCell ref="J3:L3"/>
    <mergeCell ref="N4:P4"/>
    <mergeCell ref="Q4:R4"/>
    <mergeCell ref="AD1:AH2"/>
    <mergeCell ref="AE3:AG3"/>
    <mergeCell ref="AE4:AG4"/>
    <mergeCell ref="AE5:AG5"/>
    <mergeCell ref="AE6:AG6"/>
    <mergeCell ref="K5:M5"/>
    <mergeCell ref="N5:O5"/>
    <mergeCell ref="P5:R5"/>
    <mergeCell ref="N6:O6"/>
    <mergeCell ref="P2:R2"/>
    <mergeCell ref="F3:G3"/>
    <mergeCell ref="H3:I3"/>
    <mergeCell ref="K2:L2"/>
  </mergeCells>
  <conditionalFormatting sqref="C11:Q19">
    <cfRule type="expression" dxfId="26" priority="23">
      <formula>$C$12=""</formula>
    </cfRule>
  </conditionalFormatting>
  <conditionalFormatting sqref="C13:I19">
    <cfRule type="expression" dxfId="25" priority="22">
      <formula>$C$13=""</formula>
    </cfRule>
  </conditionalFormatting>
  <conditionalFormatting sqref="C14:I19">
    <cfRule type="expression" dxfId="24" priority="21">
      <formula>$C$14=""</formula>
    </cfRule>
  </conditionalFormatting>
  <conditionalFormatting sqref="C15:I19">
    <cfRule type="expression" dxfId="23" priority="20">
      <formula>$C$15=""</formula>
    </cfRule>
  </conditionalFormatting>
  <conditionalFormatting sqref="C16:I19">
    <cfRule type="expression" dxfId="22" priority="19">
      <formula>$C$16=""</formula>
    </cfRule>
  </conditionalFormatting>
  <conditionalFormatting sqref="C17:I19">
    <cfRule type="expression" dxfId="21" priority="18">
      <formula>$C$17=""</formula>
    </cfRule>
  </conditionalFormatting>
  <conditionalFormatting sqref="C18:I19">
    <cfRule type="expression" dxfId="20" priority="17">
      <formula>$C$18=""</formula>
    </cfRule>
  </conditionalFormatting>
  <conditionalFormatting sqref="C19:I19">
    <cfRule type="expression" dxfId="19" priority="16">
      <formula>$C$19=""</formula>
    </cfRule>
  </conditionalFormatting>
  <conditionalFormatting sqref="K11:Q19">
    <cfRule type="expression" dxfId="18" priority="15">
      <formula>$K$12=""</formula>
    </cfRule>
  </conditionalFormatting>
  <conditionalFormatting sqref="K13:Q19">
    <cfRule type="expression" dxfId="17" priority="14">
      <formula>$K$13=""</formula>
    </cfRule>
  </conditionalFormatting>
  <conditionalFormatting sqref="K14:Q19">
    <cfRule type="expression" dxfId="16" priority="13">
      <formula>$K$14=""</formula>
    </cfRule>
  </conditionalFormatting>
  <conditionalFormatting sqref="K15:Q19">
    <cfRule type="expression" dxfId="15" priority="12">
      <formula>$K$15=""</formula>
    </cfRule>
  </conditionalFormatting>
  <conditionalFormatting sqref="K16:Q19">
    <cfRule type="expression" dxfId="14" priority="11">
      <formula>$K$16=""</formula>
    </cfRule>
  </conditionalFormatting>
  <conditionalFormatting sqref="K17:Q19">
    <cfRule type="expression" dxfId="13" priority="10">
      <formula>$K$17=""</formula>
    </cfRule>
  </conditionalFormatting>
  <conditionalFormatting sqref="K18:Q19">
    <cfRule type="expression" dxfId="12" priority="9">
      <formula>$K$18=""</formula>
    </cfRule>
  </conditionalFormatting>
  <conditionalFormatting sqref="K19:Q19">
    <cfRule type="expression" dxfId="11" priority="8">
      <formula>$K$19=""</formula>
    </cfRule>
  </conditionalFormatting>
  <conditionalFormatting sqref="AE3:AE22">
    <cfRule type="expression" dxfId="10" priority="3">
      <formula>AE3&lt;&gt;""</formula>
    </cfRule>
  </conditionalFormatting>
  <conditionalFormatting sqref="AC1">
    <cfRule type="expression" dxfId="9" priority="2">
      <formula>AC1&lt;&gt;""</formula>
    </cfRule>
  </conditionalFormatting>
  <conditionalFormatting sqref="AD1:AH2">
    <cfRule type="expression" dxfId="8" priority="1">
      <formula>$AD$1&lt;&gt;""</formula>
    </cfRule>
  </conditionalFormatting>
  <conditionalFormatting sqref="B34:R34">
    <cfRule type="expression" dxfId="7" priority="31">
      <formula>#REF!="لا"</formula>
    </cfRule>
  </conditionalFormatting>
  <conditionalFormatting sqref="B38:R38 B37:H37 B35:R36">
    <cfRule type="expression" dxfId="6" priority="32">
      <formula>$K$25="لا"</formula>
    </cfRule>
  </conditionalFormatting>
  <conditionalFormatting sqref="C42:S43">
    <cfRule type="expression" dxfId="5" priority="33">
      <formula>$K$26="لا"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EO5"/>
  <sheetViews>
    <sheetView rightToLeft="1" workbookViewId="0">
      <selection activeCell="H19" sqref="H19"/>
    </sheetView>
  </sheetViews>
  <sheetFormatPr defaultColWidth="9" defaultRowHeight="14.4" x14ac:dyDescent="0.3"/>
  <cols>
    <col min="1" max="1" width="10.88671875" style="33" bestFit="1" customWidth="1"/>
    <col min="2" max="2" width="14.77734375" style="33" bestFit="1" customWidth="1"/>
    <col min="3" max="3" width="5" style="33" bestFit="1" customWidth="1"/>
    <col min="4" max="4" width="5.33203125" style="33" bestFit="1" customWidth="1"/>
    <col min="5" max="5" width="11.33203125" style="33" bestFit="1" customWidth="1"/>
    <col min="6" max="6" width="11.88671875" style="33" bestFit="1" customWidth="1"/>
    <col min="7" max="7" width="14.77734375" style="33" bestFit="1" customWidth="1"/>
    <col min="8" max="8" width="13.33203125" style="33" bestFit="1" customWidth="1"/>
    <col min="9" max="9" width="7.21875" style="33" bestFit="1" customWidth="1"/>
    <col min="10" max="10" width="12.44140625" style="33" bestFit="1" customWidth="1"/>
    <col min="11" max="11" width="14.21875" style="33" bestFit="1" customWidth="1"/>
    <col min="12" max="12" width="13.109375" style="33" bestFit="1" customWidth="1"/>
    <col min="13" max="13" width="7.88671875" style="33" bestFit="1" customWidth="1"/>
    <col min="14" max="14" width="11" style="33" bestFit="1" customWidth="1"/>
    <col min="15" max="15" width="12.5546875" style="33" bestFit="1" customWidth="1"/>
    <col min="16" max="16" width="10.6640625" style="33" bestFit="1" customWidth="1"/>
    <col min="17" max="17" width="10.5546875" style="33" bestFit="1" customWidth="1"/>
    <col min="18" max="18" width="9.5546875" style="33" bestFit="1" customWidth="1"/>
    <col min="19" max="19" width="5.88671875" style="33" bestFit="1" customWidth="1"/>
    <col min="20" max="20" width="4.21875" style="33" bestFit="1" customWidth="1"/>
    <col min="21" max="21" width="5.21875" style="33" bestFit="1" customWidth="1"/>
    <col min="22" max="22" width="4.21875" style="33" bestFit="1" customWidth="1"/>
    <col min="23" max="23" width="5.21875" style="33" bestFit="1" customWidth="1"/>
    <col min="24" max="24" width="4.21875" style="33" bestFit="1" customWidth="1"/>
    <col min="25" max="25" width="5.21875" style="33" bestFit="1" customWidth="1"/>
    <col min="26" max="26" width="4.21875" style="33" bestFit="1" customWidth="1"/>
    <col min="27" max="27" width="5.21875" style="33" bestFit="1" customWidth="1"/>
    <col min="28" max="28" width="4.21875" style="33" bestFit="1" customWidth="1"/>
    <col min="29" max="29" width="5.21875" style="33" bestFit="1" customWidth="1"/>
    <col min="30" max="30" width="4.21875" style="33" bestFit="1" customWidth="1"/>
    <col min="31" max="31" width="5.21875" style="33" bestFit="1" customWidth="1"/>
    <col min="32" max="32" width="4.21875" style="33" bestFit="1" customWidth="1"/>
    <col min="33" max="33" width="5.21875" style="33" bestFit="1" customWidth="1"/>
    <col min="34" max="34" width="4.21875" style="33" bestFit="1" customWidth="1"/>
    <col min="35" max="35" width="5.21875" style="33" bestFit="1" customWidth="1"/>
    <col min="36" max="36" width="4.21875" style="33" bestFit="1" customWidth="1"/>
    <col min="37" max="37" width="5.21875" style="33" bestFit="1" customWidth="1"/>
    <col min="38" max="38" width="4.21875" style="33" bestFit="1" customWidth="1"/>
    <col min="39" max="39" width="5.21875" style="33" bestFit="1" customWidth="1"/>
    <col min="40" max="40" width="4.21875" style="33" bestFit="1" customWidth="1"/>
    <col min="41" max="41" width="5.21875" style="33" bestFit="1" customWidth="1"/>
    <col min="42" max="42" width="4.21875" style="33" bestFit="1" customWidth="1"/>
    <col min="43" max="43" width="5.21875" style="33" bestFit="1" customWidth="1"/>
    <col min="44" max="44" width="4.21875" style="33" bestFit="1" customWidth="1"/>
    <col min="45" max="45" width="5.21875" style="33" bestFit="1" customWidth="1"/>
    <col min="46" max="46" width="4.21875" style="33" bestFit="1" customWidth="1"/>
    <col min="47" max="47" width="5.21875" style="33" bestFit="1" customWidth="1"/>
    <col min="48" max="48" width="4.21875" style="33" bestFit="1" customWidth="1"/>
    <col min="49" max="49" width="5.21875" style="33" bestFit="1" customWidth="1"/>
    <col min="50" max="50" width="4.21875" style="33" bestFit="1" customWidth="1"/>
    <col min="51" max="51" width="5.21875" style="33" bestFit="1" customWidth="1"/>
    <col min="52" max="52" width="4.21875" style="33" bestFit="1" customWidth="1"/>
    <col min="53" max="53" width="5.21875" style="33" bestFit="1" customWidth="1"/>
    <col min="54" max="54" width="4.21875" style="33" bestFit="1" customWidth="1"/>
    <col min="55" max="55" width="5.21875" style="33" bestFit="1" customWidth="1"/>
    <col min="56" max="56" width="4.21875" style="33" bestFit="1" customWidth="1"/>
    <col min="57" max="57" width="5.21875" style="33" bestFit="1" customWidth="1"/>
    <col min="58" max="58" width="4.21875" style="33" bestFit="1" customWidth="1"/>
    <col min="59" max="59" width="5.21875" style="33" bestFit="1" customWidth="1"/>
    <col min="60" max="60" width="4.21875" style="33" bestFit="1" customWidth="1"/>
    <col min="61" max="61" width="5.21875" style="33" bestFit="1" customWidth="1"/>
    <col min="62" max="62" width="4.21875" style="33" bestFit="1" customWidth="1"/>
    <col min="63" max="63" width="5.21875" style="33" bestFit="1" customWidth="1"/>
    <col min="64" max="64" width="4.21875" style="33" bestFit="1" customWidth="1"/>
    <col min="65" max="65" width="5.21875" style="33" bestFit="1" customWidth="1"/>
    <col min="66" max="66" width="4.21875" style="33" bestFit="1" customWidth="1"/>
    <col min="67" max="67" width="5.21875" style="33" bestFit="1" customWidth="1"/>
    <col min="68" max="68" width="4.21875" style="33" bestFit="1" customWidth="1"/>
    <col min="69" max="69" width="5.21875" style="33" bestFit="1" customWidth="1"/>
    <col min="70" max="70" width="4.21875" style="33" bestFit="1" customWidth="1"/>
    <col min="71" max="71" width="5.21875" style="33" bestFit="1" customWidth="1"/>
    <col min="72" max="72" width="4.21875" style="33" bestFit="1" customWidth="1"/>
    <col min="73" max="73" width="5.21875" style="33" bestFit="1" customWidth="1"/>
    <col min="74" max="74" width="4.21875" style="33" bestFit="1" customWidth="1"/>
    <col min="75" max="75" width="5.21875" style="33" bestFit="1" customWidth="1"/>
    <col min="76" max="76" width="4.21875" style="33" bestFit="1" customWidth="1"/>
    <col min="77" max="77" width="5.21875" style="33" bestFit="1" customWidth="1"/>
    <col min="78" max="78" width="4.21875" style="33" bestFit="1" customWidth="1"/>
    <col min="79" max="79" width="5.21875" style="33" bestFit="1" customWidth="1"/>
    <col min="80" max="80" width="4.21875" style="33" bestFit="1" customWidth="1"/>
    <col min="81" max="81" width="5.21875" style="33" bestFit="1" customWidth="1"/>
    <col min="82" max="82" width="4.21875" style="33" bestFit="1" customWidth="1"/>
    <col min="83" max="83" width="5.21875" style="33" bestFit="1" customWidth="1"/>
    <col min="84" max="84" width="4.21875" style="33" bestFit="1" customWidth="1"/>
    <col min="85" max="85" width="5.21875" style="33" bestFit="1" customWidth="1"/>
    <col min="86" max="86" width="4.21875" style="33" bestFit="1" customWidth="1"/>
    <col min="87" max="87" width="5.21875" style="33" bestFit="1" customWidth="1"/>
    <col min="88" max="88" width="4.21875" style="33" bestFit="1" customWidth="1"/>
    <col min="89" max="89" width="5.21875" style="33" bestFit="1" customWidth="1"/>
    <col min="90" max="90" width="4.21875" style="33" bestFit="1" customWidth="1"/>
    <col min="91" max="91" width="5.21875" style="33" bestFit="1" customWidth="1"/>
    <col min="92" max="92" width="4.21875" style="33" bestFit="1" customWidth="1"/>
    <col min="93" max="93" width="5.21875" style="33" bestFit="1" customWidth="1"/>
    <col min="94" max="94" width="4.21875" style="33" bestFit="1" customWidth="1"/>
    <col min="95" max="95" width="5.21875" style="33" bestFit="1" customWidth="1"/>
    <col min="96" max="96" width="4.21875" style="33" bestFit="1" customWidth="1"/>
    <col min="97" max="97" width="5.21875" style="33" bestFit="1" customWidth="1"/>
    <col min="98" max="98" width="4.21875" style="33" bestFit="1" customWidth="1"/>
    <col min="99" max="99" width="5.21875" style="33" bestFit="1" customWidth="1"/>
    <col min="100" max="100" width="4.21875" style="33" bestFit="1" customWidth="1"/>
    <col min="101" max="101" width="5.21875" style="33" bestFit="1" customWidth="1"/>
    <col min="102" max="102" width="4.21875" style="33" bestFit="1" customWidth="1"/>
    <col min="103" max="103" width="5.21875" style="33" bestFit="1" customWidth="1"/>
    <col min="104" max="104" width="4.21875" style="33" bestFit="1" customWidth="1"/>
    <col min="105" max="105" width="5.21875" style="33" bestFit="1" customWidth="1"/>
    <col min="106" max="106" width="4.21875" style="33" bestFit="1" customWidth="1"/>
    <col min="107" max="107" width="5.21875" style="33" bestFit="1" customWidth="1"/>
    <col min="108" max="108" width="4.21875" style="33" bestFit="1" customWidth="1"/>
    <col min="109" max="109" width="5.21875" style="33" bestFit="1" customWidth="1"/>
    <col min="110" max="110" width="4.21875" style="33" bestFit="1" customWidth="1"/>
    <col min="111" max="111" width="5.21875" style="33" bestFit="1" customWidth="1"/>
    <col min="112" max="112" width="4.21875" style="33" bestFit="1" customWidth="1"/>
    <col min="113" max="113" width="5.21875" style="33" bestFit="1" customWidth="1"/>
    <col min="114" max="114" width="4.21875" style="33" bestFit="1" customWidth="1"/>
    <col min="115" max="115" width="5.21875" style="33" bestFit="1" customWidth="1"/>
    <col min="116" max="131" width="10.33203125" style="33" customWidth="1"/>
    <col min="132" max="132" width="14.44140625" style="33" bestFit="1" customWidth="1"/>
    <col min="133" max="141" width="10.33203125" style="33" customWidth="1"/>
    <col min="142" max="16384" width="9" style="33"/>
  </cols>
  <sheetData>
    <row r="1" spans="1:145" s="166" customFormat="1" ht="18.600000000000001" thickBot="1" x14ac:dyDescent="0.35">
      <c r="A1" s="547"/>
      <c r="B1" s="548">
        <v>9999</v>
      </c>
      <c r="C1" s="549" t="s">
        <v>33</v>
      </c>
      <c r="D1" s="549"/>
      <c r="E1" s="549"/>
      <c r="F1" s="549"/>
      <c r="G1" s="549"/>
      <c r="H1" s="549"/>
      <c r="I1" s="549"/>
      <c r="J1" s="549"/>
      <c r="K1" s="550" t="s">
        <v>16</v>
      </c>
      <c r="L1" s="553" t="s">
        <v>216</v>
      </c>
      <c r="M1" s="544" t="s">
        <v>214</v>
      </c>
      <c r="N1" s="544" t="s">
        <v>215</v>
      </c>
      <c r="O1" s="558" t="s">
        <v>57</v>
      </c>
      <c r="P1" s="549" t="s">
        <v>34</v>
      </c>
      <c r="Q1" s="549"/>
      <c r="R1" s="549"/>
      <c r="S1" s="561" t="s">
        <v>9</v>
      </c>
      <c r="T1" s="555" t="s">
        <v>35</v>
      </c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6"/>
      <c r="AN1" s="556"/>
      <c r="AO1" s="556"/>
      <c r="AP1" s="556"/>
      <c r="AQ1" s="557"/>
      <c r="AR1" s="555" t="s">
        <v>21</v>
      </c>
      <c r="AS1" s="556"/>
      <c r="AT1" s="556"/>
      <c r="AU1" s="556"/>
      <c r="AV1" s="556"/>
      <c r="AW1" s="556"/>
      <c r="AX1" s="556"/>
      <c r="AY1" s="556"/>
      <c r="AZ1" s="556"/>
      <c r="BA1" s="556"/>
      <c r="BB1" s="556"/>
      <c r="BC1" s="556"/>
      <c r="BD1" s="556"/>
      <c r="BE1" s="556"/>
      <c r="BF1" s="556"/>
      <c r="BG1" s="556"/>
      <c r="BH1" s="556"/>
      <c r="BI1" s="556"/>
      <c r="BJ1" s="556"/>
      <c r="BK1" s="556"/>
      <c r="BL1" s="556"/>
      <c r="BM1" s="556"/>
      <c r="BN1" s="556"/>
      <c r="BO1" s="557"/>
      <c r="BP1" s="555" t="s">
        <v>36</v>
      </c>
      <c r="BQ1" s="556"/>
      <c r="BR1" s="556"/>
      <c r="BS1" s="556"/>
      <c r="BT1" s="556"/>
      <c r="BU1" s="556"/>
      <c r="BV1" s="556"/>
      <c r="BW1" s="556"/>
      <c r="BX1" s="556"/>
      <c r="BY1" s="556"/>
      <c r="BZ1" s="556"/>
      <c r="CA1" s="556"/>
      <c r="CB1" s="556"/>
      <c r="CC1" s="556"/>
      <c r="CD1" s="556"/>
      <c r="CE1" s="556"/>
      <c r="CF1" s="556"/>
      <c r="CG1" s="556"/>
      <c r="CH1" s="556"/>
      <c r="CI1" s="556"/>
      <c r="CJ1" s="556"/>
      <c r="CK1" s="556"/>
      <c r="CL1" s="556"/>
      <c r="CM1" s="557"/>
      <c r="CN1" s="555" t="s">
        <v>37</v>
      </c>
      <c r="CO1" s="556"/>
      <c r="CP1" s="556"/>
      <c r="CQ1" s="556"/>
      <c r="CR1" s="556"/>
      <c r="CS1" s="556"/>
      <c r="CT1" s="556"/>
      <c r="CU1" s="556"/>
      <c r="CV1" s="556"/>
      <c r="CW1" s="556"/>
      <c r="CX1" s="556"/>
      <c r="CY1" s="556"/>
      <c r="CZ1" s="556"/>
      <c r="DA1" s="556"/>
      <c r="DB1" s="556"/>
      <c r="DC1" s="556"/>
      <c r="DD1" s="556"/>
      <c r="DE1" s="556"/>
      <c r="DF1" s="556"/>
      <c r="DG1" s="556"/>
      <c r="DH1" s="556"/>
      <c r="DI1" s="556"/>
      <c r="DJ1" s="556"/>
      <c r="DK1" s="557"/>
      <c r="DL1" s="574" t="s">
        <v>1</v>
      </c>
      <c r="DM1" s="575"/>
      <c r="DN1" s="576"/>
      <c r="DO1" s="580"/>
      <c r="DP1" s="582" t="s">
        <v>1139</v>
      </c>
      <c r="DQ1" s="583"/>
      <c r="DR1" s="583"/>
      <c r="DS1" s="583"/>
      <c r="DT1" s="583"/>
      <c r="DU1" s="583"/>
      <c r="DV1" s="583"/>
      <c r="DW1" s="583"/>
      <c r="DX1" s="586" t="s">
        <v>38</v>
      </c>
      <c r="DY1" s="587"/>
      <c r="DZ1" s="587"/>
      <c r="EA1" s="588"/>
      <c r="EB1" s="586" t="s">
        <v>1140</v>
      </c>
      <c r="EC1" s="587"/>
      <c r="ED1" s="587"/>
      <c r="EE1" s="588"/>
      <c r="EF1" s="589" t="s">
        <v>1141</v>
      </c>
      <c r="EG1" s="590"/>
      <c r="EH1" s="590"/>
      <c r="EI1" s="590"/>
      <c r="EJ1" s="590"/>
      <c r="EK1" s="590"/>
      <c r="EL1" s="152"/>
    </row>
    <row r="2" spans="1:145" s="166" customFormat="1" ht="18.600000000000001" thickBot="1" x14ac:dyDescent="0.35">
      <c r="A2" s="547"/>
      <c r="B2" s="548"/>
      <c r="C2" s="549"/>
      <c r="D2" s="549"/>
      <c r="E2" s="549"/>
      <c r="F2" s="549"/>
      <c r="G2" s="549"/>
      <c r="H2" s="549"/>
      <c r="I2" s="549"/>
      <c r="J2" s="549"/>
      <c r="K2" s="551"/>
      <c r="L2" s="554"/>
      <c r="M2" s="545"/>
      <c r="N2" s="545"/>
      <c r="O2" s="559"/>
      <c r="P2" s="549"/>
      <c r="Q2" s="549"/>
      <c r="R2" s="549"/>
      <c r="S2" s="561"/>
      <c r="T2" s="564" t="s">
        <v>17</v>
      </c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6"/>
      <c r="AF2" s="567" t="s">
        <v>18</v>
      </c>
      <c r="AG2" s="565"/>
      <c r="AH2" s="565"/>
      <c r="AI2" s="565"/>
      <c r="AJ2" s="565"/>
      <c r="AK2" s="565"/>
      <c r="AL2" s="565"/>
      <c r="AM2" s="565"/>
      <c r="AN2" s="565"/>
      <c r="AO2" s="565"/>
      <c r="AP2" s="565"/>
      <c r="AQ2" s="568"/>
      <c r="AR2" s="564" t="s">
        <v>17</v>
      </c>
      <c r="AS2" s="565"/>
      <c r="AT2" s="565"/>
      <c r="AU2" s="565"/>
      <c r="AV2" s="565"/>
      <c r="AW2" s="565"/>
      <c r="AX2" s="565"/>
      <c r="AY2" s="565"/>
      <c r="AZ2" s="565"/>
      <c r="BA2" s="565"/>
      <c r="BB2" s="565"/>
      <c r="BC2" s="566"/>
      <c r="BD2" s="567" t="s">
        <v>18</v>
      </c>
      <c r="BE2" s="565"/>
      <c r="BF2" s="565"/>
      <c r="BG2" s="565"/>
      <c r="BH2" s="565"/>
      <c r="BI2" s="565"/>
      <c r="BJ2" s="565"/>
      <c r="BK2" s="565"/>
      <c r="BL2" s="565"/>
      <c r="BM2" s="565"/>
      <c r="BN2" s="565"/>
      <c r="BO2" s="568"/>
      <c r="BP2" s="564" t="s">
        <v>17</v>
      </c>
      <c r="BQ2" s="565"/>
      <c r="BR2" s="565"/>
      <c r="BS2" s="565"/>
      <c r="BT2" s="565"/>
      <c r="BU2" s="565"/>
      <c r="BV2" s="565"/>
      <c r="BW2" s="565"/>
      <c r="BX2" s="565"/>
      <c r="BY2" s="565"/>
      <c r="BZ2" s="565"/>
      <c r="CA2" s="566"/>
      <c r="CB2" s="567" t="s">
        <v>18</v>
      </c>
      <c r="CC2" s="565"/>
      <c r="CD2" s="565"/>
      <c r="CE2" s="565"/>
      <c r="CF2" s="565"/>
      <c r="CG2" s="565"/>
      <c r="CH2" s="565"/>
      <c r="CI2" s="565"/>
      <c r="CJ2" s="565"/>
      <c r="CK2" s="565"/>
      <c r="CL2" s="565"/>
      <c r="CM2" s="568"/>
      <c r="CN2" s="564" t="s">
        <v>17</v>
      </c>
      <c r="CO2" s="565"/>
      <c r="CP2" s="565"/>
      <c r="CQ2" s="565"/>
      <c r="CR2" s="565"/>
      <c r="CS2" s="565"/>
      <c r="CT2" s="565"/>
      <c r="CU2" s="565"/>
      <c r="CV2" s="565"/>
      <c r="CW2" s="565"/>
      <c r="CX2" s="565"/>
      <c r="CY2" s="566"/>
      <c r="CZ2" s="567" t="s">
        <v>18</v>
      </c>
      <c r="DA2" s="565"/>
      <c r="DB2" s="565"/>
      <c r="DC2" s="565"/>
      <c r="DD2" s="565"/>
      <c r="DE2" s="565"/>
      <c r="DF2" s="565"/>
      <c r="DG2" s="565"/>
      <c r="DH2" s="565"/>
      <c r="DI2" s="565"/>
      <c r="DJ2" s="565"/>
      <c r="DK2" s="568"/>
      <c r="DL2" s="577"/>
      <c r="DM2" s="578"/>
      <c r="DN2" s="579"/>
      <c r="DO2" s="581"/>
      <c r="DP2" s="584"/>
      <c r="DQ2" s="585"/>
      <c r="DR2" s="585"/>
      <c r="DS2" s="585"/>
      <c r="DT2" s="585"/>
      <c r="DU2" s="585"/>
      <c r="DV2" s="585"/>
      <c r="DW2" s="585"/>
      <c r="DX2" s="577"/>
      <c r="DY2" s="578"/>
      <c r="DZ2" s="578"/>
      <c r="EA2" s="579"/>
      <c r="EB2" s="577"/>
      <c r="EC2" s="578"/>
      <c r="ED2" s="578"/>
      <c r="EE2" s="579"/>
      <c r="EF2" s="589"/>
      <c r="EG2" s="590"/>
      <c r="EH2" s="590"/>
      <c r="EI2" s="590"/>
      <c r="EJ2" s="590"/>
      <c r="EK2" s="590"/>
      <c r="EL2" s="153"/>
    </row>
    <row r="3" spans="1:145" s="101" customFormat="1" ht="80.25" customHeight="1" thickBot="1" x14ac:dyDescent="0.35">
      <c r="A3" s="96" t="s">
        <v>2</v>
      </c>
      <c r="B3" s="97" t="s">
        <v>39</v>
      </c>
      <c r="C3" s="97" t="s">
        <v>40</v>
      </c>
      <c r="D3" s="97" t="s">
        <v>41</v>
      </c>
      <c r="E3" s="97" t="s">
        <v>6</v>
      </c>
      <c r="F3" s="98" t="s">
        <v>7</v>
      </c>
      <c r="G3" s="98" t="s">
        <v>248</v>
      </c>
      <c r="H3" s="97" t="s">
        <v>53</v>
      </c>
      <c r="I3" s="97" t="s">
        <v>11</v>
      </c>
      <c r="J3" s="97" t="s">
        <v>10</v>
      </c>
      <c r="K3" s="551"/>
      <c r="L3" s="554"/>
      <c r="M3" s="545"/>
      <c r="N3" s="545"/>
      <c r="O3" s="559"/>
      <c r="P3" s="562" t="s">
        <v>27</v>
      </c>
      <c r="Q3" s="562" t="s">
        <v>42</v>
      </c>
      <c r="R3" s="563" t="s">
        <v>14</v>
      </c>
      <c r="S3" s="561"/>
      <c r="T3" s="569" t="s">
        <v>5772</v>
      </c>
      <c r="U3" s="570"/>
      <c r="V3" s="570" t="s">
        <v>5773</v>
      </c>
      <c r="W3" s="570"/>
      <c r="X3" s="570" t="s">
        <v>5774</v>
      </c>
      <c r="Y3" s="570"/>
      <c r="Z3" s="570" t="s">
        <v>5775</v>
      </c>
      <c r="AA3" s="570"/>
      <c r="AB3" s="570" t="s">
        <v>5776</v>
      </c>
      <c r="AC3" s="570"/>
      <c r="AD3" s="570" t="s">
        <v>5777</v>
      </c>
      <c r="AE3" s="571"/>
      <c r="AF3" s="572" t="s">
        <v>5778</v>
      </c>
      <c r="AG3" s="535"/>
      <c r="AH3" s="535" t="s">
        <v>5779</v>
      </c>
      <c r="AI3" s="535"/>
      <c r="AJ3" s="535" t="s">
        <v>5780</v>
      </c>
      <c r="AK3" s="535"/>
      <c r="AL3" s="535" t="s">
        <v>5781</v>
      </c>
      <c r="AM3" s="535"/>
      <c r="AN3" s="535" t="s">
        <v>5782</v>
      </c>
      <c r="AO3" s="535"/>
      <c r="AP3" s="535" t="s">
        <v>5783</v>
      </c>
      <c r="AQ3" s="573"/>
      <c r="AR3" s="569" t="s">
        <v>5796</v>
      </c>
      <c r="AS3" s="570"/>
      <c r="AT3" s="570" t="s">
        <v>5797</v>
      </c>
      <c r="AU3" s="570"/>
      <c r="AV3" s="570" t="s">
        <v>5798</v>
      </c>
      <c r="AW3" s="570"/>
      <c r="AX3" s="570" t="s">
        <v>5799</v>
      </c>
      <c r="AY3" s="570"/>
      <c r="AZ3" s="570" t="s">
        <v>5800</v>
      </c>
      <c r="BA3" s="570"/>
      <c r="BB3" s="570" t="s">
        <v>5801</v>
      </c>
      <c r="BC3" s="571"/>
      <c r="BD3" s="572" t="s">
        <v>5802</v>
      </c>
      <c r="BE3" s="535"/>
      <c r="BF3" s="535" t="s">
        <v>5803</v>
      </c>
      <c r="BG3" s="535"/>
      <c r="BH3" s="535" t="s">
        <v>5804</v>
      </c>
      <c r="BI3" s="535"/>
      <c r="BJ3" s="535" t="s">
        <v>5805</v>
      </c>
      <c r="BK3" s="535"/>
      <c r="BL3" s="535" t="s">
        <v>5806</v>
      </c>
      <c r="BM3" s="535"/>
      <c r="BN3" s="535" t="s">
        <v>5807</v>
      </c>
      <c r="BO3" s="573"/>
      <c r="BP3" s="569" t="s">
        <v>5784</v>
      </c>
      <c r="BQ3" s="570"/>
      <c r="BR3" s="570" t="s">
        <v>5785</v>
      </c>
      <c r="BS3" s="570"/>
      <c r="BT3" s="570" t="s">
        <v>5786</v>
      </c>
      <c r="BU3" s="570"/>
      <c r="BV3" s="570" t="s">
        <v>5787</v>
      </c>
      <c r="BW3" s="570"/>
      <c r="BX3" s="570" t="s">
        <v>5788</v>
      </c>
      <c r="BY3" s="570"/>
      <c r="BZ3" s="570" t="s">
        <v>5789</v>
      </c>
      <c r="CA3" s="571"/>
      <c r="CB3" s="572" t="s">
        <v>5790</v>
      </c>
      <c r="CC3" s="535"/>
      <c r="CD3" s="535" t="s">
        <v>5791</v>
      </c>
      <c r="CE3" s="535"/>
      <c r="CF3" s="535" t="s">
        <v>5792</v>
      </c>
      <c r="CG3" s="535"/>
      <c r="CH3" s="535" t="s">
        <v>5793</v>
      </c>
      <c r="CI3" s="535"/>
      <c r="CJ3" s="535" t="s">
        <v>5794</v>
      </c>
      <c r="CK3" s="535"/>
      <c r="CL3" s="535" t="s">
        <v>5795</v>
      </c>
      <c r="CM3" s="573"/>
      <c r="CN3" s="569" t="s">
        <v>5808</v>
      </c>
      <c r="CO3" s="570"/>
      <c r="CP3" s="570" t="s">
        <v>5809</v>
      </c>
      <c r="CQ3" s="570"/>
      <c r="CR3" s="570" t="s">
        <v>5810</v>
      </c>
      <c r="CS3" s="570"/>
      <c r="CT3" s="570" t="s">
        <v>5811</v>
      </c>
      <c r="CU3" s="570"/>
      <c r="CV3" s="570" t="s">
        <v>5812</v>
      </c>
      <c r="CW3" s="570"/>
      <c r="CX3" s="570" t="s">
        <v>5813</v>
      </c>
      <c r="CY3" s="571"/>
      <c r="CZ3" s="572" t="s">
        <v>5814</v>
      </c>
      <c r="DA3" s="535"/>
      <c r="DB3" s="535" t="s">
        <v>5815</v>
      </c>
      <c r="DC3" s="535"/>
      <c r="DD3" s="535" t="s">
        <v>5816</v>
      </c>
      <c r="DE3" s="535"/>
      <c r="DF3" s="535" t="s">
        <v>5817</v>
      </c>
      <c r="DG3" s="535"/>
      <c r="DH3" s="535" t="s">
        <v>5818</v>
      </c>
      <c r="DI3" s="535"/>
      <c r="DJ3" s="536" t="s">
        <v>233</v>
      </c>
      <c r="DK3" s="537"/>
      <c r="DL3" s="538" t="s">
        <v>43</v>
      </c>
      <c r="DM3" s="540" t="s">
        <v>0</v>
      </c>
      <c r="DN3" s="542" t="s">
        <v>44</v>
      </c>
      <c r="DO3" s="529" t="s">
        <v>223</v>
      </c>
      <c r="DP3" s="531" t="s">
        <v>1142</v>
      </c>
      <c r="DQ3" s="532" t="s">
        <v>1143</v>
      </c>
      <c r="DR3" s="515" t="s">
        <v>25</v>
      </c>
      <c r="DS3" s="515" t="s">
        <v>562</v>
      </c>
      <c r="DT3" s="515" t="s">
        <v>23</v>
      </c>
      <c r="DU3" s="515" t="s">
        <v>46</v>
      </c>
      <c r="DV3" s="528" t="s">
        <v>24</v>
      </c>
      <c r="DW3" s="528" t="s">
        <v>26</v>
      </c>
      <c r="DX3" s="520" t="s">
        <v>47</v>
      </c>
      <c r="DY3" s="522" t="s">
        <v>231</v>
      </c>
      <c r="DZ3" s="522" t="s">
        <v>232</v>
      </c>
      <c r="EA3" s="524" t="s">
        <v>48</v>
      </c>
      <c r="EB3" s="526" t="s">
        <v>247</v>
      </c>
      <c r="EC3" s="516" t="s">
        <v>246</v>
      </c>
      <c r="ED3" s="516" t="s">
        <v>245</v>
      </c>
      <c r="EE3" s="518" t="s">
        <v>244</v>
      </c>
      <c r="EF3" s="589"/>
      <c r="EG3" s="590"/>
      <c r="EH3" s="590"/>
      <c r="EI3" s="590"/>
      <c r="EJ3" s="590"/>
      <c r="EK3" s="590"/>
      <c r="EL3" s="226"/>
      <c r="EM3" s="100"/>
      <c r="EN3" s="100"/>
      <c r="EO3" s="99"/>
    </row>
    <row r="4" spans="1:145" s="105" customFormat="1" ht="24.9" customHeight="1" x14ac:dyDescent="0.3">
      <c r="A4" s="102" t="s">
        <v>2</v>
      </c>
      <c r="B4" s="103" t="s">
        <v>39</v>
      </c>
      <c r="C4" s="103" t="s">
        <v>40</v>
      </c>
      <c r="D4" s="103" t="s">
        <v>41</v>
      </c>
      <c r="E4" s="103" t="s">
        <v>6</v>
      </c>
      <c r="F4" s="104" t="s">
        <v>7</v>
      </c>
      <c r="G4" s="104"/>
      <c r="H4" s="103"/>
      <c r="I4" s="103" t="s">
        <v>11</v>
      </c>
      <c r="J4" s="103" t="s">
        <v>10</v>
      </c>
      <c r="K4" s="552"/>
      <c r="L4" s="554"/>
      <c r="M4" s="546"/>
      <c r="N4" s="546"/>
      <c r="O4" s="560"/>
      <c r="P4" s="562"/>
      <c r="Q4" s="562"/>
      <c r="R4" s="563"/>
      <c r="S4" s="561"/>
      <c r="T4" s="533">
        <v>610</v>
      </c>
      <c r="U4" s="534"/>
      <c r="V4" s="533">
        <v>611</v>
      </c>
      <c r="W4" s="534"/>
      <c r="X4" s="533">
        <v>612</v>
      </c>
      <c r="Y4" s="534"/>
      <c r="Z4" s="533">
        <v>613</v>
      </c>
      <c r="AA4" s="534"/>
      <c r="AB4" s="533">
        <v>614</v>
      </c>
      <c r="AC4" s="534"/>
      <c r="AD4" s="533">
        <v>615</v>
      </c>
      <c r="AE4" s="534"/>
      <c r="AF4" s="533">
        <v>616</v>
      </c>
      <c r="AG4" s="534"/>
      <c r="AH4" s="533">
        <v>617</v>
      </c>
      <c r="AI4" s="534"/>
      <c r="AJ4" s="533">
        <v>618</v>
      </c>
      <c r="AK4" s="534"/>
      <c r="AL4" s="533">
        <v>619</v>
      </c>
      <c r="AM4" s="534"/>
      <c r="AN4" s="533">
        <v>620</v>
      </c>
      <c r="AO4" s="534"/>
      <c r="AP4" s="533">
        <v>621</v>
      </c>
      <c r="AQ4" s="534"/>
      <c r="AR4" s="533">
        <v>622</v>
      </c>
      <c r="AS4" s="534"/>
      <c r="AT4" s="533">
        <v>623</v>
      </c>
      <c r="AU4" s="534"/>
      <c r="AV4" s="533">
        <v>624</v>
      </c>
      <c r="AW4" s="534"/>
      <c r="AX4" s="533">
        <v>625</v>
      </c>
      <c r="AY4" s="534"/>
      <c r="AZ4" s="533">
        <v>626</v>
      </c>
      <c r="BA4" s="534"/>
      <c r="BB4" s="533">
        <v>627</v>
      </c>
      <c r="BC4" s="534"/>
      <c r="BD4" s="533">
        <v>628</v>
      </c>
      <c r="BE4" s="534"/>
      <c r="BF4" s="533">
        <v>629</v>
      </c>
      <c r="BG4" s="534"/>
      <c r="BH4" s="533">
        <v>630</v>
      </c>
      <c r="BI4" s="534"/>
      <c r="BJ4" s="533">
        <v>631</v>
      </c>
      <c r="BK4" s="534"/>
      <c r="BL4" s="533">
        <v>632</v>
      </c>
      <c r="BM4" s="534"/>
      <c r="BN4" s="533">
        <v>633</v>
      </c>
      <c r="BO4" s="534"/>
      <c r="BP4" s="533">
        <v>640</v>
      </c>
      <c r="BQ4" s="534"/>
      <c r="BR4" s="533">
        <v>641</v>
      </c>
      <c r="BS4" s="534"/>
      <c r="BT4" s="533">
        <v>642</v>
      </c>
      <c r="BU4" s="534"/>
      <c r="BV4" s="533">
        <v>643</v>
      </c>
      <c r="BW4" s="534"/>
      <c r="BX4" s="533">
        <v>644</v>
      </c>
      <c r="BY4" s="534"/>
      <c r="BZ4" s="533">
        <v>645</v>
      </c>
      <c r="CA4" s="534"/>
      <c r="CB4" s="533">
        <v>646</v>
      </c>
      <c r="CC4" s="534"/>
      <c r="CD4" s="533">
        <v>647</v>
      </c>
      <c r="CE4" s="534"/>
      <c r="CF4" s="533">
        <v>648</v>
      </c>
      <c r="CG4" s="534"/>
      <c r="CH4" s="533">
        <v>649</v>
      </c>
      <c r="CI4" s="534"/>
      <c r="CJ4" s="533">
        <v>650</v>
      </c>
      <c r="CK4" s="534"/>
      <c r="CL4" s="533">
        <v>651</v>
      </c>
      <c r="CM4" s="534"/>
      <c r="CN4" s="533">
        <v>660</v>
      </c>
      <c r="CO4" s="534"/>
      <c r="CP4" s="533">
        <v>661</v>
      </c>
      <c r="CQ4" s="534"/>
      <c r="CR4" s="533">
        <v>662</v>
      </c>
      <c r="CS4" s="534"/>
      <c r="CT4" s="533">
        <v>663</v>
      </c>
      <c r="CU4" s="534"/>
      <c r="CV4" s="533">
        <v>664</v>
      </c>
      <c r="CW4" s="534"/>
      <c r="CX4" s="533">
        <v>665</v>
      </c>
      <c r="CY4" s="534"/>
      <c r="CZ4" s="533">
        <v>666</v>
      </c>
      <c r="DA4" s="534"/>
      <c r="DB4" s="533">
        <v>667</v>
      </c>
      <c r="DC4" s="534"/>
      <c r="DD4" s="533">
        <v>668</v>
      </c>
      <c r="DE4" s="534"/>
      <c r="DF4" s="533">
        <v>669</v>
      </c>
      <c r="DG4" s="534"/>
      <c r="DH4" s="533">
        <v>670</v>
      </c>
      <c r="DI4" s="534"/>
      <c r="DJ4" s="533">
        <v>671</v>
      </c>
      <c r="DK4" s="534"/>
      <c r="DL4" s="539"/>
      <c r="DM4" s="541"/>
      <c r="DN4" s="543"/>
      <c r="DO4" s="530"/>
      <c r="DP4" s="531"/>
      <c r="DQ4" s="532"/>
      <c r="DR4" s="515"/>
      <c r="DS4" s="515"/>
      <c r="DT4" s="515"/>
      <c r="DU4" s="515"/>
      <c r="DV4" s="528"/>
      <c r="DW4" s="528"/>
      <c r="DX4" s="521"/>
      <c r="DY4" s="523"/>
      <c r="DZ4" s="523"/>
      <c r="EA4" s="525"/>
      <c r="EB4" s="527"/>
      <c r="EC4" s="517"/>
      <c r="ED4" s="517"/>
      <c r="EE4" s="519"/>
      <c r="EF4" s="591"/>
      <c r="EG4" s="592"/>
      <c r="EH4" s="592"/>
      <c r="EI4" s="592"/>
      <c r="EJ4" s="592"/>
      <c r="EK4" s="592"/>
      <c r="EL4" s="227"/>
    </row>
    <row r="5" spans="1:145" s="107" customFormat="1" ht="24.9" customHeight="1" x14ac:dyDescent="0.65">
      <c r="A5" s="154">
        <f>'اختيار المقررات'!E1</f>
        <v>0</v>
      </c>
      <c r="B5" s="154" t="str">
        <f>الإستمارة!H2</f>
        <v/>
      </c>
      <c r="C5" s="154" t="str">
        <f>الإستمارة!M2</f>
        <v/>
      </c>
      <c r="D5" s="154" t="str">
        <f>الإستمارة!P2</f>
        <v/>
      </c>
      <c r="E5" s="154" t="str">
        <f>الإستمارة!K4</f>
        <v/>
      </c>
      <c r="F5" s="216" t="str">
        <f>الإستمارة!H4</f>
        <v/>
      </c>
      <c r="G5" s="155" t="str">
        <f>'اختيار المقررات'!AB3</f>
        <v>غير سوري</v>
      </c>
      <c r="H5" s="156">
        <f>الإستمارة!H5</f>
        <v>0</v>
      </c>
      <c r="I5" s="154" t="str">
        <f>الإستمارة!D4</f>
        <v/>
      </c>
      <c r="J5" s="154" t="str">
        <f>الإستمارة!D5</f>
        <v/>
      </c>
      <c r="K5" s="157" t="str">
        <f>الإستمارة!P5</f>
        <v>غير سوري</v>
      </c>
      <c r="L5" s="157" t="str">
        <f>الإستمارة!D6</f>
        <v>لايوجد</v>
      </c>
      <c r="M5" s="158">
        <f>الإستمارة!D7</f>
        <v>0</v>
      </c>
      <c r="N5" s="158">
        <f>الإستمارة!H7</f>
        <v>0</v>
      </c>
      <c r="O5" s="159">
        <f>'اختيار المقررات'!AE4</f>
        <v>0</v>
      </c>
      <c r="P5" s="160">
        <f>الإستمارة!H6</f>
        <v>0</v>
      </c>
      <c r="Q5" s="160">
        <f>الإستمارة!P6</f>
        <v>0</v>
      </c>
      <c r="R5" s="160">
        <f>الإستمارة!K6</f>
        <v>0</v>
      </c>
      <c r="S5" s="161" t="e">
        <f>'اختيار المقررات'!E2</f>
        <v>#N/A</v>
      </c>
      <c r="T5" s="162" t="str">
        <f>IFERROR(IF(OR(T4=الإستمارة!$C$12,T4=الإستمارة!$C$13,T4=الإستمارة!$C$14,T4=الإستمارة!$C$15,T4=الإستمارة!$C$16,T4=الإستمارة!$C$17,T4=الإستمارة!$C$18,T4=الإستمارة!$C$19),VLOOKUP(T4,الإستمارة!$C$12:$H$19,6,0),VLOOKUP(T4,الإستمارة!$K$12:$P$19,6,0)),"")</f>
        <v/>
      </c>
      <c r="U5" s="163" t="e">
        <f>'اختيار المقررات'!I8</f>
        <v>#N/A</v>
      </c>
      <c r="V5" s="162" t="str">
        <f>IFERROR(IF(OR(V4=الإستمارة!$C$12,V4=الإستمارة!$C$13,V4=الإستمارة!$C$14,V4=الإستمارة!$C$15,V4=الإستمارة!$C$16,V4=الإستمارة!$C$17,V4=الإستمارة!$C$18,V4=الإستمارة!$C$19),VLOOKUP(V4,الإستمارة!$C$12:$H$19,6,0),VLOOKUP(V4,الإستمارة!$K$12:$P$19,6,0)),"")</f>
        <v/>
      </c>
      <c r="W5" s="163" t="e">
        <f>'اختيار المقررات'!I9</f>
        <v>#N/A</v>
      </c>
      <c r="X5" s="162" t="str">
        <f>IFERROR(IF(OR(X4=الإستمارة!$C$12,X4=الإستمارة!$C$13,X4=الإستمارة!$C$14,X4=الإستمارة!$C$15,X4=الإستمارة!$C$16,X4=الإستمارة!$C$17,X4=الإستمارة!$C$18,X4=الإستمارة!$C$19),VLOOKUP(X4,الإستمارة!$C$12:$H$19,6,0),VLOOKUP(X4,الإستمارة!$K$12:$P$19,6,0)),"")</f>
        <v/>
      </c>
      <c r="Y5" s="163" t="e">
        <f>'اختيار المقررات'!I10</f>
        <v>#N/A</v>
      </c>
      <c r="Z5" s="162" t="str">
        <f>IFERROR(IF(OR(Z4=الإستمارة!$C$12,Z4=الإستمارة!$C$13,Z4=الإستمارة!$C$14,Z4=الإستمارة!$C$15,Z4=الإستمارة!$C$16,Z4=الإستمارة!$C$17,Z4=الإستمارة!$C$18,Z4=الإستمارة!$C$19),VLOOKUP(Z4,الإستمارة!$C$12:$H$19,6,0),VLOOKUP(Z4,الإستمارة!$K$12:$P$19,6,0)),"")</f>
        <v/>
      </c>
      <c r="AA5" s="163" t="e">
        <f>'اختيار المقررات'!I11</f>
        <v>#N/A</v>
      </c>
      <c r="AB5" s="162" t="str">
        <f>IFERROR(IF(OR(AB4=الإستمارة!$C$12,AB4=الإستمارة!$C$13,AB4=الإستمارة!$C$14,AB4=الإستمارة!$C$15,AB4=الإستمارة!$C$16,AB4=الإستمارة!$C$17,AB4=الإستمارة!$C$18,AB4=الإستمارة!$C$19),VLOOKUP(AB4,الإستمارة!$C$12:$H$19,6,0),VLOOKUP(AB4,الإستمارة!$K$12:$P$19,6,0)),"")</f>
        <v/>
      </c>
      <c r="AC5" s="163" t="e">
        <f>'اختيار المقررات'!I12</f>
        <v>#N/A</v>
      </c>
      <c r="AD5" s="162" t="str">
        <f>IFERROR(IF(OR(AD4=الإستمارة!$C$12,AD4=الإستمارة!$C$13,AD4=الإستمارة!$C$14,AD4=الإستمارة!$C$15,AD4=الإستمارة!$C$16,AD4=الإستمارة!$C$17,AD4=الإستمارة!$C$18,AD4=الإستمارة!$C$19),VLOOKUP(AD4,الإستمارة!$C$12:$H$19,6,0),VLOOKUP(AD4,الإستمارة!$K$12:$P$19,6,0)),"")</f>
        <v/>
      </c>
      <c r="AE5" s="163" t="e">
        <f>'اختيار المقررات'!I13</f>
        <v>#N/A</v>
      </c>
      <c r="AF5" s="162" t="str">
        <f>IFERROR(IF(OR(AF4=الإستمارة!$C$12,AF4=الإستمارة!$C$13,AF4=الإستمارة!$C$14,AF4=الإستمارة!$C$15,AF4=الإستمارة!$C$16,AF4=الإستمارة!$C$17,AF4=الإستمارة!$C$18,AF4=الإستمارة!$C$19),VLOOKUP(AF4,الإستمارة!$C$12:$H$19,6,0),VLOOKUP(AF4,الإستمارة!$K$12:$P$19,6,0)),"")</f>
        <v/>
      </c>
      <c r="AG5" s="163" t="e">
        <f>'اختيار المقررات'!Q8</f>
        <v>#N/A</v>
      </c>
      <c r="AH5" s="162" t="str">
        <f>IFERROR(IF(OR(AH4=الإستمارة!$C$12,AH4=الإستمارة!$C$13,AH4=الإستمارة!$C$14,AH4=الإستمارة!$C$15,AH4=الإستمارة!$C$16,AH4=الإستمارة!$C$17,AH4=الإستمارة!$C$18,AH4=الإستمارة!$C$19),VLOOKUP(AH4,الإستمارة!$C$12:$H$19,6,0),VLOOKUP(AH4,الإستمارة!$K$12:$P$19,6,0)),"")</f>
        <v/>
      </c>
      <c r="AI5" s="163" t="e">
        <f>'اختيار المقررات'!Q9</f>
        <v>#N/A</v>
      </c>
      <c r="AJ5" s="162" t="str">
        <f>IFERROR(IF(OR(AJ4=الإستمارة!$C$12,AJ4=الإستمارة!$C$13,AJ4=الإستمارة!$C$14,AJ4=الإستمارة!$C$15,AJ4=الإستمارة!$C$16,AJ4=الإستمارة!$C$17,AJ4=الإستمارة!$C$18,AJ4=الإستمارة!$C$19),VLOOKUP(AJ4,الإستمارة!$C$12:$H$19,6,0),VLOOKUP(AJ4,الإستمارة!$K$12:$P$19,6,0)),"")</f>
        <v/>
      </c>
      <c r="AK5" s="163" t="e">
        <f>'اختيار المقررات'!Q10</f>
        <v>#N/A</v>
      </c>
      <c r="AL5" s="162" t="str">
        <f>IFERROR(IF(OR(AL4=الإستمارة!$C$12,AL4=الإستمارة!$C$13,AL4=الإستمارة!$C$14,AL4=الإستمارة!$C$15,AL4=الإستمارة!$C$16,AL4=الإستمارة!$C$17,AL4=الإستمارة!$C$18,AL4=الإستمارة!$C$19),VLOOKUP(AL4,الإستمارة!$C$12:$H$19,6,0),VLOOKUP(AL4,الإستمارة!$K$12:$P$19,6,0)),"")</f>
        <v/>
      </c>
      <c r="AM5" s="163" t="e">
        <f>'اختيار المقررات'!Q11</f>
        <v>#N/A</v>
      </c>
      <c r="AN5" s="162" t="str">
        <f>IFERROR(IF(OR(AN4=الإستمارة!$C$12,AN4=الإستمارة!$C$13,AN4=الإستمارة!$C$14,AN4=الإستمارة!$C$15,AN4=الإستمارة!$C$16,AN4=الإستمارة!$C$17,AN4=الإستمارة!$C$18,AN4=الإستمارة!$C$19),VLOOKUP(AN4,الإستمارة!$C$12:$H$19,6,0),VLOOKUP(AN4,الإستمارة!$K$12:$P$19,6,0)),"")</f>
        <v/>
      </c>
      <c r="AO5" s="163" t="e">
        <f>'اختيار المقررات'!Q12</f>
        <v>#N/A</v>
      </c>
      <c r="AP5" s="162" t="str">
        <f>IFERROR(IF(OR(AP4=الإستمارة!$C$12,AP4=الإستمارة!$C$13,AP4=الإستمارة!$C$14,AP4=الإستمارة!$C$15,AP4=الإستمارة!$C$16,AP4=الإستمارة!$C$17,AP4=الإستمارة!$C$18,AP4=الإستمارة!$C$19),VLOOKUP(AP4,الإستمارة!$C$12:$H$19,6,0),VLOOKUP(AP4,الإستمارة!$K$12:$P$19,6,0)),"")</f>
        <v/>
      </c>
      <c r="AQ5" s="163" t="e">
        <f>'اختيار المقررات'!Q13</f>
        <v>#N/A</v>
      </c>
      <c r="AR5" s="162" t="str">
        <f>IFERROR(IF(OR(AR4=الإستمارة!$C$12,AR4=الإستمارة!$C$13,AR4=الإستمارة!$C$14,AR4=الإستمارة!$C$15,AR4=الإستمارة!$C$16,AR4=الإستمارة!$C$17,AR4=الإستمارة!$C$18,AR4=الإستمارة!$C$19),VLOOKUP(AR4,الإستمارة!$C$12:$H$19,6,0),VLOOKUP(AR4,الإستمارة!$K$12:$P$19,6,0)),"")</f>
        <v/>
      </c>
      <c r="AS5" s="163" t="e">
        <f>'اختيار المقررات'!I16</f>
        <v>#N/A</v>
      </c>
      <c r="AT5" s="162" t="str">
        <f>IFERROR(IF(OR(AT4=الإستمارة!$C$12,AT4=الإستمارة!$C$13,AT4=الإستمارة!$C$14,AT4=الإستمارة!$C$15,AT4=الإستمارة!$C$16,AT4=الإستمارة!$C$17,AT4=الإستمارة!$C$18,AT4=الإستمارة!$C$19),VLOOKUP(AT4,الإستمارة!$C$12:$H$19,6,0),VLOOKUP(AT4,الإستمارة!$K$12:$P$19,6,0)),"")</f>
        <v/>
      </c>
      <c r="AU5" s="163" t="e">
        <f>'اختيار المقررات'!I17</f>
        <v>#N/A</v>
      </c>
      <c r="AV5" s="162" t="str">
        <f>IFERROR(IF(OR(AV4=الإستمارة!$C$12,AV4=الإستمارة!$C$13,AV4=الإستمارة!$C$14,AV4=الإستمارة!$C$15,AV4=الإستمارة!$C$16,AV4=الإستمارة!$C$17,AV4=الإستمارة!$C$18,AV4=الإستمارة!$C$19),VLOOKUP(AV4,الإستمارة!$C$12:$H$19,6,0),VLOOKUP(AV4,الإستمارة!$K$12:$P$19,6,0)),"")</f>
        <v/>
      </c>
      <c r="AW5" s="163" t="e">
        <f>'اختيار المقررات'!I18</f>
        <v>#N/A</v>
      </c>
      <c r="AX5" s="162" t="str">
        <f>IFERROR(IF(OR(AX4=الإستمارة!$C$12,AX4=الإستمارة!$C$13,AX4=الإستمارة!$C$14,AX4=الإستمارة!$C$15,AX4=الإستمارة!$C$16,AX4=الإستمارة!$C$17,AX4=الإستمارة!$C$18,AX4=الإستمارة!$C$19),VLOOKUP(AX4,الإستمارة!$C$12:$H$19,6,0),VLOOKUP(AX4,الإستمارة!$K$12:$P$19,6,0)),"")</f>
        <v/>
      </c>
      <c r="AY5" s="163" t="e">
        <f>'اختيار المقررات'!I19</f>
        <v>#N/A</v>
      </c>
      <c r="AZ5" s="162" t="str">
        <f>IFERROR(IF(OR(AZ4=الإستمارة!$C$12,AZ4=الإستمارة!$C$13,AZ4=الإستمارة!$C$14,AZ4=الإستمارة!$C$15,AZ4=الإستمارة!$C$16,AZ4=الإستمارة!$C$17,AZ4=الإستمارة!$C$18,AZ4=الإستمارة!$C$19),VLOOKUP(AZ4,الإستمارة!$C$12:$H$19,6,0),VLOOKUP(AZ4,الإستمارة!$K$12:$P$19,6,0)),"")</f>
        <v/>
      </c>
      <c r="BA5" s="163" t="e">
        <f>'اختيار المقررات'!I20</f>
        <v>#N/A</v>
      </c>
      <c r="BB5" s="162" t="str">
        <f>IFERROR(IF(OR(BB4=الإستمارة!$C$12,BB4=الإستمارة!$C$13,BB4=الإستمارة!$C$14,BB4=الإستمارة!$C$15,BB4=الإستمارة!$C$16,BB4=الإستمارة!$C$17,BB4=الإستمارة!$C$18,BB4=الإستمارة!$C$19),VLOOKUP(BB4,الإستمارة!$C$12:$H$19,6,0),VLOOKUP(BB4,الإستمارة!$K$12:$P$19,6,0)),"")</f>
        <v/>
      </c>
      <c r="BC5" s="163" t="e">
        <f>'اختيار المقررات'!I21</f>
        <v>#N/A</v>
      </c>
      <c r="BD5" s="162" t="str">
        <f>IFERROR(IF(OR(BD4=الإستمارة!$C$12,BD4=الإستمارة!$C$13,BD4=الإستمارة!$C$14,BD4=الإستمارة!$C$15,BD4=الإستمارة!$C$16,BD4=الإستمارة!$C$17,BD4=الإستمارة!$C$18,BD4=الإستمارة!$C$19),VLOOKUP(BD4,الإستمارة!$C$12:$H$19,6,0),VLOOKUP(BD4,الإستمارة!$K$12:$P$19,6,0)),"")</f>
        <v/>
      </c>
      <c r="BE5" s="163" t="e">
        <f>'اختيار المقررات'!Q16</f>
        <v>#N/A</v>
      </c>
      <c r="BF5" s="162" t="str">
        <f>IFERROR(IF(OR(BF4=الإستمارة!$C$12,BF4=الإستمارة!$C$13,BF4=الإستمارة!$C$14,BF4=الإستمارة!$C$15,BF4=الإستمارة!$C$16,BF4=الإستمارة!$C$17,BF4=الإستمارة!$C$18,BF4=الإستمارة!$C$19),VLOOKUP(BF4,الإستمارة!$C$12:$H$19,6,0),VLOOKUP(BF4,الإستمارة!$K$12:$P$19,6,0)),"")</f>
        <v/>
      </c>
      <c r="BG5" s="163" t="e">
        <f>'اختيار المقررات'!Q17</f>
        <v>#N/A</v>
      </c>
      <c r="BH5" s="162" t="str">
        <f>IFERROR(IF(OR(BH4=الإستمارة!$C$12,BH4=الإستمارة!$C$13,BH4=الإستمارة!$C$14,BH4=الإستمارة!$C$15,BH4=الإستمارة!$C$16,BH4=الإستمارة!$C$17,BH4=الإستمارة!$C$18,BH4=الإستمارة!$C$19),VLOOKUP(BH4,الإستمارة!$C$12:$H$19,6,0),VLOOKUP(BH4,الإستمارة!$K$12:$P$19,6,0)),"")</f>
        <v/>
      </c>
      <c r="BI5" s="163" t="e">
        <f>'اختيار المقررات'!Q18</f>
        <v>#N/A</v>
      </c>
      <c r="BJ5" s="162" t="str">
        <f>IFERROR(IF(OR(BJ4=الإستمارة!$C$12,BJ4=الإستمارة!$C$13,BJ4=الإستمارة!$C$14,BJ4=الإستمارة!$C$15,BJ4=الإستمارة!$C$16,BJ4=الإستمارة!$C$17,BJ4=الإستمارة!$C$18,BJ4=الإستمارة!$C$19),VLOOKUP(BJ4,الإستمارة!$C$12:$H$19,6,0),VLOOKUP(BJ4,الإستمارة!$K$12:$P$19,6,0)),"")</f>
        <v/>
      </c>
      <c r="BK5" s="163" t="e">
        <f>'اختيار المقررات'!Q19</f>
        <v>#N/A</v>
      </c>
      <c r="BL5" s="162" t="str">
        <f>IFERROR(IF(OR(BL4=الإستمارة!$C$12,BL4=الإستمارة!$C$13,BL4=الإستمارة!$C$14,BL4=الإستمارة!$C$15,BL4=الإستمارة!$C$16,BL4=الإستمارة!$C$17,BL4=الإستمارة!$C$18,BL4=الإستمارة!$C$19),VLOOKUP(BL4,الإستمارة!$C$12:$H$19,6,0),VLOOKUP(BL4,الإستمارة!$K$12:$P$19,6,0)),"")</f>
        <v/>
      </c>
      <c r="BM5" s="163" t="e">
        <f>'اختيار المقررات'!Q20</f>
        <v>#N/A</v>
      </c>
      <c r="BN5" s="162" t="str">
        <f>IFERROR(IF(OR(BN4=الإستمارة!$C$12,BN4=الإستمارة!$C$13,BN4=الإستمارة!$C$14,BN4=الإستمارة!$C$15,BN4=الإستمارة!$C$16,BN4=الإستمارة!$C$17,BN4=الإستمارة!$C$18,BN4=الإستمارة!$C$19),VLOOKUP(BN4,الإستمارة!$C$12:$H$19,6,0),VLOOKUP(BN4,الإستمارة!$K$12:$P$19,6,0)),"")</f>
        <v/>
      </c>
      <c r="BO5" s="163" t="e">
        <f>'اختيار المقررات'!Q21</f>
        <v>#N/A</v>
      </c>
      <c r="BP5" s="162" t="str">
        <f>IFERROR(IF(OR(BP4=الإستمارة!$C$12,BP4=الإستمارة!$C$13,BP4=الإستمارة!$C$14,BP4=الإستمارة!$C$15,BP4=الإستمارة!$C$16,BP4=الإستمارة!$C$17,BP4=الإستمارة!$C$18,BP4=الإستمارة!$C$19),VLOOKUP(BP4,الإستمارة!$C$12:$H$19,6,0),VLOOKUP(BP4,الإستمارة!$K$12:$P$19,6,0)),"")</f>
        <v/>
      </c>
      <c r="BQ5" s="163" t="e">
        <f>'اختيار المقررات'!Y8</f>
        <v>#N/A</v>
      </c>
      <c r="BR5" s="162" t="str">
        <f>IFERROR(IF(OR(BR4=الإستمارة!$C$12,BR4=الإستمارة!$C$13,BR4=الإستمارة!$C$14,BR4=الإستمارة!$C$15,BR4=الإستمارة!$C$16,BR4=الإستمارة!$C$17,BR4=الإستمارة!$C$18,BR4=الإستمارة!$C$19),VLOOKUP(BR4,الإستمارة!$C$12:$H$19,6,0),VLOOKUP(BR4,الإستمارة!$K$12:$P$19,6,0)),"")</f>
        <v/>
      </c>
      <c r="BS5" s="163" t="e">
        <f>'اختيار المقررات'!Y9</f>
        <v>#N/A</v>
      </c>
      <c r="BT5" s="162" t="str">
        <f>IFERROR(IF(OR(BT4=الإستمارة!$C$12,BT4=الإستمارة!$C$13,BT4=الإستمارة!$C$14,BT4=الإستمارة!$C$15,BT4=الإستمارة!$C$16,BT4=الإستمارة!$C$17,BT4=الإستمارة!$C$18,BT4=الإستمارة!$C$19),VLOOKUP(BT4,الإستمارة!$C$12:$H$19,6,0),VLOOKUP(BT4,الإستمارة!$K$12:$P$19,6,0)),"")</f>
        <v/>
      </c>
      <c r="BU5" s="163" t="e">
        <f>'اختيار المقررات'!Y10</f>
        <v>#N/A</v>
      </c>
      <c r="BV5" s="162" t="str">
        <f>IFERROR(IF(OR(BV4=الإستمارة!$C$12,BV4=الإستمارة!$C$13,BV4=الإستمارة!$C$14,BV4=الإستمارة!$C$15,BV4=الإستمارة!$C$16,BV4=الإستمارة!$C$17,BV4=الإستمارة!$C$18,BV4=الإستمارة!$C$19),VLOOKUP(BV4,الإستمارة!$C$12:$H$19,6,0),VLOOKUP(BV4,الإستمارة!$K$12:$P$19,6,0)),"")</f>
        <v/>
      </c>
      <c r="BW5" s="163" t="e">
        <f>'اختيار المقررات'!Y11</f>
        <v>#N/A</v>
      </c>
      <c r="BX5" s="162" t="str">
        <f>IFERROR(IF(OR(BX4=الإستمارة!$C$12,BX4=الإستمارة!$C$13,BX4=الإستمارة!$C$14,BX4=الإستمارة!$C$15,BX4=الإستمارة!$C$16,BX4=الإستمارة!$C$17,BX4=الإستمارة!$C$18,BX4=الإستمارة!$C$19),VLOOKUP(BX4,الإستمارة!$C$12:$H$19,6,0),VLOOKUP(BX4,الإستمارة!$K$12:$P$19,6,0)),"")</f>
        <v/>
      </c>
      <c r="BY5" s="163" t="e">
        <f>'اختيار المقررات'!Y12</f>
        <v>#N/A</v>
      </c>
      <c r="BZ5" s="162" t="str">
        <f>IFERROR(IF(OR(BZ4=الإستمارة!$C$12,BZ4=الإستمارة!$C$13,BZ4=الإستمارة!$C$14,BZ4=الإستمارة!$C$15,BZ4=الإستمارة!$C$16,BZ4=الإستمارة!$C$17,BZ4=الإستمارة!$C$18,BZ4=الإستمارة!$C$19),VLOOKUP(BZ4,الإستمارة!$C$12:$H$19,6,0),VLOOKUP(BZ4,الإستمارة!$K$12:$P$19,6,0)),"")</f>
        <v/>
      </c>
      <c r="CA5" s="163" t="e">
        <f>'اختيار المقررات'!Y13</f>
        <v>#N/A</v>
      </c>
      <c r="CB5" s="162" t="str">
        <f>IFERROR(IF(OR(CB4=الإستمارة!$C$12,CB4=الإستمارة!$C$13,CB4=الإستمارة!$C$14,CB4=الإستمارة!$C$15,CB4=الإستمارة!$C$16,CB4=الإستمارة!$C$17,CB4=الإستمارة!$C$18,CB4=الإستمارة!$C$19),VLOOKUP(CB4,الإستمارة!$C$12:$H$19,6,0),VLOOKUP(CB4,الإستمارة!$K$12:$P$19,6,0)),"")</f>
        <v/>
      </c>
      <c r="CC5" s="163" t="e">
        <f>'اختيار المقررات'!AG8</f>
        <v>#N/A</v>
      </c>
      <c r="CD5" s="162" t="str">
        <f>IFERROR(IF(OR(CD4=الإستمارة!$C$12,CD4=الإستمارة!$C$13,CD4=الإستمارة!$C$14,CD4=الإستمارة!$C$15,CD4=الإستمارة!$C$16,CD4=الإستمارة!$C$17,CD4=الإستمارة!$C$18,CD4=الإستمارة!$C$19),VLOOKUP(CD4,الإستمارة!$C$12:$H$19,6,0),VLOOKUP(CD4,الإستمارة!$K$12:$P$19,6,0)),"")</f>
        <v/>
      </c>
      <c r="CE5" s="163" t="e">
        <f>'اختيار المقررات'!AG9</f>
        <v>#N/A</v>
      </c>
      <c r="CF5" s="162" t="str">
        <f>IFERROR(IF(OR(CF4=الإستمارة!$C$12,CF4=الإستمارة!$C$13,CF4=الإستمارة!$C$14,CF4=الإستمارة!$C$15,CF4=الإستمارة!$C$16,CF4=الإستمارة!$C$17,CF4=الإستمارة!$C$18,CF4=الإستمارة!$C$19),VLOOKUP(CF4,الإستمارة!$C$12:$H$19,6,0),VLOOKUP(CF4,الإستمارة!$K$12:$P$19,6,0)),"")</f>
        <v/>
      </c>
      <c r="CG5" s="163" t="e">
        <f>'اختيار المقررات'!AG10</f>
        <v>#N/A</v>
      </c>
      <c r="CH5" s="162" t="str">
        <f>IFERROR(IF(OR(CH4=الإستمارة!$C$12,CH4=الإستمارة!$C$13,CH4=الإستمارة!$C$14,CH4=الإستمارة!$C$15,CH4=الإستمارة!$C$16,CH4=الإستمارة!$C$17,CH4=الإستمارة!$C$18,CH4=الإستمارة!$C$19),VLOOKUP(CH4,الإستمارة!$C$12:$H$19,6,0),VLOOKUP(CH4,الإستمارة!$K$12:$P$19,6,0)),"")</f>
        <v/>
      </c>
      <c r="CI5" s="163" t="e">
        <f>'اختيار المقررات'!AG11</f>
        <v>#N/A</v>
      </c>
      <c r="CJ5" s="162" t="str">
        <f>IFERROR(IF(OR(CJ4=الإستمارة!$C$12,CJ4=الإستمارة!$C$13,CJ4=الإستمارة!$C$14,CJ4=الإستمارة!$C$15,CJ4=الإستمارة!$C$16,CJ4=الإستمارة!$C$17,CJ4=الإستمارة!$C$18,CJ4=الإستمارة!$C$19),VLOOKUP(CJ4,الإستمارة!$C$12:$H$19,6,0),VLOOKUP(CJ4,الإستمارة!$K$12:$P$19,6,0)),"")</f>
        <v/>
      </c>
      <c r="CK5" s="163" t="e">
        <f>'اختيار المقررات'!AG12</f>
        <v>#N/A</v>
      </c>
      <c r="CL5" s="162" t="str">
        <f>IFERROR(IF(OR(CL4=الإستمارة!$C$12,CL4=الإستمارة!$C$13,CL4=الإستمارة!$C$14,CL4=الإستمارة!$C$15,CL4=الإستمارة!$C$16,CL4=الإستمارة!$C$17,CL4=الإستمارة!$C$18,CL4=الإستمارة!$C$19),VLOOKUP(CL4,الإستمارة!$C$12:$H$19,6,0),VLOOKUP(CL4,الإستمارة!$K$12:$P$19,6,0)),"")</f>
        <v/>
      </c>
      <c r="CM5" s="163" t="e">
        <f>'اختيار المقررات'!AG13</f>
        <v>#N/A</v>
      </c>
      <c r="CN5" s="162" t="str">
        <f>IFERROR(IF(OR(CN4=الإستمارة!$C$12,CN4=الإستمارة!$C$13,CN4=الإستمارة!$C$14,CN4=الإستمارة!$C$15,CN4=الإستمارة!$C$16,CN4=الإستمارة!$C$17,CN4=الإستمارة!$C$18,CN4=الإستمارة!$C$19),VLOOKUP(CN4,الإستمارة!$C$12:$H$19,6,0),VLOOKUP(CN4,الإستمارة!$K$12:$P$19,6,0)),"")</f>
        <v/>
      </c>
      <c r="CO5" s="163" t="e">
        <f>'اختيار المقررات'!Y16</f>
        <v>#N/A</v>
      </c>
      <c r="CP5" s="162" t="str">
        <f>IFERROR(IF(OR(CP4=الإستمارة!$C$12,CP4=الإستمارة!$C$13,CP4=الإستمارة!$C$14,CP4=الإستمارة!$C$15,CP4=الإستمارة!$C$16,CP4=الإستمارة!$C$17,CP4=الإستمارة!$C$18,CP4=الإستمارة!$C$19),VLOOKUP(CP4,الإستمارة!$C$12:$H$19,6,0),VLOOKUP(CP4,الإستمارة!$K$12:$P$19,6,0)),"")</f>
        <v/>
      </c>
      <c r="CQ5" s="163" t="e">
        <f>'اختيار المقررات'!Y17</f>
        <v>#N/A</v>
      </c>
      <c r="CR5" s="162" t="str">
        <f>IFERROR(IF(OR(CR4=الإستمارة!$C$12,CR4=الإستمارة!$C$13,CR4=الإستمارة!$C$14,CR4=الإستمارة!$C$15,CR4=الإستمارة!$C$16,CR4=الإستمارة!$C$17,CR4=الإستمارة!$C$18,CR4=الإستمارة!$C$19),VLOOKUP(CR4,الإستمارة!$C$12:$H$19,6,0),VLOOKUP(CR4,الإستمارة!$K$12:$P$19,6,0)),"")</f>
        <v/>
      </c>
      <c r="CS5" s="163" t="e">
        <f>'اختيار المقررات'!Y18</f>
        <v>#N/A</v>
      </c>
      <c r="CT5" s="162" t="str">
        <f>IFERROR(IF(OR(CT4=الإستمارة!$C$12,CT4=الإستمارة!$C$13,CT4=الإستمارة!$C$14,CT4=الإستمارة!$C$15,CT4=الإستمارة!$C$16,CT4=الإستمارة!$C$17,CT4=الإستمارة!$C$18,CT4=الإستمارة!$C$19),VLOOKUP(CT4,الإستمارة!$C$12:$H$19,6,0),VLOOKUP(CT4,الإستمارة!$K$12:$P$19,6,0)),"")</f>
        <v/>
      </c>
      <c r="CU5" s="163" t="e">
        <f>'اختيار المقررات'!Y19</f>
        <v>#N/A</v>
      </c>
      <c r="CV5" s="162" t="str">
        <f>IFERROR(IF(OR(CV4=الإستمارة!$C$12,CV4=الإستمارة!$C$13,CV4=الإستمارة!$C$14,CV4=الإستمارة!$C$15,CV4=الإستمارة!$C$16,CV4=الإستمارة!$C$17,CV4=الإستمارة!$C$18,CV4=الإستمارة!$C$19),VLOOKUP(CV4,الإستمارة!$C$12:$H$19,6,0),VLOOKUP(CV4,الإستمارة!$K$12:$P$19,6,0)),"")</f>
        <v/>
      </c>
      <c r="CW5" s="163" t="e">
        <f>'اختيار المقررات'!Y20</f>
        <v>#N/A</v>
      </c>
      <c r="CX5" s="162" t="str">
        <f>IFERROR(IF(OR(CX4=الإستمارة!$C$12,CX4=الإستمارة!$C$13,CX4=الإستمارة!$C$14,CX4=الإستمارة!$C$15,CX4=الإستمارة!$C$16,CX4=الإستمارة!$C$17,CX4=الإستمارة!$C$18,CX4=الإستمارة!$C$19),VLOOKUP(CX4,الإستمارة!$C$12:$H$19,6,0),VLOOKUP(CX4,الإستمارة!$K$12:$P$19,6,0)),"")</f>
        <v/>
      </c>
      <c r="CY5" s="163" t="e">
        <f>'اختيار المقررات'!Y21</f>
        <v>#N/A</v>
      </c>
      <c r="CZ5" s="162" t="str">
        <f>IFERROR(IF(OR(CZ4=الإستمارة!$C$12,CZ4=الإستمارة!$C$13,CZ4=الإستمارة!$C$14,CZ4=الإستمارة!$C$15,CZ4=الإستمارة!$C$16,CZ4=الإستمارة!$C$17,CZ4=الإستمارة!$C$18,CZ4=الإستمارة!$C$19),VLOOKUP(CZ4,الإستمارة!$C$12:$H$19,6,0),VLOOKUP(CZ4,الإستمارة!$K$12:$P$19,6,0)),"")</f>
        <v/>
      </c>
      <c r="DA5" s="163" t="e">
        <f>'اختيار المقررات'!AG16</f>
        <v>#N/A</v>
      </c>
      <c r="DB5" s="162" t="str">
        <f>IFERROR(IF(OR(DB4=الإستمارة!$C$12,DB4=الإستمارة!$C$13,DB4=الإستمارة!$C$14,DB4=الإستمارة!$C$15,DB4=الإستمارة!$C$16,DB4=الإستمارة!$C$17,DB4=الإستمارة!$C$18,DB4=الإستمارة!$C$19),VLOOKUP(DB4,الإستمارة!$C$12:$H$19,6,0),VLOOKUP(DB4,الإستمارة!$K$12:$P$19,6,0)),"")</f>
        <v/>
      </c>
      <c r="DC5" s="163" t="e">
        <f>'اختيار المقررات'!AG17</f>
        <v>#N/A</v>
      </c>
      <c r="DD5" s="162" t="str">
        <f>IFERROR(IF(OR(DD4=الإستمارة!$C$12,DD4=الإستمارة!$C$13,DD4=الإستمارة!$C$14,DD4=الإستمارة!$C$15,DD4=الإستمارة!$C$16,DD4=الإستمارة!$C$17,DD4=الإستمارة!$C$18,DD4=الإستمارة!$C$19),VLOOKUP(DD4,الإستمارة!$C$12:$H$19,6,0),VLOOKUP(DD4,الإستمارة!$K$12:$P$19,6,0)),"")</f>
        <v/>
      </c>
      <c r="DE5" s="163" t="e">
        <f>'اختيار المقررات'!AG18</f>
        <v>#N/A</v>
      </c>
      <c r="DF5" s="162" t="str">
        <f>IFERROR(IF(OR(DF4=الإستمارة!$C$12,DF4=الإستمارة!$C$13,DF4=الإستمارة!$C$14,DF4=الإستمارة!$C$15,DF4=الإستمارة!$C$16,DF4=الإستمارة!$C$17,DF4=الإستمارة!$C$18,DF4=الإستمارة!$C$19),VLOOKUP(DF4,الإستمارة!$C$12:$H$19,6,0),VLOOKUP(DF4,الإستمارة!$K$12:$P$19,6,0)),"")</f>
        <v/>
      </c>
      <c r="DG5" s="163" t="e">
        <f>'اختيار المقررات'!AG19</f>
        <v>#N/A</v>
      </c>
      <c r="DH5" s="162" t="str">
        <f>IFERROR(IF(OR(DH4=الإستمارة!$C$12,DH4=الإستمارة!$C$13,DH4=الإستمارة!$C$14,DH4=الإستمارة!$C$15,DH4=الإستمارة!$C$16,DH4=الإستمارة!$C$17,DH4=الإستمارة!$C$18,DH4=الإستمارة!$C$19),VLOOKUP(DH4,الإستمارة!$C$12:$H$19,6,0),VLOOKUP(DH4,الإستمارة!$K$12:$P$19,6,0)),"")</f>
        <v/>
      </c>
      <c r="DI5" s="163" t="e">
        <f>'اختيار المقررات'!AG20</f>
        <v>#N/A</v>
      </c>
      <c r="DJ5" s="162" t="str">
        <f>IFERROR(IF(OR(DJ4=الإستمارة!$C$12,DJ4=الإستمارة!$C$13,DJ4=الإستمارة!$C$14,DJ4=الإستمارة!$C$15,DJ4=الإستمارة!$C$16,DJ4=الإستمارة!$C$17,DJ4=الإستمارة!$C$18,DJ4=الإستمارة!$C$19),VLOOKUP(DJ4,الإستمارة!$C$12:$H$19,6,0),VLOOKUP(DJ4,الإستمارة!$K$12:$P$19,6,0)),"")</f>
        <v/>
      </c>
      <c r="DK5" s="163" t="e">
        <f>'اختيار المقررات'!AG21</f>
        <v>#N/A</v>
      </c>
      <c r="DL5" s="217" t="e">
        <f>'اختيار المقررات'!Q5</f>
        <v>#N/A</v>
      </c>
      <c r="DM5" s="218" t="e">
        <f>'اختيار المقررات'!W5</f>
        <v>#N/A</v>
      </c>
      <c r="DN5" s="219" t="e">
        <f>'اختيار المقررات'!AB5</f>
        <v>#N/A</v>
      </c>
      <c r="DO5" s="220">
        <f>'اختيار المقررات'!F5</f>
        <v>0</v>
      </c>
      <c r="DP5" s="221">
        <f>'اختيار المقررات'!N27</f>
        <v>0</v>
      </c>
      <c r="DQ5" s="222">
        <f>'اختيار المقررات'!N25</f>
        <v>2000</v>
      </c>
      <c r="DR5" s="222" t="e">
        <f>'اختيار المقررات'!N26</f>
        <v>#N/A</v>
      </c>
      <c r="DS5" s="222" t="e">
        <f>'اختيار المقررات'!N28</f>
        <v>#N/A</v>
      </c>
      <c r="DT5" s="223" t="e">
        <f>'اختيار المقررات'!N29</f>
        <v>#N/A</v>
      </c>
      <c r="DU5" s="222" t="str">
        <f>'اختيار المقررات'!W28</f>
        <v>لا</v>
      </c>
      <c r="DV5" s="222" t="e">
        <f>'اختيار المقررات'!W29</f>
        <v>#N/A</v>
      </c>
      <c r="DW5" s="222" t="e">
        <f>'اختيار المقررات'!AD29</f>
        <v>#N/A</v>
      </c>
      <c r="DX5" s="217">
        <f>'اختيار المقررات'!AE25</f>
        <v>0</v>
      </c>
      <c r="DY5" s="224">
        <f>'اختيار المقررات'!AE26</f>
        <v>0</v>
      </c>
      <c r="DZ5" s="222">
        <f>'اختيار المقررات'!AE27</f>
        <v>0</v>
      </c>
      <c r="EA5" s="225">
        <f>SUM(DX5:DZ5)</f>
        <v>0</v>
      </c>
      <c r="EB5" s="217" t="str">
        <f>'اختيار المقررات'!AB2</f>
        <v xml:space="preserve"> </v>
      </c>
      <c r="EC5" s="218">
        <f>'اختيار المقررات'!W2</f>
        <v>0</v>
      </c>
      <c r="ED5" s="218">
        <f>'اختيار المقررات'!Q2</f>
        <v>0</v>
      </c>
      <c r="EE5" s="225">
        <f>'اختيار المقررات'!H2</f>
        <v>0</v>
      </c>
      <c r="EF5" s="225" t="str">
        <f>'اختيار المقررات'!C26</f>
        <v/>
      </c>
      <c r="EG5" s="225" t="str">
        <f>'اختيار المقررات'!C27</f>
        <v/>
      </c>
      <c r="EH5" s="225" t="str">
        <f>'اختيار المقررات'!C28</f>
        <v/>
      </c>
      <c r="EI5" s="225" t="str">
        <f>'اختيار المقررات'!C29</f>
        <v/>
      </c>
      <c r="EJ5" s="225" t="str">
        <f>'اختيار المقررات'!C30</f>
        <v/>
      </c>
      <c r="EK5" s="225"/>
      <c r="EL5" s="106" t="str">
        <f>'اختيار المقررات'!C29</f>
        <v/>
      </c>
    </row>
  </sheetData>
  <sheetProtection algorithmName="SHA-512" hashValue="pqZl1DcgI0oe6uu5qilmmP8z/v6JMupKv4LqOVsIVAWQQAlbZo5QDdsN+LNvSVITGMSMHx6/kEx+HfXHsxKMpQ==" saltValue="hvI2aUbu5ipOe5LjhOMTrA==" spinCount="100000" sheet="1" objects="1" scenarios="1"/>
  <mergeCells count="147">
    <mergeCell ref="DL1:DN2"/>
    <mergeCell ref="DO1:DO2"/>
    <mergeCell ref="DP1:DW2"/>
    <mergeCell ref="DX1:EA2"/>
    <mergeCell ref="EB1:EE2"/>
    <mergeCell ref="EF1:EK4"/>
    <mergeCell ref="DV3:DV4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BP1:CM1"/>
    <mergeCell ref="CN1:DK1"/>
    <mergeCell ref="CZ4:DA4"/>
    <mergeCell ref="CD4:CE4"/>
    <mergeCell ref="CF4:CG4"/>
    <mergeCell ref="CH4:CI4"/>
    <mergeCell ref="CJ4:CK4"/>
    <mergeCell ref="CL4:CM4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T2:AE2"/>
    <mergeCell ref="AF2:AQ2"/>
    <mergeCell ref="AR2:BC2"/>
    <mergeCell ref="BD2:BO2"/>
    <mergeCell ref="BP2:CA2"/>
    <mergeCell ref="CB2:CM2"/>
    <mergeCell ref="CN2:CY2"/>
    <mergeCell ref="CZ2:DK2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M1:M4"/>
    <mergeCell ref="A1:A2"/>
    <mergeCell ref="B1:B2"/>
    <mergeCell ref="C1:J2"/>
    <mergeCell ref="K1:K4"/>
    <mergeCell ref="L1:L4"/>
    <mergeCell ref="AR1:BO1"/>
    <mergeCell ref="N1:N4"/>
    <mergeCell ref="O1:O4"/>
    <mergeCell ref="P1:R2"/>
    <mergeCell ref="S1:S4"/>
    <mergeCell ref="T1:AQ1"/>
    <mergeCell ref="P3:P4"/>
    <mergeCell ref="Q3:Q4"/>
    <mergeCell ref="R3:R4"/>
    <mergeCell ref="T4:U4"/>
    <mergeCell ref="AF4:AG4"/>
    <mergeCell ref="V4:W4"/>
    <mergeCell ref="X4:Y4"/>
    <mergeCell ref="Z4:AA4"/>
    <mergeCell ref="AB4:AC4"/>
    <mergeCell ref="AD4:AE4"/>
    <mergeCell ref="BD4:BE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CB4:CC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N4:CO4"/>
    <mergeCell ref="CP4:CQ4"/>
    <mergeCell ref="CR4:CS4"/>
    <mergeCell ref="CT4:CU4"/>
    <mergeCell ref="CV4:CW4"/>
    <mergeCell ref="CX4:CY4"/>
    <mergeCell ref="DL3:DL4"/>
    <mergeCell ref="DM3:DM4"/>
    <mergeCell ref="DN3:DN4"/>
    <mergeCell ref="DO3:DO4"/>
    <mergeCell ref="DP3:DP4"/>
    <mergeCell ref="DQ3:DQ4"/>
    <mergeCell ref="DS3:DS4"/>
    <mergeCell ref="DT3:DT4"/>
    <mergeCell ref="DB4:DC4"/>
    <mergeCell ref="DD4:DE4"/>
    <mergeCell ref="DF4:DG4"/>
    <mergeCell ref="DH4:DI4"/>
    <mergeCell ref="DJ4:DK4"/>
    <mergeCell ref="DB3:DC3"/>
    <mergeCell ref="DD3:DE3"/>
    <mergeCell ref="DF3:DG3"/>
    <mergeCell ref="DH3:DI3"/>
    <mergeCell ref="DJ3:DK3"/>
    <mergeCell ref="DU3:DU4"/>
    <mergeCell ref="DR3:DR4"/>
    <mergeCell ref="EC3:EC4"/>
    <mergeCell ref="ED3:ED4"/>
    <mergeCell ref="EE3:EE4"/>
    <mergeCell ref="DX3:DX4"/>
    <mergeCell ref="DY3:DY4"/>
    <mergeCell ref="DZ3:DZ4"/>
    <mergeCell ref="EA3:EA4"/>
    <mergeCell ref="EB3:EB4"/>
    <mergeCell ref="DW3:DW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X6131"/>
  <sheetViews>
    <sheetView rightToLeft="1" workbookViewId="0">
      <pane xSplit="1" ySplit="1" topLeftCell="B6039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8.88671875" style="176" bestFit="1" customWidth="1"/>
    <col min="2" max="2" width="10.44140625" style="176" bestFit="1" customWidth="1"/>
    <col min="3" max="50" width="9" style="176" customWidth="1"/>
    <col min="51" max="16384" width="9" style="176"/>
  </cols>
  <sheetData>
    <row r="1" spans="1:50" x14ac:dyDescent="0.3">
      <c r="A1" s="176" t="s">
        <v>2</v>
      </c>
      <c r="B1" s="176" t="s">
        <v>273</v>
      </c>
      <c r="C1" s="176">
        <v>610</v>
      </c>
      <c r="D1" s="176">
        <v>611</v>
      </c>
      <c r="E1" s="176">
        <v>612</v>
      </c>
      <c r="F1" s="176">
        <v>613</v>
      </c>
      <c r="G1" s="176">
        <v>614</v>
      </c>
      <c r="H1" s="176">
        <v>615</v>
      </c>
      <c r="I1" s="176">
        <v>616</v>
      </c>
      <c r="J1" s="176">
        <v>617</v>
      </c>
      <c r="K1" s="176">
        <v>618</v>
      </c>
      <c r="L1" s="176">
        <v>619</v>
      </c>
      <c r="M1" s="176">
        <v>620</v>
      </c>
      <c r="N1" s="176">
        <v>621</v>
      </c>
      <c r="O1" s="176">
        <v>622</v>
      </c>
      <c r="P1" s="176">
        <v>623</v>
      </c>
      <c r="Q1" s="176">
        <v>624</v>
      </c>
      <c r="R1" s="176">
        <v>625</v>
      </c>
      <c r="S1" s="176">
        <v>626</v>
      </c>
      <c r="T1" s="176">
        <v>627</v>
      </c>
      <c r="U1" s="176">
        <v>628</v>
      </c>
      <c r="V1" s="176">
        <v>629</v>
      </c>
      <c r="W1" s="176">
        <v>630</v>
      </c>
      <c r="X1" s="176">
        <v>631</v>
      </c>
      <c r="Y1" s="176">
        <v>632</v>
      </c>
      <c r="Z1" s="176">
        <v>633</v>
      </c>
      <c r="AA1" s="176">
        <v>640</v>
      </c>
      <c r="AB1" s="176">
        <v>641</v>
      </c>
      <c r="AC1" s="176">
        <v>642</v>
      </c>
      <c r="AD1" s="176">
        <v>643</v>
      </c>
      <c r="AE1" s="176">
        <v>644</v>
      </c>
      <c r="AF1" s="176">
        <v>645</v>
      </c>
      <c r="AG1" s="176">
        <v>646</v>
      </c>
      <c r="AH1" s="176">
        <v>647</v>
      </c>
      <c r="AI1" s="176">
        <v>648</v>
      </c>
      <c r="AJ1" s="176">
        <v>649</v>
      </c>
      <c r="AK1" s="176">
        <v>650</v>
      </c>
      <c r="AL1" s="176">
        <v>651</v>
      </c>
      <c r="AM1" s="176">
        <v>660</v>
      </c>
      <c r="AN1" s="176">
        <v>661</v>
      </c>
      <c r="AO1" s="176">
        <v>662</v>
      </c>
      <c r="AP1" s="176">
        <v>663</v>
      </c>
      <c r="AQ1" s="176">
        <v>664</v>
      </c>
      <c r="AR1" s="176">
        <v>665</v>
      </c>
      <c r="AS1" s="176">
        <v>666</v>
      </c>
      <c r="AT1" s="176">
        <v>667</v>
      </c>
      <c r="AU1" s="176">
        <v>668</v>
      </c>
      <c r="AV1" s="176">
        <v>669</v>
      </c>
      <c r="AW1" s="176">
        <v>670</v>
      </c>
      <c r="AX1" s="176">
        <v>671</v>
      </c>
    </row>
    <row r="2" spans="1:50" x14ac:dyDescent="0.3">
      <c r="A2" s="176">
        <v>800081</v>
      </c>
      <c r="B2" s="176" t="s">
        <v>308</v>
      </c>
      <c r="C2" s="176" t="s">
        <v>220</v>
      </c>
      <c r="D2" s="176" t="s">
        <v>220</v>
      </c>
      <c r="E2" s="176" t="s">
        <v>220</v>
      </c>
      <c r="F2" s="176" t="s">
        <v>220</v>
      </c>
      <c r="G2" s="176" t="s">
        <v>220</v>
      </c>
      <c r="H2" s="176" t="s">
        <v>220</v>
      </c>
      <c r="I2" s="176" t="s">
        <v>220</v>
      </c>
      <c r="J2" s="176" t="s">
        <v>220</v>
      </c>
      <c r="K2" s="176" t="s">
        <v>220</v>
      </c>
      <c r="L2" s="176" t="s">
        <v>221</v>
      </c>
      <c r="M2" s="176" t="s">
        <v>220</v>
      </c>
      <c r="N2" s="176" t="s">
        <v>220</v>
      </c>
      <c r="O2" s="176" t="s">
        <v>284</v>
      </c>
      <c r="P2" s="176" t="s">
        <v>284</v>
      </c>
      <c r="Q2" s="176" t="s">
        <v>284</v>
      </c>
      <c r="R2" s="176" t="s">
        <v>284</v>
      </c>
      <c r="S2" s="176" t="s">
        <v>284</v>
      </c>
      <c r="T2" s="176" t="s">
        <v>284</v>
      </c>
      <c r="U2" s="176" t="s">
        <v>284</v>
      </c>
      <c r="V2" s="176" t="s">
        <v>284</v>
      </c>
      <c r="W2" s="176" t="s">
        <v>284</v>
      </c>
      <c r="X2" s="176" t="s">
        <v>284</v>
      </c>
      <c r="Y2" s="176" t="s">
        <v>284</v>
      </c>
      <c r="Z2" s="176" t="s">
        <v>284</v>
      </c>
      <c r="AA2" s="176" t="s">
        <v>284</v>
      </c>
      <c r="AB2" s="176" t="s">
        <v>284</v>
      </c>
      <c r="AC2" s="176" t="s">
        <v>284</v>
      </c>
      <c r="AD2" s="176" t="s">
        <v>284</v>
      </c>
      <c r="AE2" s="176" t="s">
        <v>284</v>
      </c>
      <c r="AF2" s="176" t="s">
        <v>284</v>
      </c>
      <c r="AG2" s="176" t="s">
        <v>284</v>
      </c>
      <c r="AH2" s="176" t="s">
        <v>284</v>
      </c>
      <c r="AI2" s="176" t="s">
        <v>284</v>
      </c>
      <c r="AJ2" s="176" t="s">
        <v>284</v>
      </c>
      <c r="AK2" s="176" t="s">
        <v>284</v>
      </c>
      <c r="AL2" s="176" t="s">
        <v>284</v>
      </c>
      <c r="AM2" s="176" t="s">
        <v>284</v>
      </c>
      <c r="AN2" s="176" t="s">
        <v>284</v>
      </c>
      <c r="AO2" s="176" t="s">
        <v>284</v>
      </c>
      <c r="AP2" s="176" t="s">
        <v>284</v>
      </c>
      <c r="AQ2" s="176" t="s">
        <v>284</v>
      </c>
      <c r="AR2" s="176" t="s">
        <v>284</v>
      </c>
      <c r="AS2" s="176" t="s">
        <v>284</v>
      </c>
      <c r="AT2" s="176" t="s">
        <v>284</v>
      </c>
      <c r="AU2" s="176" t="s">
        <v>284</v>
      </c>
      <c r="AV2" s="176" t="s">
        <v>284</v>
      </c>
      <c r="AW2" s="176" t="s">
        <v>284</v>
      </c>
      <c r="AX2" s="176" t="s">
        <v>284</v>
      </c>
    </row>
    <row r="3" spans="1:50" x14ac:dyDescent="0.3">
      <c r="A3" s="176">
        <v>800179</v>
      </c>
      <c r="B3" s="176" t="s">
        <v>308</v>
      </c>
      <c r="C3" s="176" t="s">
        <v>220</v>
      </c>
      <c r="D3" s="176" t="s">
        <v>220</v>
      </c>
      <c r="E3" s="176" t="s">
        <v>220</v>
      </c>
      <c r="F3" s="176" t="s">
        <v>221</v>
      </c>
      <c r="G3" s="176" t="s">
        <v>220</v>
      </c>
      <c r="H3" s="176" t="s">
        <v>222</v>
      </c>
      <c r="I3" s="176" t="s">
        <v>221</v>
      </c>
      <c r="J3" s="176" t="s">
        <v>221</v>
      </c>
      <c r="K3" s="176" t="s">
        <v>220</v>
      </c>
      <c r="L3" s="176" t="s">
        <v>221</v>
      </c>
      <c r="M3" s="176" t="s">
        <v>220</v>
      </c>
      <c r="N3" s="176" t="s">
        <v>220</v>
      </c>
    </row>
    <row r="4" spans="1:50" x14ac:dyDescent="0.3">
      <c r="A4" s="176">
        <v>800184</v>
      </c>
      <c r="B4" s="176" t="s">
        <v>308</v>
      </c>
      <c r="C4" s="176" t="s">
        <v>220</v>
      </c>
      <c r="D4" s="176" t="s">
        <v>220</v>
      </c>
      <c r="E4" s="176" t="s">
        <v>220</v>
      </c>
      <c r="F4" s="176" t="s">
        <v>220</v>
      </c>
      <c r="G4" s="176" t="s">
        <v>220</v>
      </c>
      <c r="H4" s="176" t="s">
        <v>220</v>
      </c>
      <c r="I4" s="176" t="s">
        <v>220</v>
      </c>
      <c r="J4" s="176" t="s">
        <v>220</v>
      </c>
      <c r="K4" s="176" t="s">
        <v>220</v>
      </c>
      <c r="L4" s="176" t="s">
        <v>220</v>
      </c>
      <c r="M4" s="176" t="s">
        <v>220</v>
      </c>
      <c r="N4" s="176" t="s">
        <v>220</v>
      </c>
    </row>
    <row r="5" spans="1:50" x14ac:dyDescent="0.3">
      <c r="A5" s="176">
        <v>800199</v>
      </c>
      <c r="B5" s="176" t="s">
        <v>308</v>
      </c>
      <c r="C5" s="176" t="s">
        <v>220</v>
      </c>
      <c r="D5" s="176" t="s">
        <v>220</v>
      </c>
      <c r="E5" s="176" t="s">
        <v>222</v>
      </c>
      <c r="F5" s="176" t="s">
        <v>222</v>
      </c>
      <c r="G5" s="176" t="s">
        <v>220</v>
      </c>
      <c r="H5" s="176" t="s">
        <v>220</v>
      </c>
      <c r="I5" s="176" t="s">
        <v>221</v>
      </c>
      <c r="J5" s="176" t="s">
        <v>222</v>
      </c>
      <c r="K5" s="176" t="s">
        <v>222</v>
      </c>
      <c r="L5" s="176" t="s">
        <v>221</v>
      </c>
      <c r="M5" s="176" t="s">
        <v>221</v>
      </c>
      <c r="N5" s="176" t="s">
        <v>221</v>
      </c>
    </row>
    <row r="6" spans="1:50" x14ac:dyDescent="0.3">
      <c r="A6" s="176">
        <v>800254</v>
      </c>
      <c r="B6" s="176" t="s">
        <v>308</v>
      </c>
      <c r="C6" s="176" t="s">
        <v>220</v>
      </c>
      <c r="D6" s="176" t="s">
        <v>220</v>
      </c>
      <c r="E6" s="176" t="s">
        <v>220</v>
      </c>
      <c r="F6" s="176" t="s">
        <v>220</v>
      </c>
      <c r="G6" s="176" t="s">
        <v>220</v>
      </c>
      <c r="H6" s="176" t="s">
        <v>220</v>
      </c>
      <c r="I6" s="176" t="s">
        <v>220</v>
      </c>
      <c r="J6" s="176" t="s">
        <v>220</v>
      </c>
      <c r="K6" s="176" t="s">
        <v>220</v>
      </c>
      <c r="L6" s="176" t="s">
        <v>220</v>
      </c>
      <c r="M6" s="176" t="s">
        <v>220</v>
      </c>
      <c r="N6" s="176" t="s">
        <v>222</v>
      </c>
    </row>
    <row r="7" spans="1:50" x14ac:dyDescent="0.3">
      <c r="A7" s="176">
        <v>800274</v>
      </c>
      <c r="B7" s="176" t="s">
        <v>308</v>
      </c>
      <c r="C7" s="176" t="s">
        <v>220</v>
      </c>
      <c r="D7" s="176" t="s">
        <v>220</v>
      </c>
      <c r="E7" s="176" t="s">
        <v>220</v>
      </c>
      <c r="F7" s="176" t="s">
        <v>220</v>
      </c>
      <c r="G7" s="176" t="s">
        <v>221</v>
      </c>
      <c r="H7" s="176" t="s">
        <v>222</v>
      </c>
      <c r="I7" s="176" t="s">
        <v>220</v>
      </c>
      <c r="J7" s="176" t="s">
        <v>221</v>
      </c>
      <c r="K7" s="176" t="s">
        <v>221</v>
      </c>
      <c r="L7" s="176" t="s">
        <v>221</v>
      </c>
      <c r="M7" s="176" t="s">
        <v>222</v>
      </c>
      <c r="N7" s="176" t="s">
        <v>220</v>
      </c>
    </row>
    <row r="8" spans="1:50" x14ac:dyDescent="0.3">
      <c r="A8" s="176">
        <v>800278</v>
      </c>
      <c r="B8" s="176" t="s">
        <v>308</v>
      </c>
      <c r="C8" s="176" t="s">
        <v>220</v>
      </c>
      <c r="D8" s="176" t="s">
        <v>221</v>
      </c>
      <c r="E8" s="176" t="s">
        <v>221</v>
      </c>
      <c r="F8" s="176" t="s">
        <v>220</v>
      </c>
      <c r="G8" s="176" t="s">
        <v>221</v>
      </c>
      <c r="H8" s="176" t="s">
        <v>220</v>
      </c>
      <c r="I8" s="176" t="s">
        <v>221</v>
      </c>
      <c r="J8" s="176" t="s">
        <v>221</v>
      </c>
      <c r="K8" s="176" t="s">
        <v>221</v>
      </c>
      <c r="L8" s="176" t="s">
        <v>221</v>
      </c>
      <c r="M8" s="176" t="s">
        <v>221</v>
      </c>
      <c r="N8" s="176" t="s">
        <v>221</v>
      </c>
    </row>
    <row r="9" spans="1:50" x14ac:dyDescent="0.3">
      <c r="A9" s="176">
        <v>800358</v>
      </c>
      <c r="B9" s="176" t="s">
        <v>308</v>
      </c>
      <c r="C9" s="176" t="s">
        <v>220</v>
      </c>
      <c r="D9" s="176" t="s">
        <v>221</v>
      </c>
      <c r="E9" s="176" t="s">
        <v>220</v>
      </c>
      <c r="F9" s="176" t="s">
        <v>220</v>
      </c>
      <c r="G9" s="176" t="s">
        <v>220</v>
      </c>
      <c r="H9" s="176" t="s">
        <v>220</v>
      </c>
      <c r="I9" s="176" t="s">
        <v>221</v>
      </c>
      <c r="J9" s="176" t="s">
        <v>221</v>
      </c>
      <c r="K9" s="176" t="s">
        <v>221</v>
      </c>
      <c r="L9" s="176" t="s">
        <v>221</v>
      </c>
      <c r="M9" s="176" t="s">
        <v>221</v>
      </c>
      <c r="N9" s="176" t="s">
        <v>221</v>
      </c>
    </row>
    <row r="10" spans="1:50" x14ac:dyDescent="0.3">
      <c r="A10" s="176">
        <v>800399</v>
      </c>
      <c r="B10" s="176" t="s">
        <v>308</v>
      </c>
      <c r="C10" s="176" t="s">
        <v>220</v>
      </c>
      <c r="D10" s="176" t="s">
        <v>221</v>
      </c>
      <c r="E10" s="176" t="s">
        <v>221</v>
      </c>
      <c r="F10" s="176" t="s">
        <v>220</v>
      </c>
      <c r="G10" s="176" t="s">
        <v>220</v>
      </c>
      <c r="H10" s="176" t="s">
        <v>220</v>
      </c>
      <c r="I10" s="176" t="s">
        <v>222</v>
      </c>
      <c r="J10" s="176" t="s">
        <v>221</v>
      </c>
      <c r="K10" s="176" t="s">
        <v>221</v>
      </c>
      <c r="L10" s="176" t="s">
        <v>221</v>
      </c>
      <c r="M10" s="176" t="s">
        <v>222</v>
      </c>
      <c r="N10" s="176" t="s">
        <v>221</v>
      </c>
    </row>
    <row r="11" spans="1:50" x14ac:dyDescent="0.3">
      <c r="A11" s="176">
        <v>800428</v>
      </c>
      <c r="B11" s="176" t="s">
        <v>308</v>
      </c>
      <c r="C11" s="176" t="s">
        <v>220</v>
      </c>
      <c r="D11" s="176" t="s">
        <v>220</v>
      </c>
      <c r="E11" s="176" t="s">
        <v>220</v>
      </c>
      <c r="F11" s="176" t="s">
        <v>220</v>
      </c>
      <c r="G11" s="176" t="s">
        <v>220</v>
      </c>
      <c r="H11" s="176" t="s">
        <v>221</v>
      </c>
      <c r="I11" s="176" t="s">
        <v>222</v>
      </c>
      <c r="J11" s="176" t="s">
        <v>222</v>
      </c>
      <c r="K11" s="176" t="s">
        <v>221</v>
      </c>
      <c r="L11" s="176" t="s">
        <v>221</v>
      </c>
      <c r="M11" s="176" t="s">
        <v>220</v>
      </c>
      <c r="N11" s="176" t="s">
        <v>221</v>
      </c>
    </row>
    <row r="12" spans="1:50" x14ac:dyDescent="0.3">
      <c r="A12" s="176">
        <v>800487</v>
      </c>
      <c r="B12" s="176" t="s">
        <v>308</v>
      </c>
      <c r="C12" s="176" t="s">
        <v>220</v>
      </c>
      <c r="D12" s="176" t="s">
        <v>222</v>
      </c>
      <c r="E12" s="176" t="s">
        <v>222</v>
      </c>
      <c r="F12" s="176" t="s">
        <v>220</v>
      </c>
      <c r="G12" s="176" t="s">
        <v>220</v>
      </c>
      <c r="H12" s="176" t="s">
        <v>220</v>
      </c>
      <c r="I12" s="176" t="s">
        <v>221</v>
      </c>
      <c r="J12" s="176" t="s">
        <v>221</v>
      </c>
      <c r="K12" s="176" t="s">
        <v>221</v>
      </c>
      <c r="L12" s="176" t="s">
        <v>221</v>
      </c>
      <c r="M12" s="176" t="s">
        <v>221</v>
      </c>
      <c r="N12" s="176" t="s">
        <v>221</v>
      </c>
    </row>
    <row r="13" spans="1:50" x14ac:dyDescent="0.3">
      <c r="A13" s="176">
        <v>800529</v>
      </c>
      <c r="B13" s="176" t="s">
        <v>308</v>
      </c>
      <c r="C13" s="176" t="s">
        <v>220</v>
      </c>
      <c r="D13" s="176" t="s">
        <v>220</v>
      </c>
      <c r="E13" s="176" t="s">
        <v>221</v>
      </c>
      <c r="F13" s="176" t="s">
        <v>220</v>
      </c>
      <c r="G13" s="176" t="s">
        <v>221</v>
      </c>
      <c r="H13" s="176" t="s">
        <v>222</v>
      </c>
      <c r="I13" s="176" t="s">
        <v>220</v>
      </c>
      <c r="J13" s="176" t="s">
        <v>221</v>
      </c>
      <c r="K13" s="176" t="s">
        <v>221</v>
      </c>
      <c r="L13" s="176" t="s">
        <v>221</v>
      </c>
      <c r="M13" s="176" t="s">
        <v>220</v>
      </c>
      <c r="N13" s="176" t="s">
        <v>221</v>
      </c>
      <c r="O13" s="176" t="s">
        <v>284</v>
      </c>
      <c r="P13" s="176" t="s">
        <v>284</v>
      </c>
      <c r="Q13" s="176" t="s">
        <v>284</v>
      </c>
      <c r="R13" s="176" t="s">
        <v>284</v>
      </c>
      <c r="S13" s="176" t="s">
        <v>284</v>
      </c>
      <c r="T13" s="176" t="s">
        <v>284</v>
      </c>
      <c r="U13" s="176" t="s">
        <v>284</v>
      </c>
      <c r="V13" s="176" t="s">
        <v>284</v>
      </c>
      <c r="W13" s="176" t="s">
        <v>284</v>
      </c>
      <c r="X13" s="176" t="s">
        <v>284</v>
      </c>
      <c r="Y13" s="176" t="s">
        <v>284</v>
      </c>
      <c r="Z13" s="176" t="s">
        <v>284</v>
      </c>
      <c r="AA13" s="176" t="s">
        <v>284</v>
      </c>
      <c r="AB13" s="176" t="s">
        <v>284</v>
      </c>
      <c r="AC13" s="176" t="s">
        <v>284</v>
      </c>
      <c r="AD13" s="176" t="s">
        <v>284</v>
      </c>
      <c r="AE13" s="176" t="s">
        <v>284</v>
      </c>
      <c r="AF13" s="176" t="s">
        <v>284</v>
      </c>
      <c r="AG13" s="176" t="s">
        <v>284</v>
      </c>
      <c r="AH13" s="176" t="s">
        <v>284</v>
      </c>
      <c r="AI13" s="176" t="s">
        <v>284</v>
      </c>
      <c r="AJ13" s="176" t="s">
        <v>284</v>
      </c>
      <c r="AK13" s="176" t="s">
        <v>284</v>
      </c>
      <c r="AL13" s="176" t="s">
        <v>284</v>
      </c>
      <c r="AM13" s="176" t="s">
        <v>284</v>
      </c>
      <c r="AN13" s="176" t="s">
        <v>284</v>
      </c>
      <c r="AO13" s="176" t="s">
        <v>284</v>
      </c>
      <c r="AP13" s="176" t="s">
        <v>284</v>
      </c>
      <c r="AQ13" s="176" t="s">
        <v>284</v>
      </c>
      <c r="AR13" s="176" t="s">
        <v>284</v>
      </c>
      <c r="AS13" s="176" t="s">
        <v>284</v>
      </c>
      <c r="AT13" s="176" t="s">
        <v>284</v>
      </c>
      <c r="AU13" s="176" t="s">
        <v>284</v>
      </c>
      <c r="AV13" s="176" t="s">
        <v>284</v>
      </c>
      <c r="AW13" s="176" t="s">
        <v>284</v>
      </c>
      <c r="AX13" s="176" t="s">
        <v>284</v>
      </c>
    </row>
    <row r="14" spans="1:50" x14ac:dyDescent="0.3">
      <c r="A14" s="176">
        <v>800585</v>
      </c>
      <c r="B14" s="176" t="s">
        <v>308</v>
      </c>
      <c r="C14" s="176" t="s">
        <v>220</v>
      </c>
      <c r="D14" s="176" t="s">
        <v>220</v>
      </c>
      <c r="E14" s="176" t="s">
        <v>221</v>
      </c>
      <c r="F14" s="176" t="s">
        <v>221</v>
      </c>
      <c r="G14" s="176" t="s">
        <v>222</v>
      </c>
      <c r="H14" s="176" t="s">
        <v>221</v>
      </c>
      <c r="I14" s="176" t="s">
        <v>222</v>
      </c>
      <c r="J14" s="176" t="s">
        <v>221</v>
      </c>
      <c r="K14" s="176" t="s">
        <v>221</v>
      </c>
      <c r="L14" s="176" t="s">
        <v>221</v>
      </c>
      <c r="M14" s="176" t="s">
        <v>222</v>
      </c>
      <c r="N14" s="176" t="s">
        <v>221</v>
      </c>
    </row>
    <row r="15" spans="1:50" x14ac:dyDescent="0.3">
      <c r="A15" s="176">
        <v>800642</v>
      </c>
      <c r="B15" s="176" t="s">
        <v>308</v>
      </c>
      <c r="C15" s="176" t="s">
        <v>220</v>
      </c>
      <c r="D15" s="176" t="s">
        <v>220</v>
      </c>
      <c r="E15" s="176" t="s">
        <v>222</v>
      </c>
      <c r="F15" s="176" t="s">
        <v>220</v>
      </c>
      <c r="G15" s="176" t="s">
        <v>220</v>
      </c>
      <c r="H15" s="176" t="s">
        <v>222</v>
      </c>
      <c r="I15" s="176" t="s">
        <v>222</v>
      </c>
      <c r="J15" s="176" t="s">
        <v>220</v>
      </c>
      <c r="K15" s="176" t="s">
        <v>222</v>
      </c>
      <c r="L15" s="176" t="s">
        <v>221</v>
      </c>
      <c r="M15" s="176" t="s">
        <v>220</v>
      </c>
      <c r="N15" s="176" t="s">
        <v>222</v>
      </c>
    </row>
    <row r="16" spans="1:50" x14ac:dyDescent="0.3">
      <c r="A16" s="176">
        <v>800676</v>
      </c>
      <c r="B16" s="176" t="s">
        <v>308</v>
      </c>
      <c r="C16" s="176" t="s">
        <v>220</v>
      </c>
      <c r="D16" s="176" t="s">
        <v>220</v>
      </c>
      <c r="E16" s="176" t="s">
        <v>220</v>
      </c>
      <c r="F16" s="176" t="s">
        <v>220</v>
      </c>
      <c r="G16" s="176" t="s">
        <v>220</v>
      </c>
      <c r="H16" s="176" t="s">
        <v>220</v>
      </c>
      <c r="I16" s="176" t="s">
        <v>222</v>
      </c>
      <c r="J16" s="176" t="s">
        <v>222</v>
      </c>
      <c r="K16" s="176" t="s">
        <v>222</v>
      </c>
      <c r="L16" s="176" t="s">
        <v>221</v>
      </c>
      <c r="M16" s="176" t="s">
        <v>221</v>
      </c>
      <c r="N16" s="176" t="s">
        <v>221</v>
      </c>
    </row>
    <row r="17" spans="1:14" x14ac:dyDescent="0.3">
      <c r="A17" s="176">
        <v>800812</v>
      </c>
      <c r="B17" s="176" t="s">
        <v>308</v>
      </c>
      <c r="C17" s="176" t="s">
        <v>220</v>
      </c>
      <c r="D17" s="176" t="s">
        <v>220</v>
      </c>
      <c r="E17" s="176" t="s">
        <v>222</v>
      </c>
      <c r="F17" s="176" t="s">
        <v>221</v>
      </c>
      <c r="G17" s="176" t="s">
        <v>220</v>
      </c>
      <c r="H17" s="176" t="s">
        <v>221</v>
      </c>
      <c r="I17" s="176" t="s">
        <v>220</v>
      </c>
      <c r="J17" s="176" t="s">
        <v>221</v>
      </c>
      <c r="K17" s="176" t="s">
        <v>220</v>
      </c>
      <c r="L17" s="176" t="s">
        <v>220</v>
      </c>
      <c r="M17" s="176" t="s">
        <v>220</v>
      </c>
      <c r="N17" s="176" t="s">
        <v>221</v>
      </c>
    </row>
    <row r="18" spans="1:14" x14ac:dyDescent="0.3">
      <c r="A18" s="176">
        <v>800870</v>
      </c>
      <c r="B18" s="176" t="s">
        <v>308</v>
      </c>
      <c r="C18" s="176" t="s">
        <v>220</v>
      </c>
      <c r="D18" s="176" t="s">
        <v>220</v>
      </c>
      <c r="E18" s="176" t="s">
        <v>220</v>
      </c>
      <c r="F18" s="176" t="s">
        <v>221</v>
      </c>
      <c r="G18" s="176" t="s">
        <v>220</v>
      </c>
      <c r="H18" s="176" t="s">
        <v>221</v>
      </c>
      <c r="I18" s="176" t="s">
        <v>222</v>
      </c>
      <c r="J18" s="176" t="s">
        <v>221</v>
      </c>
      <c r="K18" s="176" t="s">
        <v>220</v>
      </c>
      <c r="L18" s="176" t="s">
        <v>222</v>
      </c>
      <c r="M18" s="176" t="s">
        <v>221</v>
      </c>
      <c r="N18" s="176" t="s">
        <v>221</v>
      </c>
    </row>
    <row r="19" spans="1:14" x14ac:dyDescent="0.3">
      <c r="A19" s="176">
        <v>801021</v>
      </c>
      <c r="B19" s="176" t="s">
        <v>308</v>
      </c>
      <c r="C19" s="176" t="s">
        <v>222</v>
      </c>
      <c r="D19" s="176" t="s">
        <v>222</v>
      </c>
      <c r="E19" s="176" t="s">
        <v>221</v>
      </c>
      <c r="F19" s="176" t="s">
        <v>220</v>
      </c>
      <c r="G19" s="176" t="s">
        <v>222</v>
      </c>
      <c r="H19" s="176" t="s">
        <v>222</v>
      </c>
      <c r="I19" s="176" t="s">
        <v>221</v>
      </c>
      <c r="J19" s="176" t="s">
        <v>222</v>
      </c>
      <c r="K19" s="176" t="s">
        <v>221</v>
      </c>
      <c r="L19" s="176" t="s">
        <v>222</v>
      </c>
      <c r="M19" s="176" t="s">
        <v>221</v>
      </c>
      <c r="N19" s="176" t="s">
        <v>221</v>
      </c>
    </row>
    <row r="20" spans="1:14" x14ac:dyDescent="0.3">
      <c r="A20" s="176">
        <v>801065</v>
      </c>
      <c r="B20" s="176" t="s">
        <v>308</v>
      </c>
      <c r="C20" s="176" t="s">
        <v>220</v>
      </c>
      <c r="D20" s="176" t="s">
        <v>220</v>
      </c>
      <c r="E20" s="176" t="s">
        <v>220</v>
      </c>
      <c r="F20" s="176" t="s">
        <v>220</v>
      </c>
      <c r="G20" s="176" t="s">
        <v>220</v>
      </c>
      <c r="H20" s="176" t="s">
        <v>222</v>
      </c>
      <c r="I20" s="176" t="s">
        <v>222</v>
      </c>
      <c r="J20" s="176" t="s">
        <v>222</v>
      </c>
      <c r="K20" s="176" t="s">
        <v>222</v>
      </c>
      <c r="L20" s="176" t="s">
        <v>222</v>
      </c>
      <c r="M20" s="176" t="s">
        <v>221</v>
      </c>
      <c r="N20" s="176" t="s">
        <v>221</v>
      </c>
    </row>
    <row r="21" spans="1:14" x14ac:dyDescent="0.3">
      <c r="A21" s="176">
        <v>801130</v>
      </c>
      <c r="B21" s="176" t="s">
        <v>308</v>
      </c>
      <c r="C21" s="176" t="s">
        <v>220</v>
      </c>
      <c r="D21" s="176" t="s">
        <v>220</v>
      </c>
      <c r="E21" s="176" t="s">
        <v>220</v>
      </c>
      <c r="F21" s="176" t="s">
        <v>220</v>
      </c>
      <c r="G21" s="176" t="s">
        <v>222</v>
      </c>
      <c r="H21" s="176" t="s">
        <v>222</v>
      </c>
      <c r="I21" s="176" t="s">
        <v>222</v>
      </c>
      <c r="J21" s="176" t="s">
        <v>221</v>
      </c>
      <c r="K21" s="176" t="s">
        <v>221</v>
      </c>
      <c r="L21" s="176" t="s">
        <v>221</v>
      </c>
      <c r="M21" s="176" t="s">
        <v>222</v>
      </c>
      <c r="N21" s="176" t="s">
        <v>221</v>
      </c>
    </row>
    <row r="22" spans="1:14" x14ac:dyDescent="0.3">
      <c r="A22" s="176">
        <v>801139</v>
      </c>
      <c r="B22" s="176" t="s">
        <v>308</v>
      </c>
      <c r="C22" s="176" t="s">
        <v>220</v>
      </c>
      <c r="D22" s="176" t="s">
        <v>222</v>
      </c>
      <c r="E22" s="176" t="s">
        <v>222</v>
      </c>
      <c r="F22" s="176" t="s">
        <v>220</v>
      </c>
      <c r="G22" s="176" t="s">
        <v>221</v>
      </c>
      <c r="H22" s="176" t="s">
        <v>222</v>
      </c>
      <c r="I22" s="176" t="s">
        <v>221</v>
      </c>
      <c r="J22" s="176" t="s">
        <v>221</v>
      </c>
      <c r="K22" s="176" t="s">
        <v>221</v>
      </c>
      <c r="L22" s="176" t="s">
        <v>221</v>
      </c>
      <c r="M22" s="176" t="s">
        <v>221</v>
      </c>
      <c r="N22" s="176" t="s">
        <v>221</v>
      </c>
    </row>
    <row r="23" spans="1:14" x14ac:dyDescent="0.3">
      <c r="A23" s="176">
        <v>801171</v>
      </c>
      <c r="B23" s="176" t="s">
        <v>308</v>
      </c>
      <c r="C23" s="176" t="s">
        <v>221</v>
      </c>
      <c r="D23" s="176" t="s">
        <v>221</v>
      </c>
      <c r="E23" s="176" t="s">
        <v>220</v>
      </c>
      <c r="F23" s="176" t="s">
        <v>221</v>
      </c>
      <c r="G23" s="176" t="s">
        <v>221</v>
      </c>
      <c r="H23" s="176" t="s">
        <v>220</v>
      </c>
      <c r="I23" s="176" t="s">
        <v>221</v>
      </c>
      <c r="J23" s="176" t="s">
        <v>220</v>
      </c>
      <c r="K23" s="176" t="s">
        <v>221</v>
      </c>
      <c r="L23" s="176" t="s">
        <v>220</v>
      </c>
      <c r="M23" s="176" t="s">
        <v>221</v>
      </c>
      <c r="N23" s="176" t="s">
        <v>220</v>
      </c>
    </row>
    <row r="24" spans="1:14" x14ac:dyDescent="0.3">
      <c r="A24" s="176">
        <v>801179</v>
      </c>
      <c r="B24" s="176" t="s">
        <v>308</v>
      </c>
      <c r="C24" s="176" t="s">
        <v>221</v>
      </c>
      <c r="D24" s="176" t="s">
        <v>221</v>
      </c>
      <c r="E24" s="176" t="s">
        <v>220</v>
      </c>
      <c r="F24" s="176" t="s">
        <v>221</v>
      </c>
      <c r="G24" s="176" t="s">
        <v>221</v>
      </c>
      <c r="H24" s="176" t="s">
        <v>221</v>
      </c>
      <c r="I24" s="176" t="s">
        <v>221</v>
      </c>
      <c r="J24" s="176" t="s">
        <v>220</v>
      </c>
      <c r="K24" s="176" t="s">
        <v>222</v>
      </c>
      <c r="L24" s="176" t="s">
        <v>220</v>
      </c>
      <c r="M24" s="176" t="s">
        <v>221</v>
      </c>
      <c r="N24" s="176" t="s">
        <v>221</v>
      </c>
    </row>
    <row r="25" spans="1:14" x14ac:dyDescent="0.3">
      <c r="A25" s="176">
        <v>801191</v>
      </c>
      <c r="B25" s="176" t="s">
        <v>308</v>
      </c>
      <c r="C25" s="176" t="s">
        <v>220</v>
      </c>
      <c r="D25" s="176" t="s">
        <v>220</v>
      </c>
      <c r="E25" s="176" t="s">
        <v>220</v>
      </c>
      <c r="F25" s="176" t="s">
        <v>222</v>
      </c>
      <c r="G25" s="176" t="s">
        <v>220</v>
      </c>
      <c r="H25" s="176" t="s">
        <v>220</v>
      </c>
      <c r="I25" s="176" t="s">
        <v>220</v>
      </c>
      <c r="J25" s="176" t="s">
        <v>220</v>
      </c>
      <c r="K25" s="176" t="s">
        <v>222</v>
      </c>
      <c r="L25" s="176" t="s">
        <v>220</v>
      </c>
      <c r="M25" s="176" t="s">
        <v>220</v>
      </c>
      <c r="N25" s="176" t="s">
        <v>220</v>
      </c>
    </row>
    <row r="26" spans="1:14" x14ac:dyDescent="0.3">
      <c r="A26" s="176">
        <v>801429</v>
      </c>
      <c r="B26" s="176" t="s">
        <v>308</v>
      </c>
      <c r="C26" s="176" t="s">
        <v>222</v>
      </c>
      <c r="D26" s="176" t="s">
        <v>222</v>
      </c>
      <c r="E26" s="176" t="s">
        <v>222</v>
      </c>
      <c r="F26" s="176" t="s">
        <v>222</v>
      </c>
      <c r="G26" s="176" t="s">
        <v>222</v>
      </c>
      <c r="H26" s="176" t="s">
        <v>222</v>
      </c>
      <c r="I26" s="176" t="s">
        <v>220</v>
      </c>
      <c r="J26" s="176" t="s">
        <v>222</v>
      </c>
      <c r="K26" s="176" t="s">
        <v>222</v>
      </c>
      <c r="L26" s="176" t="s">
        <v>220</v>
      </c>
      <c r="M26" s="176" t="s">
        <v>222</v>
      </c>
      <c r="N26" s="176" t="s">
        <v>220</v>
      </c>
    </row>
    <row r="27" spans="1:14" x14ac:dyDescent="0.3">
      <c r="A27" s="176">
        <v>801551</v>
      </c>
      <c r="B27" s="176" t="s">
        <v>308</v>
      </c>
      <c r="C27" s="176" t="s">
        <v>220</v>
      </c>
      <c r="D27" s="176" t="s">
        <v>220</v>
      </c>
      <c r="E27" s="176" t="s">
        <v>220</v>
      </c>
      <c r="F27" s="176" t="s">
        <v>222</v>
      </c>
      <c r="G27" s="176" t="s">
        <v>222</v>
      </c>
      <c r="H27" s="176" t="s">
        <v>220</v>
      </c>
      <c r="I27" s="176" t="s">
        <v>222</v>
      </c>
      <c r="J27" s="176" t="s">
        <v>221</v>
      </c>
      <c r="K27" s="176" t="s">
        <v>221</v>
      </c>
      <c r="L27" s="176" t="s">
        <v>221</v>
      </c>
      <c r="M27" s="176" t="s">
        <v>221</v>
      </c>
      <c r="N27" s="176" t="s">
        <v>221</v>
      </c>
    </row>
    <row r="28" spans="1:14" x14ac:dyDescent="0.3">
      <c r="A28" s="176">
        <v>801617</v>
      </c>
      <c r="B28" s="176" t="s">
        <v>308</v>
      </c>
      <c r="C28" s="176" t="s">
        <v>220</v>
      </c>
      <c r="D28" s="176" t="s">
        <v>222</v>
      </c>
      <c r="E28" s="176" t="s">
        <v>222</v>
      </c>
      <c r="F28" s="176" t="s">
        <v>220</v>
      </c>
      <c r="G28" s="176" t="s">
        <v>220</v>
      </c>
      <c r="H28" s="176" t="s">
        <v>221</v>
      </c>
      <c r="I28" s="176" t="s">
        <v>221</v>
      </c>
      <c r="J28" s="176" t="s">
        <v>221</v>
      </c>
      <c r="K28" s="176" t="s">
        <v>222</v>
      </c>
      <c r="L28" s="176" t="s">
        <v>221</v>
      </c>
      <c r="M28" s="176" t="s">
        <v>221</v>
      </c>
      <c r="N28" s="176" t="s">
        <v>221</v>
      </c>
    </row>
    <row r="29" spans="1:14" x14ac:dyDescent="0.3">
      <c r="A29" s="176">
        <v>801676</v>
      </c>
      <c r="B29" s="176" t="s">
        <v>308</v>
      </c>
      <c r="C29" s="176" t="s">
        <v>222</v>
      </c>
      <c r="D29" s="176" t="s">
        <v>221</v>
      </c>
      <c r="E29" s="176" t="s">
        <v>222</v>
      </c>
      <c r="F29" s="176" t="s">
        <v>222</v>
      </c>
      <c r="G29" s="176" t="s">
        <v>220</v>
      </c>
      <c r="H29" s="176" t="s">
        <v>221</v>
      </c>
      <c r="I29" s="176" t="s">
        <v>221</v>
      </c>
      <c r="J29" s="176" t="s">
        <v>221</v>
      </c>
      <c r="K29" s="176" t="s">
        <v>221</v>
      </c>
      <c r="L29" s="176" t="s">
        <v>221</v>
      </c>
      <c r="M29" s="176" t="s">
        <v>222</v>
      </c>
      <c r="N29" s="176" t="s">
        <v>221</v>
      </c>
    </row>
    <row r="30" spans="1:14" x14ac:dyDescent="0.3">
      <c r="A30" s="176">
        <v>801678</v>
      </c>
      <c r="B30" s="176" t="s">
        <v>308</v>
      </c>
      <c r="C30" s="176" t="s">
        <v>220</v>
      </c>
      <c r="D30" s="176" t="s">
        <v>221</v>
      </c>
      <c r="E30" s="176" t="s">
        <v>220</v>
      </c>
      <c r="F30" s="176" t="s">
        <v>222</v>
      </c>
      <c r="G30" s="176" t="s">
        <v>220</v>
      </c>
      <c r="H30" s="176" t="s">
        <v>222</v>
      </c>
      <c r="I30" s="176" t="s">
        <v>222</v>
      </c>
      <c r="J30" s="176" t="s">
        <v>222</v>
      </c>
      <c r="K30" s="176" t="s">
        <v>221</v>
      </c>
      <c r="L30" s="176" t="s">
        <v>221</v>
      </c>
      <c r="M30" s="176" t="s">
        <v>222</v>
      </c>
      <c r="N30" s="176" t="s">
        <v>222</v>
      </c>
    </row>
    <row r="31" spans="1:14" x14ac:dyDescent="0.3">
      <c r="A31" s="176">
        <v>801736</v>
      </c>
      <c r="B31" s="176" t="s">
        <v>308</v>
      </c>
      <c r="C31" s="176" t="s">
        <v>220</v>
      </c>
      <c r="D31" s="176" t="s">
        <v>220</v>
      </c>
      <c r="E31" s="176" t="s">
        <v>220</v>
      </c>
      <c r="F31" s="176" t="s">
        <v>220</v>
      </c>
      <c r="G31" s="176" t="s">
        <v>220</v>
      </c>
      <c r="H31" s="176" t="s">
        <v>222</v>
      </c>
      <c r="I31" s="176" t="s">
        <v>221</v>
      </c>
      <c r="J31" s="176" t="s">
        <v>221</v>
      </c>
      <c r="K31" s="176" t="s">
        <v>221</v>
      </c>
      <c r="L31" s="176" t="s">
        <v>221</v>
      </c>
      <c r="M31" s="176" t="s">
        <v>222</v>
      </c>
      <c r="N31" s="176" t="s">
        <v>221</v>
      </c>
    </row>
    <row r="32" spans="1:14" x14ac:dyDescent="0.3">
      <c r="A32" s="176">
        <v>801741</v>
      </c>
      <c r="B32" s="176" t="s">
        <v>308</v>
      </c>
      <c r="C32" s="176" t="s">
        <v>220</v>
      </c>
      <c r="D32" s="176" t="s">
        <v>220</v>
      </c>
      <c r="E32" s="176" t="s">
        <v>220</v>
      </c>
      <c r="F32" s="176" t="s">
        <v>220</v>
      </c>
      <c r="G32" s="176" t="s">
        <v>221</v>
      </c>
      <c r="H32" s="176" t="s">
        <v>221</v>
      </c>
      <c r="I32" s="176" t="s">
        <v>221</v>
      </c>
      <c r="J32" s="176" t="s">
        <v>221</v>
      </c>
      <c r="K32" s="176" t="s">
        <v>221</v>
      </c>
      <c r="L32" s="176" t="s">
        <v>221</v>
      </c>
      <c r="M32" s="176" t="s">
        <v>221</v>
      </c>
      <c r="N32" s="176" t="s">
        <v>221</v>
      </c>
    </row>
    <row r="33" spans="1:50" x14ac:dyDescent="0.3">
      <c r="A33" s="176">
        <v>801748</v>
      </c>
      <c r="B33" s="176" t="s">
        <v>308</v>
      </c>
      <c r="C33" s="176" t="s">
        <v>220</v>
      </c>
      <c r="D33" s="176" t="s">
        <v>222</v>
      </c>
      <c r="E33" s="176" t="s">
        <v>220</v>
      </c>
      <c r="F33" s="176" t="s">
        <v>220</v>
      </c>
      <c r="G33" s="176" t="s">
        <v>222</v>
      </c>
      <c r="H33" s="176" t="s">
        <v>222</v>
      </c>
      <c r="I33" s="176" t="s">
        <v>221</v>
      </c>
      <c r="J33" s="176" t="s">
        <v>221</v>
      </c>
      <c r="K33" s="176" t="s">
        <v>221</v>
      </c>
      <c r="L33" s="176" t="s">
        <v>221</v>
      </c>
      <c r="M33" s="176" t="s">
        <v>222</v>
      </c>
      <c r="N33" s="176" t="s">
        <v>222</v>
      </c>
    </row>
    <row r="34" spans="1:50" x14ac:dyDescent="0.3">
      <c r="A34" s="176">
        <v>801755</v>
      </c>
      <c r="B34" s="176" t="s">
        <v>308</v>
      </c>
      <c r="C34" s="176" t="s">
        <v>220</v>
      </c>
      <c r="D34" s="176" t="s">
        <v>220</v>
      </c>
      <c r="E34" s="176" t="s">
        <v>222</v>
      </c>
      <c r="F34" s="176" t="s">
        <v>220</v>
      </c>
      <c r="G34" s="176" t="s">
        <v>221</v>
      </c>
      <c r="H34" s="176" t="s">
        <v>221</v>
      </c>
      <c r="I34" s="176" t="s">
        <v>222</v>
      </c>
      <c r="J34" s="176" t="s">
        <v>220</v>
      </c>
      <c r="K34" s="176" t="s">
        <v>221</v>
      </c>
      <c r="L34" s="176" t="s">
        <v>220</v>
      </c>
      <c r="M34" s="176" t="s">
        <v>220</v>
      </c>
      <c r="N34" s="176" t="s">
        <v>221</v>
      </c>
    </row>
    <row r="35" spans="1:50" x14ac:dyDescent="0.3">
      <c r="A35" s="176">
        <v>801794</v>
      </c>
      <c r="B35" s="176" t="s">
        <v>308</v>
      </c>
      <c r="C35" s="176" t="s">
        <v>220</v>
      </c>
      <c r="D35" s="176" t="s">
        <v>222</v>
      </c>
      <c r="E35" s="176" t="s">
        <v>220</v>
      </c>
      <c r="F35" s="176" t="s">
        <v>220</v>
      </c>
      <c r="G35" s="176" t="s">
        <v>222</v>
      </c>
      <c r="H35" s="176" t="s">
        <v>222</v>
      </c>
      <c r="I35" s="176" t="s">
        <v>220</v>
      </c>
      <c r="J35" s="176" t="s">
        <v>222</v>
      </c>
      <c r="K35" s="176" t="s">
        <v>222</v>
      </c>
      <c r="L35" s="176" t="s">
        <v>222</v>
      </c>
      <c r="M35" s="176" t="s">
        <v>220</v>
      </c>
      <c r="N35" s="176" t="s">
        <v>222</v>
      </c>
    </row>
    <row r="36" spans="1:50" x14ac:dyDescent="0.3">
      <c r="A36" s="176">
        <v>801800</v>
      </c>
      <c r="B36" s="176" t="s">
        <v>308</v>
      </c>
      <c r="C36" s="176" t="s">
        <v>222</v>
      </c>
      <c r="D36" s="176" t="s">
        <v>220</v>
      </c>
      <c r="E36" s="176" t="s">
        <v>220</v>
      </c>
      <c r="F36" s="176" t="s">
        <v>221</v>
      </c>
      <c r="G36" s="176" t="s">
        <v>220</v>
      </c>
      <c r="H36" s="176" t="s">
        <v>221</v>
      </c>
      <c r="I36" s="176" t="s">
        <v>221</v>
      </c>
      <c r="J36" s="176" t="s">
        <v>221</v>
      </c>
      <c r="K36" s="176" t="s">
        <v>221</v>
      </c>
      <c r="L36" s="176" t="s">
        <v>221</v>
      </c>
      <c r="M36" s="176" t="s">
        <v>221</v>
      </c>
      <c r="N36" s="176" t="s">
        <v>221</v>
      </c>
    </row>
    <row r="37" spans="1:50" x14ac:dyDescent="0.3">
      <c r="A37" s="176">
        <v>801945</v>
      </c>
      <c r="B37" s="176" t="s">
        <v>308</v>
      </c>
      <c r="C37" s="176" t="s">
        <v>220</v>
      </c>
      <c r="D37" s="176" t="s">
        <v>222</v>
      </c>
      <c r="E37" s="176" t="s">
        <v>221</v>
      </c>
      <c r="F37" s="176" t="s">
        <v>222</v>
      </c>
      <c r="G37" s="176" t="s">
        <v>220</v>
      </c>
      <c r="H37" s="176" t="s">
        <v>220</v>
      </c>
      <c r="I37" s="176" t="s">
        <v>220</v>
      </c>
      <c r="J37" s="176" t="s">
        <v>222</v>
      </c>
      <c r="K37" s="176" t="s">
        <v>222</v>
      </c>
      <c r="L37" s="176" t="s">
        <v>222</v>
      </c>
      <c r="M37" s="176" t="s">
        <v>220</v>
      </c>
      <c r="N37" s="176" t="s">
        <v>222</v>
      </c>
    </row>
    <row r="38" spans="1:50" x14ac:dyDescent="0.3">
      <c r="A38" s="176">
        <v>802042</v>
      </c>
      <c r="B38" s="176" t="s">
        <v>308</v>
      </c>
      <c r="C38" s="176" t="s">
        <v>220</v>
      </c>
      <c r="D38" s="176" t="s">
        <v>220</v>
      </c>
      <c r="E38" s="176" t="s">
        <v>221</v>
      </c>
      <c r="F38" s="176" t="s">
        <v>222</v>
      </c>
      <c r="G38" s="176" t="s">
        <v>221</v>
      </c>
      <c r="H38" s="176" t="s">
        <v>222</v>
      </c>
      <c r="I38" s="176" t="s">
        <v>221</v>
      </c>
      <c r="J38" s="176" t="s">
        <v>221</v>
      </c>
      <c r="K38" s="176" t="s">
        <v>221</v>
      </c>
      <c r="L38" s="176" t="s">
        <v>221</v>
      </c>
      <c r="M38" s="176" t="s">
        <v>221</v>
      </c>
      <c r="N38" s="176" t="s">
        <v>221</v>
      </c>
    </row>
    <row r="39" spans="1:50" x14ac:dyDescent="0.3">
      <c r="A39" s="176">
        <v>802048</v>
      </c>
      <c r="B39" s="176" t="s">
        <v>308</v>
      </c>
      <c r="C39" s="176" t="s">
        <v>221</v>
      </c>
      <c r="D39" s="176" t="s">
        <v>221</v>
      </c>
      <c r="E39" s="176" t="s">
        <v>221</v>
      </c>
      <c r="F39" s="176" t="s">
        <v>220</v>
      </c>
      <c r="G39" s="176" t="s">
        <v>220</v>
      </c>
      <c r="H39" s="176" t="s">
        <v>220</v>
      </c>
      <c r="I39" s="176" t="s">
        <v>222</v>
      </c>
      <c r="J39" s="176" t="s">
        <v>221</v>
      </c>
      <c r="K39" s="176" t="s">
        <v>221</v>
      </c>
      <c r="L39" s="176" t="s">
        <v>222</v>
      </c>
      <c r="M39" s="176" t="s">
        <v>221</v>
      </c>
      <c r="N39" s="176" t="s">
        <v>221</v>
      </c>
    </row>
    <row r="40" spans="1:50" x14ac:dyDescent="0.3">
      <c r="A40" s="176">
        <v>802165</v>
      </c>
      <c r="B40" s="176" t="s">
        <v>308</v>
      </c>
      <c r="C40" s="176" t="s">
        <v>220</v>
      </c>
      <c r="D40" s="176" t="s">
        <v>222</v>
      </c>
      <c r="E40" s="176" t="s">
        <v>222</v>
      </c>
      <c r="F40" s="176" t="s">
        <v>221</v>
      </c>
      <c r="G40" s="176" t="s">
        <v>220</v>
      </c>
      <c r="H40" s="176" t="s">
        <v>221</v>
      </c>
      <c r="I40" s="176" t="s">
        <v>221</v>
      </c>
      <c r="J40" s="176" t="s">
        <v>221</v>
      </c>
      <c r="K40" s="176" t="s">
        <v>221</v>
      </c>
      <c r="L40" s="176" t="s">
        <v>221</v>
      </c>
      <c r="M40" s="176" t="s">
        <v>221</v>
      </c>
      <c r="N40" s="176" t="s">
        <v>221</v>
      </c>
    </row>
    <row r="41" spans="1:50" x14ac:dyDescent="0.3">
      <c r="A41" s="176">
        <v>802221</v>
      </c>
      <c r="B41" s="176" t="s">
        <v>308</v>
      </c>
      <c r="C41" s="176" t="s">
        <v>222</v>
      </c>
      <c r="D41" s="176" t="s">
        <v>220</v>
      </c>
      <c r="E41" s="176" t="s">
        <v>220</v>
      </c>
      <c r="F41" s="176" t="s">
        <v>220</v>
      </c>
      <c r="G41" s="176" t="s">
        <v>220</v>
      </c>
      <c r="H41" s="176" t="s">
        <v>220</v>
      </c>
      <c r="I41" s="176" t="s">
        <v>220</v>
      </c>
      <c r="J41" s="176" t="s">
        <v>221</v>
      </c>
      <c r="K41" s="176" t="s">
        <v>221</v>
      </c>
      <c r="L41" s="176" t="s">
        <v>222</v>
      </c>
      <c r="M41" s="176" t="s">
        <v>222</v>
      </c>
      <c r="N41" s="176" t="s">
        <v>222</v>
      </c>
      <c r="O41" s="176" t="s">
        <v>284</v>
      </c>
      <c r="P41" s="176" t="s">
        <v>284</v>
      </c>
      <c r="Q41" s="176" t="s">
        <v>284</v>
      </c>
      <c r="R41" s="176" t="s">
        <v>284</v>
      </c>
      <c r="S41" s="176" t="s">
        <v>284</v>
      </c>
      <c r="T41" s="176" t="s">
        <v>284</v>
      </c>
      <c r="U41" s="176" t="s">
        <v>284</v>
      </c>
      <c r="V41" s="176" t="s">
        <v>284</v>
      </c>
      <c r="W41" s="176" t="s">
        <v>284</v>
      </c>
      <c r="X41" s="176" t="s">
        <v>284</v>
      </c>
      <c r="Y41" s="176" t="s">
        <v>284</v>
      </c>
      <c r="Z41" s="176" t="s">
        <v>284</v>
      </c>
      <c r="AA41" s="176" t="s">
        <v>284</v>
      </c>
      <c r="AB41" s="176" t="s">
        <v>284</v>
      </c>
      <c r="AC41" s="176" t="s">
        <v>284</v>
      </c>
      <c r="AD41" s="176" t="s">
        <v>284</v>
      </c>
      <c r="AE41" s="176" t="s">
        <v>284</v>
      </c>
      <c r="AF41" s="176" t="s">
        <v>284</v>
      </c>
      <c r="AG41" s="176" t="s">
        <v>284</v>
      </c>
      <c r="AH41" s="176" t="s">
        <v>284</v>
      </c>
      <c r="AI41" s="176" t="s">
        <v>284</v>
      </c>
      <c r="AJ41" s="176" t="s">
        <v>284</v>
      </c>
      <c r="AK41" s="176" t="s">
        <v>284</v>
      </c>
      <c r="AL41" s="176" t="s">
        <v>284</v>
      </c>
      <c r="AM41" s="176" t="s">
        <v>284</v>
      </c>
      <c r="AN41" s="176" t="s">
        <v>284</v>
      </c>
      <c r="AO41" s="176" t="s">
        <v>284</v>
      </c>
      <c r="AP41" s="176" t="s">
        <v>284</v>
      </c>
      <c r="AQ41" s="176" t="s">
        <v>284</v>
      </c>
      <c r="AR41" s="176" t="s">
        <v>284</v>
      </c>
      <c r="AS41" s="176" t="s">
        <v>284</v>
      </c>
      <c r="AT41" s="176" t="s">
        <v>284</v>
      </c>
      <c r="AU41" s="176" t="s">
        <v>284</v>
      </c>
      <c r="AV41" s="176" t="s">
        <v>284</v>
      </c>
      <c r="AW41" s="176" t="s">
        <v>284</v>
      </c>
      <c r="AX41" s="176" t="s">
        <v>284</v>
      </c>
    </row>
    <row r="42" spans="1:50" x14ac:dyDescent="0.3">
      <c r="A42" s="176">
        <v>802233</v>
      </c>
      <c r="B42" s="176" t="s">
        <v>308</v>
      </c>
      <c r="C42" s="176" t="s">
        <v>222</v>
      </c>
      <c r="D42" s="176" t="s">
        <v>222</v>
      </c>
      <c r="E42" s="176" t="s">
        <v>222</v>
      </c>
      <c r="F42" s="176" t="s">
        <v>222</v>
      </c>
      <c r="G42" s="176" t="s">
        <v>222</v>
      </c>
      <c r="H42" s="176" t="s">
        <v>221</v>
      </c>
      <c r="I42" s="176" t="s">
        <v>221</v>
      </c>
      <c r="J42" s="176" t="s">
        <v>221</v>
      </c>
      <c r="K42" s="176" t="s">
        <v>221</v>
      </c>
      <c r="L42" s="176" t="s">
        <v>221</v>
      </c>
      <c r="M42" s="176" t="s">
        <v>221</v>
      </c>
      <c r="N42" s="176" t="s">
        <v>221</v>
      </c>
    </row>
    <row r="43" spans="1:50" x14ac:dyDescent="0.3">
      <c r="A43" s="176">
        <v>802237</v>
      </c>
      <c r="B43" s="176" t="s">
        <v>308</v>
      </c>
      <c r="C43" s="176" t="s">
        <v>220</v>
      </c>
      <c r="D43" s="176" t="s">
        <v>221</v>
      </c>
      <c r="E43" s="176" t="s">
        <v>221</v>
      </c>
      <c r="F43" s="176" t="s">
        <v>222</v>
      </c>
      <c r="G43" s="176" t="s">
        <v>221</v>
      </c>
      <c r="H43" s="176" t="s">
        <v>222</v>
      </c>
      <c r="I43" s="176" t="s">
        <v>221</v>
      </c>
      <c r="J43" s="176" t="s">
        <v>221</v>
      </c>
      <c r="K43" s="176" t="s">
        <v>221</v>
      </c>
      <c r="L43" s="176" t="s">
        <v>221</v>
      </c>
      <c r="M43" s="176" t="s">
        <v>222</v>
      </c>
      <c r="N43" s="176" t="s">
        <v>222</v>
      </c>
    </row>
    <row r="44" spans="1:50" x14ac:dyDescent="0.3">
      <c r="A44" s="176">
        <v>802311</v>
      </c>
      <c r="B44" s="176" t="s">
        <v>308</v>
      </c>
      <c r="C44" s="176" t="s">
        <v>220</v>
      </c>
      <c r="D44" s="176" t="s">
        <v>220</v>
      </c>
      <c r="E44" s="176" t="s">
        <v>222</v>
      </c>
      <c r="F44" s="176" t="s">
        <v>220</v>
      </c>
      <c r="G44" s="176" t="s">
        <v>222</v>
      </c>
      <c r="H44" s="176" t="s">
        <v>220</v>
      </c>
      <c r="I44" s="176" t="s">
        <v>221</v>
      </c>
      <c r="J44" s="176" t="s">
        <v>221</v>
      </c>
      <c r="K44" s="176" t="s">
        <v>221</v>
      </c>
      <c r="L44" s="176" t="s">
        <v>221</v>
      </c>
      <c r="M44" s="176" t="s">
        <v>221</v>
      </c>
      <c r="N44" s="176" t="s">
        <v>221</v>
      </c>
      <c r="O44" s="176" t="s">
        <v>284</v>
      </c>
      <c r="P44" s="176" t="s">
        <v>284</v>
      </c>
      <c r="Q44" s="176" t="s">
        <v>284</v>
      </c>
      <c r="R44" s="176" t="s">
        <v>284</v>
      </c>
      <c r="S44" s="176" t="s">
        <v>284</v>
      </c>
      <c r="T44" s="176" t="s">
        <v>284</v>
      </c>
      <c r="U44" s="176" t="s">
        <v>284</v>
      </c>
      <c r="V44" s="176" t="s">
        <v>284</v>
      </c>
      <c r="W44" s="176" t="s">
        <v>284</v>
      </c>
      <c r="X44" s="176" t="s">
        <v>284</v>
      </c>
      <c r="Y44" s="176" t="s">
        <v>284</v>
      </c>
      <c r="Z44" s="176" t="s">
        <v>284</v>
      </c>
      <c r="AA44" s="176" t="s">
        <v>284</v>
      </c>
      <c r="AB44" s="176" t="s">
        <v>284</v>
      </c>
      <c r="AC44" s="176" t="s">
        <v>284</v>
      </c>
      <c r="AD44" s="176" t="s">
        <v>284</v>
      </c>
      <c r="AE44" s="176" t="s">
        <v>284</v>
      </c>
      <c r="AF44" s="176" t="s">
        <v>284</v>
      </c>
      <c r="AG44" s="176" t="s">
        <v>284</v>
      </c>
      <c r="AH44" s="176" t="s">
        <v>284</v>
      </c>
      <c r="AI44" s="176" t="s">
        <v>284</v>
      </c>
      <c r="AJ44" s="176" t="s">
        <v>284</v>
      </c>
      <c r="AK44" s="176" t="s">
        <v>284</v>
      </c>
      <c r="AL44" s="176" t="s">
        <v>284</v>
      </c>
      <c r="AM44" s="176" t="s">
        <v>284</v>
      </c>
      <c r="AN44" s="176" t="s">
        <v>284</v>
      </c>
      <c r="AO44" s="176" t="s">
        <v>284</v>
      </c>
      <c r="AP44" s="176" t="s">
        <v>284</v>
      </c>
      <c r="AQ44" s="176" t="s">
        <v>284</v>
      </c>
      <c r="AR44" s="176" t="s">
        <v>284</v>
      </c>
      <c r="AS44" s="176" t="s">
        <v>284</v>
      </c>
      <c r="AT44" s="176" t="s">
        <v>284</v>
      </c>
      <c r="AU44" s="176" t="s">
        <v>284</v>
      </c>
      <c r="AV44" s="176" t="s">
        <v>284</v>
      </c>
      <c r="AW44" s="176" t="s">
        <v>284</v>
      </c>
      <c r="AX44" s="176" t="s">
        <v>284</v>
      </c>
    </row>
    <row r="45" spans="1:50" x14ac:dyDescent="0.3">
      <c r="A45" s="176">
        <v>802328</v>
      </c>
      <c r="B45" s="176" t="s">
        <v>308</v>
      </c>
      <c r="C45" s="176" t="s">
        <v>222</v>
      </c>
      <c r="D45" s="176" t="s">
        <v>222</v>
      </c>
      <c r="E45" s="176" t="s">
        <v>222</v>
      </c>
      <c r="F45" s="176" t="s">
        <v>220</v>
      </c>
      <c r="G45" s="176" t="s">
        <v>220</v>
      </c>
      <c r="H45" s="176" t="s">
        <v>220</v>
      </c>
      <c r="I45" s="176" t="s">
        <v>222</v>
      </c>
      <c r="J45" s="176" t="s">
        <v>220</v>
      </c>
      <c r="K45" s="176" t="s">
        <v>220</v>
      </c>
      <c r="L45" s="176" t="s">
        <v>222</v>
      </c>
      <c r="M45" s="176" t="s">
        <v>220</v>
      </c>
      <c r="N45" s="176" t="s">
        <v>221</v>
      </c>
      <c r="O45" s="176" t="s">
        <v>284</v>
      </c>
      <c r="P45" s="176" t="s">
        <v>284</v>
      </c>
      <c r="Q45" s="176" t="s">
        <v>284</v>
      </c>
      <c r="R45" s="176" t="s">
        <v>284</v>
      </c>
      <c r="S45" s="176" t="s">
        <v>284</v>
      </c>
      <c r="T45" s="176" t="s">
        <v>284</v>
      </c>
      <c r="U45" s="176" t="s">
        <v>284</v>
      </c>
      <c r="V45" s="176" t="s">
        <v>284</v>
      </c>
      <c r="W45" s="176" t="s">
        <v>284</v>
      </c>
      <c r="X45" s="176" t="s">
        <v>284</v>
      </c>
      <c r="Y45" s="176" t="s">
        <v>284</v>
      </c>
      <c r="Z45" s="176" t="s">
        <v>284</v>
      </c>
      <c r="AA45" s="176" t="s">
        <v>284</v>
      </c>
      <c r="AB45" s="176" t="s">
        <v>284</v>
      </c>
      <c r="AC45" s="176" t="s">
        <v>284</v>
      </c>
      <c r="AD45" s="176" t="s">
        <v>284</v>
      </c>
      <c r="AE45" s="176" t="s">
        <v>284</v>
      </c>
      <c r="AF45" s="176" t="s">
        <v>284</v>
      </c>
      <c r="AG45" s="176" t="s">
        <v>284</v>
      </c>
      <c r="AH45" s="176" t="s">
        <v>284</v>
      </c>
      <c r="AI45" s="176" t="s">
        <v>284</v>
      </c>
      <c r="AJ45" s="176" t="s">
        <v>284</v>
      </c>
      <c r="AK45" s="176" t="s">
        <v>284</v>
      </c>
      <c r="AL45" s="176" t="s">
        <v>284</v>
      </c>
      <c r="AM45" s="176" t="s">
        <v>284</v>
      </c>
      <c r="AN45" s="176" t="s">
        <v>284</v>
      </c>
      <c r="AO45" s="176" t="s">
        <v>284</v>
      </c>
      <c r="AP45" s="176" t="s">
        <v>284</v>
      </c>
      <c r="AQ45" s="176" t="s">
        <v>284</v>
      </c>
      <c r="AR45" s="176" t="s">
        <v>284</v>
      </c>
      <c r="AS45" s="176" t="s">
        <v>284</v>
      </c>
      <c r="AT45" s="176" t="s">
        <v>284</v>
      </c>
      <c r="AU45" s="176" t="s">
        <v>284</v>
      </c>
      <c r="AV45" s="176" t="s">
        <v>284</v>
      </c>
      <c r="AW45" s="176" t="s">
        <v>284</v>
      </c>
      <c r="AX45" s="176" t="s">
        <v>284</v>
      </c>
    </row>
    <row r="46" spans="1:50" x14ac:dyDescent="0.3">
      <c r="A46" s="176">
        <v>802382</v>
      </c>
      <c r="B46" s="176" t="s">
        <v>308</v>
      </c>
      <c r="C46" s="176" t="s">
        <v>220</v>
      </c>
      <c r="D46" s="176" t="s">
        <v>220</v>
      </c>
      <c r="E46" s="176" t="s">
        <v>220</v>
      </c>
      <c r="F46" s="176" t="s">
        <v>222</v>
      </c>
      <c r="G46" s="176" t="s">
        <v>222</v>
      </c>
      <c r="H46" s="176" t="s">
        <v>221</v>
      </c>
      <c r="I46" s="176" t="s">
        <v>220</v>
      </c>
      <c r="J46" s="176" t="s">
        <v>222</v>
      </c>
      <c r="K46" s="176" t="s">
        <v>221</v>
      </c>
      <c r="L46" s="176" t="s">
        <v>222</v>
      </c>
      <c r="M46" s="176" t="s">
        <v>220</v>
      </c>
      <c r="N46" s="176" t="s">
        <v>221</v>
      </c>
    </row>
    <row r="47" spans="1:50" x14ac:dyDescent="0.3">
      <c r="A47" s="176">
        <v>802544</v>
      </c>
      <c r="B47" s="176" t="s">
        <v>308</v>
      </c>
      <c r="C47" s="176" t="s">
        <v>222</v>
      </c>
      <c r="D47" s="176" t="s">
        <v>222</v>
      </c>
      <c r="E47" s="176" t="s">
        <v>220</v>
      </c>
      <c r="F47" s="176" t="s">
        <v>220</v>
      </c>
      <c r="G47" s="176" t="s">
        <v>220</v>
      </c>
      <c r="H47" s="176" t="s">
        <v>221</v>
      </c>
      <c r="I47" s="176" t="s">
        <v>220</v>
      </c>
      <c r="J47" s="176" t="s">
        <v>222</v>
      </c>
      <c r="K47" s="176" t="s">
        <v>222</v>
      </c>
      <c r="L47" s="176" t="s">
        <v>222</v>
      </c>
      <c r="M47" s="176" t="s">
        <v>222</v>
      </c>
      <c r="N47" s="176" t="s">
        <v>221</v>
      </c>
    </row>
    <row r="48" spans="1:50" x14ac:dyDescent="0.3">
      <c r="A48" s="176">
        <v>802562</v>
      </c>
      <c r="B48" s="176" t="s">
        <v>308</v>
      </c>
      <c r="C48" s="176" t="s">
        <v>222</v>
      </c>
      <c r="D48" s="176" t="s">
        <v>221</v>
      </c>
      <c r="E48" s="176" t="s">
        <v>221</v>
      </c>
      <c r="F48" s="176" t="s">
        <v>221</v>
      </c>
      <c r="G48" s="176" t="s">
        <v>222</v>
      </c>
      <c r="H48" s="176" t="s">
        <v>220</v>
      </c>
      <c r="I48" s="176" t="s">
        <v>220</v>
      </c>
      <c r="J48" s="176" t="s">
        <v>221</v>
      </c>
      <c r="K48" s="176" t="s">
        <v>221</v>
      </c>
      <c r="L48" s="176" t="s">
        <v>221</v>
      </c>
      <c r="M48" s="176" t="s">
        <v>221</v>
      </c>
      <c r="N48" s="176" t="s">
        <v>221</v>
      </c>
    </row>
    <row r="49" spans="1:14" x14ac:dyDescent="0.3">
      <c r="A49" s="176">
        <v>802658</v>
      </c>
      <c r="B49" s="176" t="s">
        <v>308</v>
      </c>
      <c r="C49" s="176" t="s">
        <v>220</v>
      </c>
      <c r="D49" s="176" t="s">
        <v>220</v>
      </c>
      <c r="E49" s="176" t="s">
        <v>221</v>
      </c>
      <c r="F49" s="176" t="s">
        <v>221</v>
      </c>
      <c r="G49" s="176" t="s">
        <v>222</v>
      </c>
      <c r="H49" s="176" t="s">
        <v>221</v>
      </c>
      <c r="I49" s="176" t="s">
        <v>220</v>
      </c>
      <c r="J49" s="176" t="s">
        <v>222</v>
      </c>
      <c r="K49" s="176" t="s">
        <v>220</v>
      </c>
      <c r="L49" s="176" t="s">
        <v>220</v>
      </c>
      <c r="M49" s="176" t="s">
        <v>221</v>
      </c>
      <c r="N49" s="176" t="s">
        <v>221</v>
      </c>
    </row>
    <row r="50" spans="1:14" x14ac:dyDescent="0.3">
      <c r="A50" s="176">
        <v>802672</v>
      </c>
      <c r="B50" s="176" t="s">
        <v>308</v>
      </c>
      <c r="C50" s="176" t="s">
        <v>220</v>
      </c>
      <c r="D50" s="176" t="s">
        <v>222</v>
      </c>
      <c r="E50" s="176" t="s">
        <v>222</v>
      </c>
      <c r="F50" s="176" t="s">
        <v>220</v>
      </c>
      <c r="G50" s="176" t="s">
        <v>220</v>
      </c>
      <c r="H50" s="176" t="s">
        <v>220</v>
      </c>
      <c r="I50" s="176" t="s">
        <v>220</v>
      </c>
      <c r="J50" s="176" t="s">
        <v>222</v>
      </c>
      <c r="K50" s="176" t="s">
        <v>221</v>
      </c>
      <c r="L50" s="176" t="s">
        <v>220</v>
      </c>
      <c r="M50" s="176" t="s">
        <v>222</v>
      </c>
      <c r="N50" s="176" t="s">
        <v>220</v>
      </c>
    </row>
    <row r="51" spans="1:14" x14ac:dyDescent="0.3">
      <c r="A51" s="176">
        <v>802687</v>
      </c>
      <c r="B51" s="176" t="s">
        <v>308</v>
      </c>
      <c r="C51" s="176" t="s">
        <v>220</v>
      </c>
      <c r="D51" s="176" t="s">
        <v>220</v>
      </c>
      <c r="E51" s="176" t="s">
        <v>220</v>
      </c>
      <c r="F51" s="176" t="s">
        <v>220</v>
      </c>
      <c r="G51" s="176" t="s">
        <v>220</v>
      </c>
      <c r="H51" s="176" t="s">
        <v>220</v>
      </c>
      <c r="I51" s="176" t="s">
        <v>220</v>
      </c>
      <c r="J51" s="176" t="s">
        <v>222</v>
      </c>
      <c r="K51" s="176" t="s">
        <v>221</v>
      </c>
      <c r="L51" s="176" t="s">
        <v>220</v>
      </c>
      <c r="M51" s="176" t="s">
        <v>220</v>
      </c>
      <c r="N51" s="176" t="s">
        <v>222</v>
      </c>
    </row>
    <row r="52" spans="1:14" x14ac:dyDescent="0.3">
      <c r="A52" s="176">
        <v>802701</v>
      </c>
      <c r="B52" s="176" t="s">
        <v>308</v>
      </c>
      <c r="C52" s="176" t="s">
        <v>220</v>
      </c>
      <c r="D52" s="176" t="s">
        <v>221</v>
      </c>
      <c r="E52" s="176" t="s">
        <v>221</v>
      </c>
      <c r="F52" s="176" t="s">
        <v>220</v>
      </c>
      <c r="G52" s="176" t="s">
        <v>220</v>
      </c>
      <c r="H52" s="176" t="s">
        <v>220</v>
      </c>
      <c r="I52" s="176" t="s">
        <v>221</v>
      </c>
      <c r="J52" s="176" t="s">
        <v>221</v>
      </c>
      <c r="K52" s="176" t="s">
        <v>221</v>
      </c>
      <c r="L52" s="176" t="s">
        <v>221</v>
      </c>
      <c r="M52" s="176" t="s">
        <v>221</v>
      </c>
      <c r="N52" s="176" t="s">
        <v>221</v>
      </c>
    </row>
    <row r="53" spans="1:14" x14ac:dyDescent="0.3">
      <c r="A53" s="176">
        <v>802727</v>
      </c>
      <c r="B53" s="176" t="s">
        <v>308</v>
      </c>
      <c r="C53" s="176" t="s">
        <v>222</v>
      </c>
      <c r="D53" s="176" t="s">
        <v>220</v>
      </c>
      <c r="E53" s="176" t="s">
        <v>222</v>
      </c>
      <c r="F53" s="176" t="s">
        <v>220</v>
      </c>
      <c r="G53" s="176" t="s">
        <v>222</v>
      </c>
      <c r="H53" s="176" t="s">
        <v>220</v>
      </c>
      <c r="I53" s="176" t="s">
        <v>221</v>
      </c>
      <c r="J53" s="176" t="s">
        <v>222</v>
      </c>
      <c r="K53" s="176" t="s">
        <v>222</v>
      </c>
      <c r="L53" s="176" t="s">
        <v>220</v>
      </c>
      <c r="M53" s="176" t="s">
        <v>222</v>
      </c>
      <c r="N53" s="176" t="s">
        <v>222</v>
      </c>
    </row>
    <row r="54" spans="1:14" x14ac:dyDescent="0.3">
      <c r="A54" s="176">
        <v>802742</v>
      </c>
      <c r="B54" s="176" t="s">
        <v>308</v>
      </c>
      <c r="C54" s="176" t="s">
        <v>222</v>
      </c>
      <c r="D54" s="176" t="s">
        <v>222</v>
      </c>
      <c r="E54" s="176" t="s">
        <v>222</v>
      </c>
      <c r="F54" s="176" t="s">
        <v>222</v>
      </c>
      <c r="G54" s="176" t="s">
        <v>222</v>
      </c>
      <c r="H54" s="176" t="s">
        <v>222</v>
      </c>
      <c r="I54" s="176" t="s">
        <v>222</v>
      </c>
      <c r="J54" s="176" t="s">
        <v>220</v>
      </c>
      <c r="K54" s="176" t="s">
        <v>221</v>
      </c>
      <c r="L54" s="176" t="s">
        <v>220</v>
      </c>
      <c r="M54" s="176" t="s">
        <v>221</v>
      </c>
      <c r="N54" s="176" t="s">
        <v>222</v>
      </c>
    </row>
    <row r="55" spans="1:14" x14ac:dyDescent="0.3">
      <c r="A55" s="176">
        <v>802760</v>
      </c>
      <c r="B55" s="176" t="s">
        <v>308</v>
      </c>
      <c r="C55" s="176" t="s">
        <v>220</v>
      </c>
      <c r="D55" s="176" t="s">
        <v>220</v>
      </c>
      <c r="E55" s="176" t="s">
        <v>220</v>
      </c>
      <c r="F55" s="176" t="s">
        <v>220</v>
      </c>
      <c r="G55" s="176" t="s">
        <v>220</v>
      </c>
      <c r="H55" s="176" t="s">
        <v>220</v>
      </c>
      <c r="I55" s="176" t="s">
        <v>221</v>
      </c>
      <c r="J55" s="176" t="s">
        <v>221</v>
      </c>
      <c r="K55" s="176" t="s">
        <v>221</v>
      </c>
      <c r="L55" s="176" t="s">
        <v>221</v>
      </c>
      <c r="M55" s="176" t="s">
        <v>221</v>
      </c>
      <c r="N55" s="176" t="s">
        <v>221</v>
      </c>
    </row>
    <row r="56" spans="1:14" x14ac:dyDescent="0.3">
      <c r="A56" s="176">
        <v>802777</v>
      </c>
      <c r="B56" s="176" t="s">
        <v>308</v>
      </c>
      <c r="C56" s="176" t="s">
        <v>220</v>
      </c>
      <c r="D56" s="176" t="s">
        <v>220</v>
      </c>
      <c r="E56" s="176" t="s">
        <v>222</v>
      </c>
      <c r="F56" s="176" t="s">
        <v>221</v>
      </c>
      <c r="G56" s="176" t="s">
        <v>222</v>
      </c>
      <c r="H56" s="176" t="s">
        <v>222</v>
      </c>
      <c r="I56" s="176" t="s">
        <v>222</v>
      </c>
      <c r="J56" s="176" t="s">
        <v>222</v>
      </c>
      <c r="K56" s="176" t="s">
        <v>222</v>
      </c>
      <c r="L56" s="176" t="s">
        <v>222</v>
      </c>
      <c r="M56" s="176" t="s">
        <v>222</v>
      </c>
      <c r="N56" s="176" t="s">
        <v>222</v>
      </c>
    </row>
    <row r="57" spans="1:14" x14ac:dyDescent="0.3">
      <c r="A57" s="176">
        <v>802812</v>
      </c>
      <c r="B57" s="176" t="s">
        <v>308</v>
      </c>
      <c r="C57" s="176" t="s">
        <v>222</v>
      </c>
      <c r="D57" s="176" t="s">
        <v>222</v>
      </c>
      <c r="E57" s="176" t="s">
        <v>222</v>
      </c>
      <c r="F57" s="176" t="s">
        <v>222</v>
      </c>
      <c r="G57" s="176" t="s">
        <v>221</v>
      </c>
      <c r="H57" s="176" t="s">
        <v>221</v>
      </c>
      <c r="I57" s="176" t="s">
        <v>221</v>
      </c>
      <c r="J57" s="176" t="s">
        <v>221</v>
      </c>
      <c r="K57" s="176" t="s">
        <v>221</v>
      </c>
      <c r="L57" s="176" t="s">
        <v>221</v>
      </c>
      <c r="M57" s="176" t="s">
        <v>221</v>
      </c>
      <c r="N57" s="176" t="s">
        <v>221</v>
      </c>
    </row>
    <row r="58" spans="1:14" x14ac:dyDescent="0.3">
      <c r="A58" s="176">
        <v>802924</v>
      </c>
      <c r="B58" s="176" t="s">
        <v>308</v>
      </c>
      <c r="C58" s="176" t="s">
        <v>222</v>
      </c>
      <c r="D58" s="176" t="s">
        <v>220</v>
      </c>
      <c r="E58" s="176" t="s">
        <v>220</v>
      </c>
      <c r="F58" s="176" t="s">
        <v>220</v>
      </c>
      <c r="G58" s="176" t="s">
        <v>222</v>
      </c>
      <c r="H58" s="176" t="s">
        <v>220</v>
      </c>
      <c r="I58" s="176" t="s">
        <v>221</v>
      </c>
      <c r="J58" s="176" t="s">
        <v>221</v>
      </c>
      <c r="K58" s="176" t="s">
        <v>221</v>
      </c>
      <c r="L58" s="176" t="s">
        <v>221</v>
      </c>
      <c r="M58" s="176" t="s">
        <v>221</v>
      </c>
      <c r="N58" s="176" t="s">
        <v>221</v>
      </c>
    </row>
    <row r="59" spans="1:14" x14ac:dyDescent="0.3">
      <c r="A59" s="176">
        <v>802934</v>
      </c>
      <c r="B59" s="176" t="s">
        <v>308</v>
      </c>
      <c r="C59" s="176" t="s">
        <v>220</v>
      </c>
      <c r="D59" s="176" t="s">
        <v>220</v>
      </c>
      <c r="E59" s="176" t="s">
        <v>220</v>
      </c>
      <c r="F59" s="176" t="s">
        <v>220</v>
      </c>
      <c r="G59" s="176" t="s">
        <v>220</v>
      </c>
      <c r="H59" s="176" t="s">
        <v>220</v>
      </c>
      <c r="I59" s="176" t="s">
        <v>222</v>
      </c>
      <c r="J59" s="176" t="s">
        <v>222</v>
      </c>
      <c r="K59" s="176" t="s">
        <v>222</v>
      </c>
      <c r="L59" s="176" t="s">
        <v>222</v>
      </c>
      <c r="M59" s="176" t="s">
        <v>222</v>
      </c>
      <c r="N59" s="176" t="s">
        <v>222</v>
      </c>
    </row>
    <row r="60" spans="1:14" x14ac:dyDescent="0.3">
      <c r="A60" s="176">
        <v>802991</v>
      </c>
      <c r="B60" s="176" t="s">
        <v>308</v>
      </c>
      <c r="C60" s="176" t="s">
        <v>220</v>
      </c>
      <c r="D60" s="176" t="s">
        <v>222</v>
      </c>
      <c r="E60" s="176" t="s">
        <v>221</v>
      </c>
      <c r="F60" s="176" t="s">
        <v>220</v>
      </c>
      <c r="G60" s="176" t="s">
        <v>222</v>
      </c>
      <c r="H60" s="176" t="s">
        <v>221</v>
      </c>
      <c r="I60" s="176" t="s">
        <v>222</v>
      </c>
      <c r="J60" s="176" t="s">
        <v>222</v>
      </c>
      <c r="K60" s="176" t="s">
        <v>220</v>
      </c>
      <c r="L60" s="176" t="s">
        <v>222</v>
      </c>
      <c r="M60" s="176" t="s">
        <v>220</v>
      </c>
      <c r="N60" s="176" t="s">
        <v>221</v>
      </c>
    </row>
    <row r="61" spans="1:14" x14ac:dyDescent="0.3">
      <c r="A61" s="176">
        <v>802996</v>
      </c>
      <c r="B61" s="176" t="s">
        <v>308</v>
      </c>
      <c r="C61" s="176" t="s">
        <v>220</v>
      </c>
      <c r="D61" s="176" t="s">
        <v>220</v>
      </c>
      <c r="E61" s="176" t="s">
        <v>220</v>
      </c>
      <c r="F61" s="176" t="s">
        <v>220</v>
      </c>
      <c r="G61" s="176" t="s">
        <v>222</v>
      </c>
      <c r="H61" s="176" t="s">
        <v>222</v>
      </c>
      <c r="I61" s="176" t="s">
        <v>220</v>
      </c>
      <c r="J61" s="176" t="s">
        <v>220</v>
      </c>
      <c r="K61" s="176" t="s">
        <v>220</v>
      </c>
      <c r="L61" s="176" t="s">
        <v>220</v>
      </c>
      <c r="M61" s="176" t="s">
        <v>220</v>
      </c>
      <c r="N61" s="176" t="s">
        <v>220</v>
      </c>
    </row>
    <row r="62" spans="1:14" x14ac:dyDescent="0.3">
      <c r="A62" s="176">
        <v>803079</v>
      </c>
      <c r="B62" s="176" t="s">
        <v>308</v>
      </c>
      <c r="C62" s="176" t="s">
        <v>220</v>
      </c>
      <c r="D62" s="176" t="s">
        <v>220</v>
      </c>
      <c r="E62" s="176" t="s">
        <v>221</v>
      </c>
      <c r="F62" s="176" t="s">
        <v>220</v>
      </c>
      <c r="G62" s="176" t="s">
        <v>220</v>
      </c>
      <c r="H62" s="176" t="s">
        <v>221</v>
      </c>
      <c r="I62" s="176" t="s">
        <v>222</v>
      </c>
      <c r="J62" s="176" t="s">
        <v>221</v>
      </c>
      <c r="K62" s="176" t="s">
        <v>222</v>
      </c>
      <c r="L62" s="176" t="s">
        <v>221</v>
      </c>
      <c r="M62" s="176" t="s">
        <v>221</v>
      </c>
      <c r="N62" s="176" t="s">
        <v>221</v>
      </c>
    </row>
    <row r="63" spans="1:14" x14ac:dyDescent="0.3">
      <c r="A63" s="176">
        <v>803102</v>
      </c>
      <c r="B63" s="176" t="s">
        <v>308</v>
      </c>
      <c r="C63" s="176" t="s">
        <v>220</v>
      </c>
      <c r="D63" s="176" t="s">
        <v>222</v>
      </c>
      <c r="E63" s="176" t="s">
        <v>220</v>
      </c>
      <c r="F63" s="176" t="s">
        <v>221</v>
      </c>
      <c r="G63" s="176" t="s">
        <v>221</v>
      </c>
      <c r="H63" s="176" t="s">
        <v>222</v>
      </c>
      <c r="I63" s="176" t="s">
        <v>221</v>
      </c>
      <c r="J63" s="176" t="s">
        <v>221</v>
      </c>
      <c r="K63" s="176" t="s">
        <v>221</v>
      </c>
      <c r="L63" s="176" t="s">
        <v>221</v>
      </c>
      <c r="M63" s="176" t="s">
        <v>222</v>
      </c>
      <c r="N63" s="176" t="s">
        <v>222</v>
      </c>
    </row>
    <row r="64" spans="1:14" x14ac:dyDescent="0.3">
      <c r="A64" s="176">
        <v>803230</v>
      </c>
      <c r="B64" s="176" t="s">
        <v>308</v>
      </c>
      <c r="C64" s="176" t="s">
        <v>222</v>
      </c>
      <c r="D64" s="176" t="s">
        <v>220</v>
      </c>
      <c r="E64" s="176" t="s">
        <v>220</v>
      </c>
      <c r="F64" s="176" t="s">
        <v>220</v>
      </c>
      <c r="G64" s="176" t="s">
        <v>220</v>
      </c>
      <c r="H64" s="176" t="s">
        <v>220</v>
      </c>
      <c r="I64" s="176" t="s">
        <v>222</v>
      </c>
      <c r="J64" s="176" t="s">
        <v>222</v>
      </c>
      <c r="K64" s="176" t="s">
        <v>222</v>
      </c>
      <c r="L64" s="176" t="s">
        <v>221</v>
      </c>
      <c r="M64" s="176" t="s">
        <v>221</v>
      </c>
      <c r="N64" s="176" t="s">
        <v>221</v>
      </c>
    </row>
    <row r="65" spans="1:50" x14ac:dyDescent="0.3">
      <c r="A65" s="176">
        <v>803320</v>
      </c>
      <c r="B65" s="176" t="s">
        <v>308</v>
      </c>
      <c r="C65" s="176" t="s">
        <v>220</v>
      </c>
      <c r="D65" s="176" t="s">
        <v>220</v>
      </c>
      <c r="E65" s="176" t="s">
        <v>220</v>
      </c>
      <c r="F65" s="176" t="s">
        <v>220</v>
      </c>
      <c r="G65" s="176" t="s">
        <v>220</v>
      </c>
      <c r="H65" s="176" t="s">
        <v>220</v>
      </c>
      <c r="I65" s="176" t="s">
        <v>221</v>
      </c>
      <c r="J65" s="176" t="s">
        <v>222</v>
      </c>
      <c r="K65" s="176" t="s">
        <v>221</v>
      </c>
      <c r="L65" s="176" t="s">
        <v>222</v>
      </c>
      <c r="M65" s="176" t="s">
        <v>221</v>
      </c>
      <c r="N65" s="176" t="s">
        <v>221</v>
      </c>
    </row>
    <row r="66" spans="1:50" x14ac:dyDescent="0.3">
      <c r="A66" s="176">
        <v>803372</v>
      </c>
      <c r="B66" s="176" t="s">
        <v>308</v>
      </c>
      <c r="C66" s="176" t="s">
        <v>221</v>
      </c>
      <c r="D66" s="176" t="s">
        <v>220</v>
      </c>
      <c r="E66" s="176" t="s">
        <v>222</v>
      </c>
      <c r="F66" s="176" t="s">
        <v>221</v>
      </c>
      <c r="G66" s="176" t="s">
        <v>221</v>
      </c>
      <c r="H66" s="176" t="s">
        <v>221</v>
      </c>
      <c r="I66" s="176" t="s">
        <v>221</v>
      </c>
      <c r="J66" s="176" t="s">
        <v>221</v>
      </c>
      <c r="K66" s="176" t="s">
        <v>221</v>
      </c>
      <c r="L66" s="176" t="s">
        <v>221</v>
      </c>
      <c r="M66" s="176" t="s">
        <v>220</v>
      </c>
      <c r="N66" s="176" t="s">
        <v>221</v>
      </c>
    </row>
    <row r="67" spans="1:50" x14ac:dyDescent="0.3">
      <c r="A67" s="176">
        <v>803462</v>
      </c>
      <c r="B67" s="176" t="s">
        <v>308</v>
      </c>
      <c r="C67" s="176" t="s">
        <v>220</v>
      </c>
      <c r="D67" s="176" t="s">
        <v>220</v>
      </c>
      <c r="E67" s="176" t="s">
        <v>220</v>
      </c>
      <c r="F67" s="176" t="s">
        <v>220</v>
      </c>
      <c r="G67" s="176" t="s">
        <v>220</v>
      </c>
      <c r="H67" s="176" t="s">
        <v>220</v>
      </c>
      <c r="I67" s="176" t="s">
        <v>220</v>
      </c>
      <c r="J67" s="176" t="s">
        <v>221</v>
      </c>
      <c r="K67" s="176" t="s">
        <v>221</v>
      </c>
      <c r="L67" s="176" t="s">
        <v>222</v>
      </c>
      <c r="M67" s="176" t="s">
        <v>222</v>
      </c>
      <c r="N67" s="176" t="s">
        <v>220</v>
      </c>
      <c r="O67" s="176" t="s">
        <v>284</v>
      </c>
      <c r="P67" s="176" t="s">
        <v>284</v>
      </c>
      <c r="Q67" s="176" t="s">
        <v>284</v>
      </c>
      <c r="R67" s="176" t="s">
        <v>284</v>
      </c>
      <c r="S67" s="176" t="s">
        <v>284</v>
      </c>
      <c r="T67" s="176" t="s">
        <v>284</v>
      </c>
      <c r="U67" s="176" t="s">
        <v>284</v>
      </c>
      <c r="V67" s="176" t="s">
        <v>284</v>
      </c>
      <c r="W67" s="176" t="s">
        <v>284</v>
      </c>
      <c r="X67" s="176" t="s">
        <v>284</v>
      </c>
      <c r="Y67" s="176" t="s">
        <v>284</v>
      </c>
      <c r="Z67" s="176" t="s">
        <v>284</v>
      </c>
      <c r="AA67" s="176" t="s">
        <v>284</v>
      </c>
      <c r="AB67" s="176" t="s">
        <v>284</v>
      </c>
      <c r="AC67" s="176" t="s">
        <v>284</v>
      </c>
      <c r="AD67" s="176" t="s">
        <v>284</v>
      </c>
      <c r="AE67" s="176" t="s">
        <v>284</v>
      </c>
      <c r="AF67" s="176" t="s">
        <v>284</v>
      </c>
      <c r="AG67" s="176" t="s">
        <v>284</v>
      </c>
      <c r="AH67" s="176" t="s">
        <v>284</v>
      </c>
      <c r="AI67" s="176" t="s">
        <v>284</v>
      </c>
      <c r="AJ67" s="176" t="s">
        <v>284</v>
      </c>
      <c r="AK67" s="176" t="s">
        <v>284</v>
      </c>
      <c r="AL67" s="176" t="s">
        <v>284</v>
      </c>
      <c r="AM67" s="176" t="s">
        <v>284</v>
      </c>
      <c r="AN67" s="176" t="s">
        <v>284</v>
      </c>
      <c r="AO67" s="176" t="s">
        <v>284</v>
      </c>
      <c r="AP67" s="176" t="s">
        <v>284</v>
      </c>
      <c r="AQ67" s="176" t="s">
        <v>284</v>
      </c>
      <c r="AR67" s="176" t="s">
        <v>284</v>
      </c>
      <c r="AS67" s="176" t="s">
        <v>284</v>
      </c>
      <c r="AT67" s="176" t="s">
        <v>284</v>
      </c>
      <c r="AU67" s="176" t="s">
        <v>284</v>
      </c>
      <c r="AV67" s="176" t="s">
        <v>284</v>
      </c>
      <c r="AW67" s="176" t="s">
        <v>284</v>
      </c>
      <c r="AX67" s="176" t="s">
        <v>284</v>
      </c>
    </row>
    <row r="68" spans="1:50" x14ac:dyDescent="0.3">
      <c r="A68" s="176">
        <v>803475</v>
      </c>
      <c r="B68" s="176" t="s">
        <v>308</v>
      </c>
      <c r="C68" s="176" t="s">
        <v>222</v>
      </c>
      <c r="D68" s="176" t="s">
        <v>221</v>
      </c>
      <c r="E68" s="176" t="s">
        <v>222</v>
      </c>
      <c r="F68" s="176" t="s">
        <v>222</v>
      </c>
      <c r="G68" s="176" t="s">
        <v>220</v>
      </c>
      <c r="H68" s="176" t="s">
        <v>222</v>
      </c>
      <c r="I68" s="176" t="s">
        <v>222</v>
      </c>
      <c r="J68" s="176" t="s">
        <v>221</v>
      </c>
      <c r="K68" s="176" t="s">
        <v>221</v>
      </c>
      <c r="L68" s="176" t="s">
        <v>222</v>
      </c>
      <c r="M68" s="176" t="s">
        <v>222</v>
      </c>
      <c r="N68" s="176" t="s">
        <v>221</v>
      </c>
    </row>
    <row r="69" spans="1:50" x14ac:dyDescent="0.3">
      <c r="A69" s="176">
        <v>803491</v>
      </c>
      <c r="B69" s="176" t="s">
        <v>308</v>
      </c>
      <c r="C69" s="176" t="s">
        <v>221</v>
      </c>
      <c r="D69" s="176" t="s">
        <v>221</v>
      </c>
      <c r="E69" s="176" t="s">
        <v>221</v>
      </c>
      <c r="F69" s="176" t="s">
        <v>220</v>
      </c>
      <c r="G69" s="176" t="s">
        <v>220</v>
      </c>
      <c r="H69" s="176" t="s">
        <v>221</v>
      </c>
      <c r="I69" s="176" t="s">
        <v>221</v>
      </c>
      <c r="J69" s="176" t="s">
        <v>221</v>
      </c>
      <c r="K69" s="176" t="s">
        <v>221</v>
      </c>
      <c r="L69" s="176" t="s">
        <v>221</v>
      </c>
      <c r="M69" s="176" t="s">
        <v>221</v>
      </c>
      <c r="N69" s="176" t="s">
        <v>221</v>
      </c>
    </row>
    <row r="70" spans="1:50" x14ac:dyDescent="0.3">
      <c r="A70" s="176">
        <v>803577</v>
      </c>
      <c r="B70" s="176" t="s">
        <v>308</v>
      </c>
      <c r="C70" s="176" t="s">
        <v>220</v>
      </c>
      <c r="D70" s="176" t="s">
        <v>222</v>
      </c>
      <c r="E70" s="176" t="s">
        <v>222</v>
      </c>
      <c r="F70" s="176" t="s">
        <v>220</v>
      </c>
      <c r="G70" s="176" t="s">
        <v>220</v>
      </c>
      <c r="H70" s="176" t="s">
        <v>220</v>
      </c>
      <c r="I70" s="176" t="s">
        <v>220</v>
      </c>
      <c r="J70" s="176" t="s">
        <v>220</v>
      </c>
      <c r="K70" s="176" t="s">
        <v>222</v>
      </c>
      <c r="L70" s="176" t="s">
        <v>220</v>
      </c>
      <c r="M70" s="176" t="s">
        <v>220</v>
      </c>
      <c r="N70" s="176" t="s">
        <v>220</v>
      </c>
    </row>
    <row r="71" spans="1:50" x14ac:dyDescent="0.3">
      <c r="A71" s="176">
        <v>803624</v>
      </c>
      <c r="B71" s="176" t="s">
        <v>308</v>
      </c>
      <c r="C71" s="176" t="s">
        <v>220</v>
      </c>
      <c r="D71" s="176" t="s">
        <v>220</v>
      </c>
      <c r="E71" s="176" t="s">
        <v>220</v>
      </c>
      <c r="F71" s="176" t="s">
        <v>220</v>
      </c>
      <c r="G71" s="176" t="s">
        <v>220</v>
      </c>
      <c r="H71" s="176" t="s">
        <v>222</v>
      </c>
      <c r="I71" s="176" t="s">
        <v>221</v>
      </c>
      <c r="J71" s="176" t="s">
        <v>221</v>
      </c>
      <c r="K71" s="176" t="s">
        <v>221</v>
      </c>
      <c r="L71" s="176" t="s">
        <v>221</v>
      </c>
      <c r="M71" s="176" t="s">
        <v>221</v>
      </c>
      <c r="N71" s="176" t="s">
        <v>221</v>
      </c>
    </row>
    <row r="72" spans="1:50" x14ac:dyDescent="0.3">
      <c r="A72" s="176">
        <v>803636</v>
      </c>
      <c r="B72" s="176" t="s">
        <v>308</v>
      </c>
      <c r="C72" s="176" t="s">
        <v>220</v>
      </c>
      <c r="D72" s="176" t="s">
        <v>220</v>
      </c>
      <c r="E72" s="176" t="s">
        <v>221</v>
      </c>
      <c r="F72" s="176" t="s">
        <v>220</v>
      </c>
      <c r="G72" s="176" t="s">
        <v>220</v>
      </c>
      <c r="H72" s="176" t="s">
        <v>222</v>
      </c>
      <c r="I72" s="176" t="s">
        <v>222</v>
      </c>
      <c r="J72" s="176" t="s">
        <v>221</v>
      </c>
      <c r="K72" s="176" t="s">
        <v>222</v>
      </c>
      <c r="L72" s="176" t="s">
        <v>221</v>
      </c>
      <c r="M72" s="176" t="s">
        <v>221</v>
      </c>
      <c r="N72" s="176" t="s">
        <v>221</v>
      </c>
    </row>
    <row r="73" spans="1:50" x14ac:dyDescent="0.3">
      <c r="A73" s="176">
        <v>803658</v>
      </c>
      <c r="B73" s="176" t="s">
        <v>308</v>
      </c>
      <c r="C73" s="176" t="s">
        <v>220</v>
      </c>
      <c r="D73" s="176" t="s">
        <v>220</v>
      </c>
      <c r="E73" s="176" t="s">
        <v>222</v>
      </c>
      <c r="F73" s="176" t="s">
        <v>221</v>
      </c>
      <c r="G73" s="176" t="s">
        <v>220</v>
      </c>
      <c r="H73" s="176" t="s">
        <v>221</v>
      </c>
      <c r="I73" s="176" t="s">
        <v>220</v>
      </c>
      <c r="J73" s="176" t="s">
        <v>221</v>
      </c>
      <c r="K73" s="176" t="s">
        <v>221</v>
      </c>
      <c r="L73" s="176" t="s">
        <v>220</v>
      </c>
      <c r="M73" s="176" t="s">
        <v>221</v>
      </c>
      <c r="N73" s="176" t="s">
        <v>221</v>
      </c>
    </row>
    <row r="74" spans="1:50" x14ac:dyDescent="0.3">
      <c r="A74" s="176">
        <v>803671</v>
      </c>
      <c r="B74" s="176" t="s">
        <v>308</v>
      </c>
      <c r="C74" s="176" t="s">
        <v>221</v>
      </c>
      <c r="D74" s="176" t="s">
        <v>222</v>
      </c>
      <c r="E74" s="176" t="s">
        <v>222</v>
      </c>
      <c r="F74" s="176" t="s">
        <v>222</v>
      </c>
      <c r="G74" s="176" t="s">
        <v>222</v>
      </c>
      <c r="H74" s="176" t="s">
        <v>222</v>
      </c>
      <c r="I74" s="176" t="s">
        <v>221</v>
      </c>
      <c r="J74" s="176" t="s">
        <v>221</v>
      </c>
      <c r="K74" s="176" t="s">
        <v>221</v>
      </c>
      <c r="L74" s="176" t="s">
        <v>221</v>
      </c>
      <c r="M74" s="176" t="s">
        <v>221</v>
      </c>
      <c r="N74" s="176" t="s">
        <v>221</v>
      </c>
    </row>
    <row r="75" spans="1:50" x14ac:dyDescent="0.3">
      <c r="A75" s="176">
        <v>803673</v>
      </c>
      <c r="B75" s="176" t="s">
        <v>308</v>
      </c>
      <c r="C75" s="176" t="s">
        <v>222</v>
      </c>
      <c r="D75" s="176" t="s">
        <v>222</v>
      </c>
      <c r="E75" s="176" t="s">
        <v>220</v>
      </c>
      <c r="F75" s="176" t="s">
        <v>220</v>
      </c>
      <c r="G75" s="176" t="s">
        <v>220</v>
      </c>
      <c r="H75" s="176" t="s">
        <v>220</v>
      </c>
      <c r="I75" s="176" t="s">
        <v>220</v>
      </c>
      <c r="J75" s="176" t="s">
        <v>220</v>
      </c>
      <c r="K75" s="176" t="s">
        <v>222</v>
      </c>
      <c r="L75" s="176" t="s">
        <v>220</v>
      </c>
      <c r="M75" s="176" t="s">
        <v>220</v>
      </c>
      <c r="N75" s="176" t="s">
        <v>220</v>
      </c>
    </row>
    <row r="76" spans="1:50" x14ac:dyDescent="0.3">
      <c r="A76" s="176">
        <v>803706</v>
      </c>
      <c r="B76" s="176" t="s">
        <v>308</v>
      </c>
      <c r="C76" s="176" t="s">
        <v>220</v>
      </c>
      <c r="D76" s="176" t="s">
        <v>220</v>
      </c>
      <c r="E76" s="176" t="s">
        <v>220</v>
      </c>
      <c r="F76" s="176" t="s">
        <v>220</v>
      </c>
      <c r="G76" s="176" t="s">
        <v>220</v>
      </c>
      <c r="H76" s="176" t="s">
        <v>220</v>
      </c>
      <c r="I76" s="176" t="s">
        <v>220</v>
      </c>
      <c r="J76" s="176" t="s">
        <v>221</v>
      </c>
      <c r="K76" s="176" t="s">
        <v>222</v>
      </c>
      <c r="L76" s="176" t="s">
        <v>220</v>
      </c>
      <c r="M76" s="176" t="s">
        <v>220</v>
      </c>
      <c r="N76" s="176" t="s">
        <v>221</v>
      </c>
    </row>
    <row r="77" spans="1:50" x14ac:dyDescent="0.3">
      <c r="A77" s="176">
        <v>803752</v>
      </c>
      <c r="B77" s="176" t="s">
        <v>308</v>
      </c>
      <c r="C77" s="176" t="s">
        <v>220</v>
      </c>
      <c r="D77" s="176" t="s">
        <v>220</v>
      </c>
      <c r="E77" s="176" t="s">
        <v>220</v>
      </c>
      <c r="F77" s="176" t="s">
        <v>220</v>
      </c>
      <c r="G77" s="176" t="s">
        <v>220</v>
      </c>
      <c r="H77" s="176" t="s">
        <v>220</v>
      </c>
      <c r="I77" s="176" t="s">
        <v>222</v>
      </c>
      <c r="J77" s="176" t="s">
        <v>222</v>
      </c>
      <c r="K77" s="176" t="s">
        <v>221</v>
      </c>
      <c r="L77" s="176" t="s">
        <v>220</v>
      </c>
      <c r="M77" s="176" t="s">
        <v>220</v>
      </c>
      <c r="N77" s="176" t="s">
        <v>221</v>
      </c>
      <c r="O77" s="176" t="s">
        <v>284</v>
      </c>
      <c r="P77" s="176" t="s">
        <v>284</v>
      </c>
      <c r="Q77" s="176" t="s">
        <v>284</v>
      </c>
      <c r="R77" s="176" t="s">
        <v>284</v>
      </c>
      <c r="S77" s="176" t="s">
        <v>284</v>
      </c>
      <c r="T77" s="176" t="s">
        <v>284</v>
      </c>
      <c r="U77" s="176" t="s">
        <v>284</v>
      </c>
      <c r="V77" s="176" t="s">
        <v>284</v>
      </c>
      <c r="W77" s="176" t="s">
        <v>284</v>
      </c>
      <c r="X77" s="176" t="s">
        <v>284</v>
      </c>
      <c r="Y77" s="176" t="s">
        <v>284</v>
      </c>
      <c r="Z77" s="176" t="s">
        <v>284</v>
      </c>
      <c r="AA77" s="176" t="s">
        <v>284</v>
      </c>
      <c r="AB77" s="176" t="s">
        <v>284</v>
      </c>
      <c r="AC77" s="176" t="s">
        <v>284</v>
      </c>
      <c r="AD77" s="176" t="s">
        <v>284</v>
      </c>
      <c r="AE77" s="176" t="s">
        <v>284</v>
      </c>
      <c r="AF77" s="176" t="s">
        <v>284</v>
      </c>
      <c r="AG77" s="176" t="s">
        <v>284</v>
      </c>
      <c r="AH77" s="176" t="s">
        <v>284</v>
      </c>
      <c r="AI77" s="176" t="s">
        <v>284</v>
      </c>
      <c r="AJ77" s="176" t="s">
        <v>284</v>
      </c>
      <c r="AK77" s="176" t="s">
        <v>284</v>
      </c>
      <c r="AL77" s="176" t="s">
        <v>284</v>
      </c>
      <c r="AM77" s="176" t="s">
        <v>284</v>
      </c>
      <c r="AN77" s="176" t="s">
        <v>284</v>
      </c>
      <c r="AO77" s="176" t="s">
        <v>284</v>
      </c>
      <c r="AP77" s="176" t="s">
        <v>284</v>
      </c>
      <c r="AQ77" s="176" t="s">
        <v>284</v>
      </c>
      <c r="AR77" s="176" t="s">
        <v>284</v>
      </c>
      <c r="AS77" s="176" t="s">
        <v>284</v>
      </c>
      <c r="AT77" s="176" t="s">
        <v>284</v>
      </c>
      <c r="AU77" s="176" t="s">
        <v>284</v>
      </c>
      <c r="AV77" s="176" t="s">
        <v>284</v>
      </c>
      <c r="AW77" s="176" t="s">
        <v>284</v>
      </c>
      <c r="AX77" s="176" t="s">
        <v>284</v>
      </c>
    </row>
    <row r="78" spans="1:50" x14ac:dyDescent="0.3">
      <c r="A78" s="176">
        <v>803842</v>
      </c>
      <c r="B78" s="176" t="s">
        <v>308</v>
      </c>
      <c r="C78" s="176" t="s">
        <v>222</v>
      </c>
      <c r="D78" s="176" t="s">
        <v>220</v>
      </c>
      <c r="E78" s="176" t="s">
        <v>220</v>
      </c>
      <c r="F78" s="176" t="s">
        <v>220</v>
      </c>
      <c r="G78" s="176" t="s">
        <v>221</v>
      </c>
      <c r="H78" s="176" t="s">
        <v>220</v>
      </c>
      <c r="I78" s="176" t="s">
        <v>221</v>
      </c>
      <c r="J78" s="176" t="s">
        <v>221</v>
      </c>
      <c r="K78" s="176" t="s">
        <v>221</v>
      </c>
      <c r="L78" s="176" t="s">
        <v>221</v>
      </c>
      <c r="M78" s="176" t="s">
        <v>222</v>
      </c>
      <c r="N78" s="176" t="s">
        <v>222</v>
      </c>
    </row>
    <row r="79" spans="1:50" x14ac:dyDescent="0.3">
      <c r="A79" s="176">
        <v>803855</v>
      </c>
      <c r="B79" s="176" t="s">
        <v>308</v>
      </c>
      <c r="C79" s="176" t="s">
        <v>220</v>
      </c>
      <c r="D79" s="176" t="s">
        <v>222</v>
      </c>
      <c r="E79" s="176" t="s">
        <v>222</v>
      </c>
      <c r="F79" s="176" t="s">
        <v>220</v>
      </c>
      <c r="G79" s="176" t="s">
        <v>221</v>
      </c>
      <c r="H79" s="176" t="s">
        <v>222</v>
      </c>
      <c r="I79" s="176" t="s">
        <v>222</v>
      </c>
      <c r="J79" s="176" t="s">
        <v>221</v>
      </c>
      <c r="K79" s="176" t="s">
        <v>221</v>
      </c>
      <c r="L79" s="176" t="s">
        <v>222</v>
      </c>
      <c r="M79" s="176" t="s">
        <v>222</v>
      </c>
      <c r="N79" s="176" t="s">
        <v>222</v>
      </c>
    </row>
    <row r="80" spans="1:50" x14ac:dyDescent="0.3">
      <c r="A80" s="176">
        <v>803975</v>
      </c>
      <c r="B80" s="176" t="s">
        <v>308</v>
      </c>
      <c r="C80" s="176" t="s">
        <v>222</v>
      </c>
      <c r="D80" s="176" t="s">
        <v>222</v>
      </c>
      <c r="E80" s="176" t="s">
        <v>222</v>
      </c>
      <c r="F80" s="176" t="s">
        <v>221</v>
      </c>
      <c r="G80" s="176" t="s">
        <v>220</v>
      </c>
      <c r="H80" s="176" t="s">
        <v>220</v>
      </c>
      <c r="I80" s="176" t="s">
        <v>222</v>
      </c>
      <c r="J80" s="176" t="s">
        <v>220</v>
      </c>
      <c r="K80" s="176" t="s">
        <v>221</v>
      </c>
      <c r="L80" s="176" t="s">
        <v>220</v>
      </c>
      <c r="M80" s="176" t="s">
        <v>220</v>
      </c>
      <c r="N80" s="176" t="s">
        <v>220</v>
      </c>
    </row>
    <row r="81" spans="1:14" x14ac:dyDescent="0.3">
      <c r="A81" s="176">
        <v>804017</v>
      </c>
      <c r="B81" s="176" t="s">
        <v>308</v>
      </c>
      <c r="C81" s="176" t="s">
        <v>222</v>
      </c>
      <c r="D81" s="176" t="s">
        <v>220</v>
      </c>
      <c r="E81" s="176" t="s">
        <v>222</v>
      </c>
      <c r="F81" s="176" t="s">
        <v>221</v>
      </c>
      <c r="G81" s="176" t="s">
        <v>220</v>
      </c>
      <c r="H81" s="176" t="s">
        <v>222</v>
      </c>
      <c r="I81" s="176" t="s">
        <v>221</v>
      </c>
      <c r="J81" s="176" t="s">
        <v>221</v>
      </c>
      <c r="K81" s="176" t="s">
        <v>221</v>
      </c>
      <c r="L81" s="176" t="s">
        <v>221</v>
      </c>
      <c r="M81" s="176" t="s">
        <v>221</v>
      </c>
      <c r="N81" s="176" t="s">
        <v>221</v>
      </c>
    </row>
    <row r="82" spans="1:14" x14ac:dyDescent="0.3">
      <c r="A82" s="176">
        <v>804024</v>
      </c>
      <c r="B82" s="176" t="s">
        <v>308</v>
      </c>
      <c r="C82" s="176" t="s">
        <v>222</v>
      </c>
      <c r="D82" s="176" t="s">
        <v>222</v>
      </c>
      <c r="E82" s="176" t="s">
        <v>222</v>
      </c>
      <c r="F82" s="176" t="s">
        <v>222</v>
      </c>
      <c r="G82" s="176" t="s">
        <v>222</v>
      </c>
      <c r="H82" s="176" t="s">
        <v>220</v>
      </c>
      <c r="I82" s="176" t="s">
        <v>220</v>
      </c>
      <c r="J82" s="176" t="s">
        <v>222</v>
      </c>
      <c r="K82" s="176" t="s">
        <v>220</v>
      </c>
      <c r="L82" s="176" t="s">
        <v>220</v>
      </c>
      <c r="M82" s="176" t="s">
        <v>222</v>
      </c>
      <c r="N82" s="176" t="s">
        <v>222</v>
      </c>
    </row>
    <row r="83" spans="1:14" x14ac:dyDescent="0.3">
      <c r="A83" s="176">
        <v>804094</v>
      </c>
      <c r="B83" s="176" t="s">
        <v>308</v>
      </c>
      <c r="C83" s="176" t="s">
        <v>222</v>
      </c>
      <c r="D83" s="176" t="s">
        <v>222</v>
      </c>
      <c r="E83" s="176" t="s">
        <v>221</v>
      </c>
      <c r="F83" s="176" t="s">
        <v>221</v>
      </c>
      <c r="G83" s="176" t="s">
        <v>222</v>
      </c>
      <c r="H83" s="176" t="s">
        <v>221</v>
      </c>
      <c r="I83" s="176" t="s">
        <v>221</v>
      </c>
      <c r="J83" s="176" t="s">
        <v>221</v>
      </c>
      <c r="K83" s="176" t="s">
        <v>221</v>
      </c>
      <c r="L83" s="176" t="s">
        <v>221</v>
      </c>
      <c r="M83" s="176" t="s">
        <v>221</v>
      </c>
      <c r="N83" s="176" t="s">
        <v>221</v>
      </c>
    </row>
    <row r="84" spans="1:14" x14ac:dyDescent="0.3">
      <c r="A84" s="176">
        <v>804216</v>
      </c>
      <c r="B84" s="176" t="s">
        <v>308</v>
      </c>
      <c r="C84" s="176" t="s">
        <v>220</v>
      </c>
      <c r="D84" s="176" t="s">
        <v>220</v>
      </c>
      <c r="E84" s="176" t="s">
        <v>220</v>
      </c>
      <c r="F84" s="176" t="s">
        <v>221</v>
      </c>
      <c r="G84" s="176" t="s">
        <v>222</v>
      </c>
      <c r="H84" s="176" t="s">
        <v>220</v>
      </c>
      <c r="I84" s="176" t="s">
        <v>220</v>
      </c>
      <c r="J84" s="176" t="s">
        <v>220</v>
      </c>
      <c r="K84" s="176" t="s">
        <v>222</v>
      </c>
      <c r="L84" s="176" t="s">
        <v>220</v>
      </c>
      <c r="M84" s="176" t="s">
        <v>220</v>
      </c>
      <c r="N84" s="176" t="s">
        <v>222</v>
      </c>
    </row>
    <row r="85" spans="1:14" x14ac:dyDescent="0.3">
      <c r="A85" s="176">
        <v>804219</v>
      </c>
      <c r="B85" s="176" t="s">
        <v>308</v>
      </c>
      <c r="C85" s="176" t="s">
        <v>220</v>
      </c>
      <c r="D85" s="176" t="s">
        <v>222</v>
      </c>
      <c r="E85" s="176" t="s">
        <v>222</v>
      </c>
      <c r="F85" s="176" t="s">
        <v>222</v>
      </c>
      <c r="G85" s="176" t="s">
        <v>222</v>
      </c>
      <c r="H85" s="176" t="s">
        <v>220</v>
      </c>
      <c r="I85" s="176" t="s">
        <v>222</v>
      </c>
      <c r="J85" s="176" t="s">
        <v>220</v>
      </c>
      <c r="K85" s="176" t="s">
        <v>220</v>
      </c>
      <c r="L85" s="176" t="s">
        <v>220</v>
      </c>
      <c r="M85" s="176" t="s">
        <v>222</v>
      </c>
      <c r="N85" s="176" t="s">
        <v>220</v>
      </c>
    </row>
    <row r="86" spans="1:14" x14ac:dyDescent="0.3">
      <c r="A86" s="176">
        <v>804271</v>
      </c>
      <c r="B86" s="176" t="s">
        <v>308</v>
      </c>
      <c r="C86" s="176" t="s">
        <v>220</v>
      </c>
      <c r="D86" s="176" t="s">
        <v>221</v>
      </c>
      <c r="E86" s="176" t="s">
        <v>222</v>
      </c>
      <c r="F86" s="176" t="s">
        <v>222</v>
      </c>
      <c r="G86" s="176" t="s">
        <v>220</v>
      </c>
      <c r="H86" s="176" t="s">
        <v>220</v>
      </c>
      <c r="I86" s="176" t="s">
        <v>221</v>
      </c>
      <c r="J86" s="176" t="s">
        <v>222</v>
      </c>
      <c r="K86" s="176" t="s">
        <v>221</v>
      </c>
      <c r="L86" s="176" t="s">
        <v>221</v>
      </c>
      <c r="M86" s="176" t="s">
        <v>222</v>
      </c>
      <c r="N86" s="176" t="s">
        <v>221</v>
      </c>
    </row>
    <row r="87" spans="1:14" x14ac:dyDescent="0.3">
      <c r="A87" s="176">
        <v>804343</v>
      </c>
      <c r="B87" s="176" t="s">
        <v>308</v>
      </c>
      <c r="C87" s="176" t="s">
        <v>222</v>
      </c>
      <c r="D87" s="176" t="s">
        <v>221</v>
      </c>
      <c r="E87" s="176" t="s">
        <v>222</v>
      </c>
      <c r="F87" s="176" t="s">
        <v>221</v>
      </c>
      <c r="G87" s="176" t="s">
        <v>222</v>
      </c>
      <c r="H87" s="176" t="s">
        <v>221</v>
      </c>
      <c r="I87" s="176" t="s">
        <v>221</v>
      </c>
      <c r="J87" s="176" t="s">
        <v>221</v>
      </c>
      <c r="K87" s="176" t="s">
        <v>221</v>
      </c>
      <c r="L87" s="176" t="s">
        <v>221</v>
      </c>
      <c r="M87" s="176" t="s">
        <v>222</v>
      </c>
      <c r="N87" s="176" t="s">
        <v>221</v>
      </c>
    </row>
    <row r="88" spans="1:14" x14ac:dyDescent="0.3">
      <c r="A88" s="176">
        <v>804349</v>
      </c>
      <c r="B88" s="176" t="s">
        <v>308</v>
      </c>
      <c r="C88" s="176" t="s">
        <v>220</v>
      </c>
      <c r="D88" s="176" t="s">
        <v>220</v>
      </c>
      <c r="E88" s="176" t="s">
        <v>220</v>
      </c>
      <c r="F88" s="176" t="s">
        <v>220</v>
      </c>
      <c r="G88" s="176" t="s">
        <v>220</v>
      </c>
      <c r="H88" s="176" t="s">
        <v>222</v>
      </c>
      <c r="I88" s="176" t="s">
        <v>222</v>
      </c>
      <c r="J88" s="176" t="s">
        <v>221</v>
      </c>
      <c r="K88" s="176" t="s">
        <v>221</v>
      </c>
      <c r="L88" s="176" t="s">
        <v>222</v>
      </c>
      <c r="M88" s="176" t="s">
        <v>221</v>
      </c>
      <c r="N88" s="176" t="s">
        <v>221</v>
      </c>
    </row>
    <row r="89" spans="1:14" x14ac:dyDescent="0.3">
      <c r="A89" s="176">
        <v>804368</v>
      </c>
      <c r="B89" s="176" t="s">
        <v>308</v>
      </c>
      <c r="C89" s="176" t="s">
        <v>222</v>
      </c>
      <c r="D89" s="176" t="s">
        <v>220</v>
      </c>
      <c r="E89" s="176" t="s">
        <v>221</v>
      </c>
      <c r="F89" s="176" t="s">
        <v>222</v>
      </c>
      <c r="G89" s="176" t="s">
        <v>221</v>
      </c>
      <c r="H89" s="176" t="s">
        <v>220</v>
      </c>
      <c r="I89" s="176" t="s">
        <v>222</v>
      </c>
      <c r="J89" s="176" t="s">
        <v>221</v>
      </c>
      <c r="K89" s="176" t="s">
        <v>221</v>
      </c>
      <c r="L89" s="176" t="s">
        <v>220</v>
      </c>
      <c r="M89" s="176" t="s">
        <v>220</v>
      </c>
      <c r="N89" s="176" t="s">
        <v>222</v>
      </c>
    </row>
    <row r="90" spans="1:14" x14ac:dyDescent="0.3">
      <c r="A90" s="176">
        <v>804385</v>
      </c>
      <c r="B90" s="176" t="s">
        <v>308</v>
      </c>
      <c r="C90" s="176" t="s">
        <v>221</v>
      </c>
      <c r="D90" s="176" t="s">
        <v>221</v>
      </c>
      <c r="E90" s="176" t="s">
        <v>221</v>
      </c>
      <c r="F90" s="176" t="s">
        <v>222</v>
      </c>
      <c r="G90" s="176" t="s">
        <v>222</v>
      </c>
      <c r="H90" s="176" t="s">
        <v>220</v>
      </c>
      <c r="I90" s="176" t="s">
        <v>221</v>
      </c>
      <c r="J90" s="176" t="s">
        <v>222</v>
      </c>
      <c r="K90" s="176" t="s">
        <v>221</v>
      </c>
      <c r="L90" s="176" t="s">
        <v>221</v>
      </c>
      <c r="M90" s="176" t="s">
        <v>221</v>
      </c>
      <c r="N90" s="176" t="s">
        <v>221</v>
      </c>
    </row>
    <row r="91" spans="1:14" x14ac:dyDescent="0.3">
      <c r="A91" s="176">
        <v>804417</v>
      </c>
      <c r="B91" s="176" t="s">
        <v>308</v>
      </c>
      <c r="C91" s="176" t="s">
        <v>221</v>
      </c>
      <c r="D91" s="176" t="s">
        <v>220</v>
      </c>
      <c r="E91" s="176" t="s">
        <v>222</v>
      </c>
      <c r="F91" s="176" t="s">
        <v>220</v>
      </c>
      <c r="G91" s="176" t="s">
        <v>222</v>
      </c>
      <c r="H91" s="176" t="s">
        <v>221</v>
      </c>
      <c r="I91" s="176" t="s">
        <v>222</v>
      </c>
      <c r="J91" s="176" t="s">
        <v>222</v>
      </c>
      <c r="K91" s="176" t="s">
        <v>221</v>
      </c>
      <c r="L91" s="176" t="s">
        <v>222</v>
      </c>
      <c r="M91" s="176" t="s">
        <v>222</v>
      </c>
      <c r="N91" s="176" t="s">
        <v>222</v>
      </c>
    </row>
    <row r="92" spans="1:14" x14ac:dyDescent="0.3">
      <c r="A92" s="176">
        <v>804453</v>
      </c>
      <c r="B92" s="176" t="s">
        <v>308</v>
      </c>
      <c r="C92" s="176" t="s">
        <v>220</v>
      </c>
      <c r="D92" s="176" t="s">
        <v>222</v>
      </c>
      <c r="E92" s="176" t="s">
        <v>221</v>
      </c>
      <c r="F92" s="176" t="s">
        <v>222</v>
      </c>
      <c r="G92" s="176" t="s">
        <v>222</v>
      </c>
      <c r="H92" s="176" t="s">
        <v>220</v>
      </c>
      <c r="I92" s="176" t="s">
        <v>220</v>
      </c>
      <c r="J92" s="176" t="s">
        <v>222</v>
      </c>
      <c r="K92" s="176" t="s">
        <v>221</v>
      </c>
      <c r="L92" s="176" t="s">
        <v>221</v>
      </c>
      <c r="M92" s="176" t="s">
        <v>222</v>
      </c>
      <c r="N92" s="176" t="s">
        <v>222</v>
      </c>
    </row>
    <row r="93" spans="1:14" x14ac:dyDescent="0.3">
      <c r="A93" s="176">
        <v>804469</v>
      </c>
      <c r="B93" s="176" t="s">
        <v>308</v>
      </c>
      <c r="C93" s="176" t="s">
        <v>222</v>
      </c>
      <c r="D93" s="176" t="s">
        <v>221</v>
      </c>
      <c r="E93" s="176" t="s">
        <v>221</v>
      </c>
      <c r="F93" s="176" t="s">
        <v>220</v>
      </c>
      <c r="G93" s="176" t="s">
        <v>222</v>
      </c>
      <c r="H93" s="176" t="s">
        <v>222</v>
      </c>
      <c r="I93" s="176" t="s">
        <v>222</v>
      </c>
      <c r="J93" s="176" t="s">
        <v>221</v>
      </c>
      <c r="K93" s="176" t="s">
        <v>221</v>
      </c>
      <c r="L93" s="176" t="s">
        <v>221</v>
      </c>
      <c r="M93" s="176" t="s">
        <v>221</v>
      </c>
      <c r="N93" s="176" t="s">
        <v>221</v>
      </c>
    </row>
    <row r="94" spans="1:14" x14ac:dyDescent="0.3">
      <c r="A94" s="176">
        <v>804525</v>
      </c>
      <c r="B94" s="176" t="s">
        <v>308</v>
      </c>
      <c r="C94" s="176" t="s">
        <v>222</v>
      </c>
      <c r="D94" s="176" t="s">
        <v>221</v>
      </c>
      <c r="E94" s="176" t="s">
        <v>222</v>
      </c>
      <c r="F94" s="176" t="s">
        <v>221</v>
      </c>
      <c r="G94" s="176" t="s">
        <v>222</v>
      </c>
      <c r="H94" s="176" t="s">
        <v>222</v>
      </c>
      <c r="I94" s="176" t="s">
        <v>221</v>
      </c>
      <c r="J94" s="176" t="s">
        <v>221</v>
      </c>
      <c r="K94" s="176" t="s">
        <v>221</v>
      </c>
      <c r="L94" s="176" t="s">
        <v>221</v>
      </c>
      <c r="M94" s="176" t="s">
        <v>221</v>
      </c>
      <c r="N94" s="176" t="s">
        <v>221</v>
      </c>
    </row>
    <row r="95" spans="1:14" x14ac:dyDescent="0.3">
      <c r="A95" s="176">
        <v>804533</v>
      </c>
      <c r="B95" s="176" t="s">
        <v>308</v>
      </c>
      <c r="C95" s="176" t="s">
        <v>220</v>
      </c>
      <c r="D95" s="176" t="s">
        <v>220</v>
      </c>
      <c r="E95" s="176" t="s">
        <v>220</v>
      </c>
      <c r="F95" s="176" t="s">
        <v>220</v>
      </c>
      <c r="G95" s="176" t="s">
        <v>220</v>
      </c>
      <c r="H95" s="176" t="s">
        <v>220</v>
      </c>
      <c r="I95" s="176" t="s">
        <v>220</v>
      </c>
      <c r="J95" s="176" t="s">
        <v>220</v>
      </c>
      <c r="K95" s="176" t="s">
        <v>220</v>
      </c>
      <c r="L95" s="176" t="s">
        <v>220</v>
      </c>
      <c r="M95" s="176" t="s">
        <v>220</v>
      </c>
      <c r="N95" s="176" t="s">
        <v>220</v>
      </c>
    </row>
    <row r="96" spans="1:14" x14ac:dyDescent="0.3">
      <c r="A96" s="176">
        <v>804534</v>
      </c>
      <c r="B96" s="176" t="s">
        <v>308</v>
      </c>
      <c r="C96" s="176" t="s">
        <v>222</v>
      </c>
      <c r="D96" s="176" t="s">
        <v>222</v>
      </c>
      <c r="E96" s="176" t="s">
        <v>221</v>
      </c>
      <c r="F96" s="176" t="s">
        <v>222</v>
      </c>
      <c r="G96" s="176" t="s">
        <v>222</v>
      </c>
      <c r="H96" s="176" t="s">
        <v>221</v>
      </c>
      <c r="I96" s="176" t="s">
        <v>221</v>
      </c>
      <c r="J96" s="176" t="s">
        <v>221</v>
      </c>
      <c r="K96" s="176" t="s">
        <v>221</v>
      </c>
      <c r="L96" s="176" t="s">
        <v>221</v>
      </c>
      <c r="M96" s="176" t="s">
        <v>221</v>
      </c>
      <c r="N96" s="176" t="s">
        <v>221</v>
      </c>
    </row>
    <row r="97" spans="1:50" x14ac:dyDescent="0.3">
      <c r="A97" s="176">
        <v>804549</v>
      </c>
      <c r="B97" s="176" t="s">
        <v>308</v>
      </c>
      <c r="C97" s="176" t="s">
        <v>220</v>
      </c>
      <c r="D97" s="176" t="s">
        <v>220</v>
      </c>
      <c r="E97" s="176" t="s">
        <v>222</v>
      </c>
      <c r="F97" s="176" t="s">
        <v>220</v>
      </c>
      <c r="G97" s="176" t="s">
        <v>220</v>
      </c>
      <c r="H97" s="176" t="s">
        <v>221</v>
      </c>
      <c r="I97" s="176" t="s">
        <v>222</v>
      </c>
      <c r="J97" s="176" t="s">
        <v>221</v>
      </c>
      <c r="K97" s="176" t="s">
        <v>220</v>
      </c>
      <c r="L97" s="176" t="s">
        <v>220</v>
      </c>
      <c r="M97" s="176" t="s">
        <v>220</v>
      </c>
      <c r="N97" s="176" t="s">
        <v>222</v>
      </c>
    </row>
    <row r="98" spans="1:50" x14ac:dyDescent="0.3">
      <c r="A98" s="176">
        <v>804563</v>
      </c>
      <c r="B98" s="176" t="s">
        <v>308</v>
      </c>
      <c r="C98" s="176" t="s">
        <v>220</v>
      </c>
      <c r="D98" s="176" t="s">
        <v>220</v>
      </c>
      <c r="E98" s="176" t="s">
        <v>220</v>
      </c>
      <c r="F98" s="176" t="s">
        <v>220</v>
      </c>
      <c r="G98" s="176" t="s">
        <v>222</v>
      </c>
      <c r="H98" s="176" t="s">
        <v>220</v>
      </c>
      <c r="I98" s="176" t="s">
        <v>220</v>
      </c>
      <c r="J98" s="176" t="s">
        <v>221</v>
      </c>
      <c r="K98" s="176" t="s">
        <v>221</v>
      </c>
      <c r="L98" s="176" t="s">
        <v>221</v>
      </c>
      <c r="M98" s="176" t="s">
        <v>222</v>
      </c>
      <c r="N98" s="176" t="s">
        <v>220</v>
      </c>
      <c r="O98" s="176" t="s">
        <v>284</v>
      </c>
      <c r="P98" s="176" t="s">
        <v>284</v>
      </c>
      <c r="Q98" s="176" t="s">
        <v>284</v>
      </c>
      <c r="R98" s="176" t="s">
        <v>284</v>
      </c>
      <c r="S98" s="176" t="s">
        <v>284</v>
      </c>
      <c r="T98" s="176" t="s">
        <v>284</v>
      </c>
      <c r="U98" s="176" t="s">
        <v>284</v>
      </c>
      <c r="V98" s="176" t="s">
        <v>284</v>
      </c>
      <c r="W98" s="176" t="s">
        <v>284</v>
      </c>
      <c r="X98" s="176" t="s">
        <v>284</v>
      </c>
      <c r="Y98" s="176" t="s">
        <v>284</v>
      </c>
      <c r="Z98" s="176" t="s">
        <v>284</v>
      </c>
      <c r="AA98" s="176" t="s">
        <v>284</v>
      </c>
      <c r="AB98" s="176" t="s">
        <v>284</v>
      </c>
      <c r="AC98" s="176" t="s">
        <v>284</v>
      </c>
      <c r="AD98" s="176" t="s">
        <v>284</v>
      </c>
      <c r="AE98" s="176" t="s">
        <v>284</v>
      </c>
      <c r="AF98" s="176" t="s">
        <v>284</v>
      </c>
      <c r="AG98" s="176" t="s">
        <v>284</v>
      </c>
      <c r="AH98" s="176" t="s">
        <v>284</v>
      </c>
      <c r="AI98" s="176" t="s">
        <v>284</v>
      </c>
      <c r="AJ98" s="176" t="s">
        <v>284</v>
      </c>
      <c r="AK98" s="176" t="s">
        <v>284</v>
      </c>
      <c r="AL98" s="176" t="s">
        <v>284</v>
      </c>
      <c r="AM98" s="176" t="s">
        <v>284</v>
      </c>
      <c r="AN98" s="176" t="s">
        <v>284</v>
      </c>
      <c r="AO98" s="176" t="s">
        <v>284</v>
      </c>
      <c r="AP98" s="176" t="s">
        <v>284</v>
      </c>
      <c r="AQ98" s="176" t="s">
        <v>284</v>
      </c>
      <c r="AR98" s="176" t="s">
        <v>284</v>
      </c>
      <c r="AS98" s="176" t="s">
        <v>284</v>
      </c>
      <c r="AT98" s="176" t="s">
        <v>284</v>
      </c>
      <c r="AU98" s="176" t="s">
        <v>284</v>
      </c>
      <c r="AV98" s="176" t="s">
        <v>284</v>
      </c>
      <c r="AW98" s="176" t="s">
        <v>284</v>
      </c>
      <c r="AX98" s="176" t="s">
        <v>284</v>
      </c>
    </row>
    <row r="99" spans="1:50" x14ac:dyDescent="0.3">
      <c r="A99" s="176">
        <v>804619</v>
      </c>
      <c r="B99" s="176" t="s">
        <v>308</v>
      </c>
      <c r="C99" s="176" t="s">
        <v>222</v>
      </c>
      <c r="D99" s="176" t="s">
        <v>222</v>
      </c>
      <c r="E99" s="176" t="s">
        <v>221</v>
      </c>
      <c r="F99" s="176" t="s">
        <v>220</v>
      </c>
      <c r="G99" s="176" t="s">
        <v>220</v>
      </c>
      <c r="H99" s="176" t="s">
        <v>222</v>
      </c>
      <c r="I99" s="176" t="s">
        <v>221</v>
      </c>
      <c r="J99" s="176" t="s">
        <v>221</v>
      </c>
      <c r="K99" s="176" t="s">
        <v>221</v>
      </c>
      <c r="L99" s="176" t="s">
        <v>221</v>
      </c>
      <c r="M99" s="176" t="s">
        <v>221</v>
      </c>
      <c r="N99" s="176" t="s">
        <v>222</v>
      </c>
    </row>
    <row r="100" spans="1:50" x14ac:dyDescent="0.3">
      <c r="A100" s="176">
        <v>804660</v>
      </c>
      <c r="B100" s="176" t="s">
        <v>308</v>
      </c>
      <c r="C100" s="176" t="s">
        <v>220</v>
      </c>
      <c r="D100" s="176" t="s">
        <v>221</v>
      </c>
      <c r="E100" s="176" t="s">
        <v>222</v>
      </c>
      <c r="F100" s="176" t="s">
        <v>222</v>
      </c>
      <c r="G100" s="176" t="s">
        <v>221</v>
      </c>
      <c r="H100" s="176" t="s">
        <v>222</v>
      </c>
      <c r="I100" s="176" t="s">
        <v>221</v>
      </c>
      <c r="J100" s="176" t="s">
        <v>221</v>
      </c>
      <c r="K100" s="176" t="s">
        <v>221</v>
      </c>
      <c r="L100" s="176" t="s">
        <v>221</v>
      </c>
      <c r="M100" s="176" t="s">
        <v>221</v>
      </c>
      <c r="N100" s="176" t="s">
        <v>221</v>
      </c>
    </row>
    <row r="101" spans="1:50" x14ac:dyDescent="0.3">
      <c r="A101" s="176">
        <v>804780</v>
      </c>
      <c r="B101" s="176" t="s">
        <v>308</v>
      </c>
      <c r="C101" s="176" t="s">
        <v>220</v>
      </c>
      <c r="D101" s="176" t="s">
        <v>220</v>
      </c>
      <c r="E101" s="176" t="s">
        <v>221</v>
      </c>
      <c r="F101" s="176" t="s">
        <v>220</v>
      </c>
      <c r="G101" s="176" t="s">
        <v>221</v>
      </c>
      <c r="H101" s="176" t="s">
        <v>222</v>
      </c>
      <c r="I101" s="176" t="s">
        <v>222</v>
      </c>
      <c r="J101" s="176" t="s">
        <v>221</v>
      </c>
      <c r="K101" s="176" t="s">
        <v>221</v>
      </c>
      <c r="L101" s="176" t="s">
        <v>221</v>
      </c>
      <c r="M101" s="176" t="s">
        <v>221</v>
      </c>
      <c r="N101" s="176" t="s">
        <v>221</v>
      </c>
    </row>
    <row r="102" spans="1:50" x14ac:dyDescent="0.3">
      <c r="A102" s="176">
        <v>804808</v>
      </c>
      <c r="B102" s="176" t="s">
        <v>308</v>
      </c>
      <c r="C102" s="176" t="s">
        <v>220</v>
      </c>
      <c r="D102" s="176" t="s">
        <v>221</v>
      </c>
      <c r="E102" s="176" t="s">
        <v>221</v>
      </c>
      <c r="F102" s="176" t="s">
        <v>221</v>
      </c>
      <c r="G102" s="176" t="s">
        <v>221</v>
      </c>
      <c r="H102" s="176" t="s">
        <v>221</v>
      </c>
      <c r="I102" s="176" t="s">
        <v>220</v>
      </c>
      <c r="J102" s="176" t="s">
        <v>221</v>
      </c>
      <c r="K102" s="176" t="s">
        <v>221</v>
      </c>
      <c r="L102" s="176" t="s">
        <v>221</v>
      </c>
      <c r="M102" s="176" t="s">
        <v>221</v>
      </c>
      <c r="N102" s="176" t="s">
        <v>221</v>
      </c>
      <c r="O102" s="176" t="s">
        <v>284</v>
      </c>
      <c r="P102" s="176" t="s">
        <v>284</v>
      </c>
      <c r="Q102" s="176" t="s">
        <v>284</v>
      </c>
      <c r="R102" s="176" t="s">
        <v>284</v>
      </c>
      <c r="S102" s="176" t="s">
        <v>284</v>
      </c>
      <c r="T102" s="176" t="s">
        <v>284</v>
      </c>
      <c r="U102" s="176" t="s">
        <v>284</v>
      </c>
      <c r="V102" s="176" t="s">
        <v>284</v>
      </c>
      <c r="W102" s="176" t="s">
        <v>284</v>
      </c>
      <c r="X102" s="176" t="s">
        <v>284</v>
      </c>
      <c r="Y102" s="176" t="s">
        <v>284</v>
      </c>
      <c r="Z102" s="176" t="s">
        <v>284</v>
      </c>
      <c r="AA102" s="176" t="s">
        <v>284</v>
      </c>
      <c r="AB102" s="176" t="s">
        <v>284</v>
      </c>
      <c r="AC102" s="176" t="s">
        <v>284</v>
      </c>
      <c r="AD102" s="176" t="s">
        <v>284</v>
      </c>
      <c r="AE102" s="176" t="s">
        <v>284</v>
      </c>
      <c r="AF102" s="176" t="s">
        <v>284</v>
      </c>
      <c r="AG102" s="176" t="s">
        <v>284</v>
      </c>
      <c r="AH102" s="176" t="s">
        <v>284</v>
      </c>
      <c r="AI102" s="176" t="s">
        <v>284</v>
      </c>
      <c r="AJ102" s="176" t="s">
        <v>284</v>
      </c>
      <c r="AK102" s="176" t="s">
        <v>284</v>
      </c>
      <c r="AL102" s="176" t="s">
        <v>284</v>
      </c>
      <c r="AM102" s="176" t="s">
        <v>284</v>
      </c>
      <c r="AN102" s="176" t="s">
        <v>284</v>
      </c>
      <c r="AO102" s="176" t="s">
        <v>284</v>
      </c>
      <c r="AP102" s="176" t="s">
        <v>284</v>
      </c>
      <c r="AQ102" s="176" t="s">
        <v>284</v>
      </c>
      <c r="AR102" s="176" t="s">
        <v>284</v>
      </c>
      <c r="AS102" s="176" t="s">
        <v>284</v>
      </c>
      <c r="AT102" s="176" t="s">
        <v>284</v>
      </c>
      <c r="AU102" s="176" t="s">
        <v>284</v>
      </c>
      <c r="AV102" s="176" t="s">
        <v>284</v>
      </c>
      <c r="AW102" s="176" t="s">
        <v>284</v>
      </c>
      <c r="AX102" s="176" t="s">
        <v>284</v>
      </c>
    </row>
    <row r="103" spans="1:50" x14ac:dyDescent="0.3">
      <c r="A103" s="176">
        <v>804827</v>
      </c>
      <c r="B103" s="176" t="s">
        <v>308</v>
      </c>
      <c r="C103" s="176" t="s">
        <v>220</v>
      </c>
      <c r="D103" s="176" t="s">
        <v>220</v>
      </c>
      <c r="E103" s="176" t="s">
        <v>220</v>
      </c>
      <c r="F103" s="176" t="s">
        <v>220</v>
      </c>
      <c r="G103" s="176" t="s">
        <v>220</v>
      </c>
      <c r="H103" s="176" t="s">
        <v>220</v>
      </c>
      <c r="I103" s="176" t="s">
        <v>222</v>
      </c>
      <c r="J103" s="176" t="s">
        <v>221</v>
      </c>
      <c r="K103" s="176" t="s">
        <v>221</v>
      </c>
      <c r="L103" s="176" t="s">
        <v>221</v>
      </c>
      <c r="M103" s="176" t="s">
        <v>220</v>
      </c>
      <c r="N103" s="176" t="s">
        <v>221</v>
      </c>
    </row>
    <row r="104" spans="1:50" x14ac:dyDescent="0.3">
      <c r="A104" s="176">
        <v>804863</v>
      </c>
      <c r="B104" s="176" t="s">
        <v>308</v>
      </c>
      <c r="C104" s="176" t="s">
        <v>221</v>
      </c>
      <c r="D104" s="176" t="s">
        <v>222</v>
      </c>
      <c r="E104" s="176" t="s">
        <v>220</v>
      </c>
      <c r="F104" s="176" t="s">
        <v>220</v>
      </c>
      <c r="G104" s="176" t="s">
        <v>222</v>
      </c>
      <c r="H104" s="176" t="s">
        <v>220</v>
      </c>
      <c r="I104" s="176" t="s">
        <v>222</v>
      </c>
      <c r="J104" s="176" t="s">
        <v>222</v>
      </c>
      <c r="K104" s="176" t="s">
        <v>221</v>
      </c>
      <c r="L104" s="176" t="s">
        <v>222</v>
      </c>
      <c r="M104" s="176" t="s">
        <v>220</v>
      </c>
      <c r="N104" s="176" t="s">
        <v>222</v>
      </c>
    </row>
    <row r="105" spans="1:50" x14ac:dyDescent="0.3">
      <c r="A105" s="176">
        <v>804864</v>
      </c>
      <c r="B105" s="176" t="s">
        <v>308</v>
      </c>
      <c r="C105" s="176" t="s">
        <v>222</v>
      </c>
      <c r="D105" s="176" t="s">
        <v>222</v>
      </c>
      <c r="E105" s="176" t="s">
        <v>222</v>
      </c>
      <c r="F105" s="176" t="s">
        <v>222</v>
      </c>
      <c r="G105" s="176" t="s">
        <v>220</v>
      </c>
      <c r="H105" s="176" t="s">
        <v>222</v>
      </c>
      <c r="I105" s="176" t="s">
        <v>222</v>
      </c>
      <c r="J105" s="176" t="s">
        <v>222</v>
      </c>
      <c r="K105" s="176" t="s">
        <v>222</v>
      </c>
      <c r="L105" s="176" t="s">
        <v>222</v>
      </c>
      <c r="M105" s="176" t="s">
        <v>222</v>
      </c>
      <c r="N105" s="176" t="s">
        <v>222</v>
      </c>
      <c r="O105" s="176" t="s">
        <v>284</v>
      </c>
      <c r="P105" s="176" t="s">
        <v>284</v>
      </c>
      <c r="Q105" s="176" t="s">
        <v>284</v>
      </c>
      <c r="R105" s="176" t="s">
        <v>284</v>
      </c>
      <c r="S105" s="176" t="s">
        <v>284</v>
      </c>
      <c r="T105" s="176" t="s">
        <v>284</v>
      </c>
      <c r="U105" s="176" t="s">
        <v>284</v>
      </c>
      <c r="V105" s="176" t="s">
        <v>284</v>
      </c>
      <c r="W105" s="176" t="s">
        <v>284</v>
      </c>
      <c r="X105" s="176" t="s">
        <v>284</v>
      </c>
      <c r="Y105" s="176" t="s">
        <v>284</v>
      </c>
      <c r="Z105" s="176" t="s">
        <v>284</v>
      </c>
      <c r="AA105" s="176" t="s">
        <v>284</v>
      </c>
      <c r="AB105" s="176" t="s">
        <v>284</v>
      </c>
      <c r="AC105" s="176" t="s">
        <v>284</v>
      </c>
      <c r="AD105" s="176" t="s">
        <v>284</v>
      </c>
      <c r="AE105" s="176" t="s">
        <v>284</v>
      </c>
      <c r="AF105" s="176" t="s">
        <v>284</v>
      </c>
      <c r="AG105" s="176" t="s">
        <v>284</v>
      </c>
      <c r="AH105" s="176" t="s">
        <v>284</v>
      </c>
      <c r="AI105" s="176" t="s">
        <v>284</v>
      </c>
      <c r="AJ105" s="176" t="s">
        <v>284</v>
      </c>
      <c r="AK105" s="176" t="s">
        <v>284</v>
      </c>
      <c r="AL105" s="176" t="s">
        <v>284</v>
      </c>
      <c r="AM105" s="176" t="s">
        <v>284</v>
      </c>
      <c r="AN105" s="176" t="s">
        <v>284</v>
      </c>
      <c r="AO105" s="176" t="s">
        <v>284</v>
      </c>
      <c r="AP105" s="176" t="s">
        <v>284</v>
      </c>
      <c r="AQ105" s="176" t="s">
        <v>284</v>
      </c>
      <c r="AR105" s="176" t="s">
        <v>284</v>
      </c>
      <c r="AS105" s="176" t="s">
        <v>284</v>
      </c>
      <c r="AT105" s="176" t="s">
        <v>284</v>
      </c>
      <c r="AU105" s="176" t="s">
        <v>284</v>
      </c>
      <c r="AV105" s="176" t="s">
        <v>284</v>
      </c>
      <c r="AW105" s="176" t="s">
        <v>284</v>
      </c>
      <c r="AX105" s="176" t="s">
        <v>284</v>
      </c>
    </row>
    <row r="106" spans="1:50" x14ac:dyDescent="0.3">
      <c r="A106" s="176">
        <v>804872</v>
      </c>
      <c r="B106" s="176" t="s">
        <v>308</v>
      </c>
      <c r="C106" s="176" t="s">
        <v>221</v>
      </c>
      <c r="D106" s="176" t="s">
        <v>221</v>
      </c>
      <c r="E106" s="176" t="s">
        <v>221</v>
      </c>
      <c r="F106" s="176" t="s">
        <v>221</v>
      </c>
      <c r="G106" s="176" t="s">
        <v>221</v>
      </c>
      <c r="H106" s="176" t="s">
        <v>221</v>
      </c>
      <c r="I106" s="176" t="s">
        <v>221</v>
      </c>
      <c r="J106" s="176" t="s">
        <v>221</v>
      </c>
      <c r="K106" s="176" t="s">
        <v>221</v>
      </c>
      <c r="L106" s="176" t="s">
        <v>220</v>
      </c>
      <c r="M106" s="176" t="s">
        <v>220</v>
      </c>
      <c r="N106" s="176" t="s">
        <v>221</v>
      </c>
      <c r="O106" s="176" t="s">
        <v>284</v>
      </c>
      <c r="P106" s="176" t="s">
        <v>284</v>
      </c>
      <c r="Q106" s="176" t="s">
        <v>284</v>
      </c>
      <c r="R106" s="176" t="s">
        <v>284</v>
      </c>
      <c r="S106" s="176" t="s">
        <v>284</v>
      </c>
      <c r="T106" s="176" t="s">
        <v>284</v>
      </c>
      <c r="U106" s="176" t="s">
        <v>284</v>
      </c>
      <c r="V106" s="176" t="s">
        <v>284</v>
      </c>
      <c r="W106" s="176" t="s">
        <v>284</v>
      </c>
      <c r="X106" s="176" t="s">
        <v>284</v>
      </c>
      <c r="Y106" s="176" t="s">
        <v>284</v>
      </c>
      <c r="Z106" s="176" t="s">
        <v>284</v>
      </c>
      <c r="AA106" s="176" t="s">
        <v>284</v>
      </c>
      <c r="AB106" s="176" t="s">
        <v>284</v>
      </c>
      <c r="AC106" s="176" t="s">
        <v>284</v>
      </c>
      <c r="AD106" s="176" t="s">
        <v>284</v>
      </c>
      <c r="AE106" s="176" t="s">
        <v>284</v>
      </c>
      <c r="AF106" s="176" t="s">
        <v>284</v>
      </c>
      <c r="AG106" s="176" t="s">
        <v>284</v>
      </c>
      <c r="AH106" s="176" t="s">
        <v>284</v>
      </c>
      <c r="AI106" s="176" t="s">
        <v>284</v>
      </c>
      <c r="AJ106" s="176" t="s">
        <v>284</v>
      </c>
      <c r="AK106" s="176" t="s">
        <v>284</v>
      </c>
      <c r="AL106" s="176" t="s">
        <v>284</v>
      </c>
      <c r="AM106" s="176" t="s">
        <v>284</v>
      </c>
      <c r="AN106" s="176" t="s">
        <v>284</v>
      </c>
      <c r="AO106" s="176" t="s">
        <v>284</v>
      </c>
      <c r="AP106" s="176" t="s">
        <v>284</v>
      </c>
      <c r="AQ106" s="176" t="s">
        <v>284</v>
      </c>
      <c r="AR106" s="176" t="s">
        <v>284</v>
      </c>
      <c r="AS106" s="176" t="s">
        <v>284</v>
      </c>
      <c r="AT106" s="176" t="s">
        <v>284</v>
      </c>
      <c r="AU106" s="176" t="s">
        <v>284</v>
      </c>
      <c r="AV106" s="176" t="s">
        <v>284</v>
      </c>
      <c r="AW106" s="176" t="s">
        <v>284</v>
      </c>
      <c r="AX106" s="176" t="s">
        <v>284</v>
      </c>
    </row>
    <row r="107" spans="1:50" x14ac:dyDescent="0.3">
      <c r="A107" s="176">
        <v>804884</v>
      </c>
      <c r="B107" s="176" t="s">
        <v>308</v>
      </c>
      <c r="C107" s="176" t="s">
        <v>220</v>
      </c>
      <c r="D107" s="176" t="s">
        <v>220</v>
      </c>
      <c r="E107" s="176" t="s">
        <v>222</v>
      </c>
      <c r="F107" s="176" t="s">
        <v>220</v>
      </c>
      <c r="G107" s="176" t="s">
        <v>220</v>
      </c>
      <c r="H107" s="176" t="s">
        <v>222</v>
      </c>
      <c r="I107" s="176" t="s">
        <v>220</v>
      </c>
      <c r="J107" s="176" t="s">
        <v>222</v>
      </c>
      <c r="K107" s="176" t="s">
        <v>222</v>
      </c>
      <c r="L107" s="176" t="s">
        <v>221</v>
      </c>
      <c r="M107" s="176" t="s">
        <v>220</v>
      </c>
      <c r="N107" s="176" t="s">
        <v>222</v>
      </c>
    </row>
    <row r="108" spans="1:50" x14ac:dyDescent="0.3">
      <c r="A108" s="176">
        <v>804911</v>
      </c>
      <c r="B108" s="176" t="s">
        <v>308</v>
      </c>
      <c r="C108" s="176" t="s">
        <v>222</v>
      </c>
      <c r="D108" s="176" t="s">
        <v>220</v>
      </c>
      <c r="E108" s="176" t="s">
        <v>221</v>
      </c>
      <c r="F108" s="176" t="s">
        <v>220</v>
      </c>
      <c r="G108" s="176" t="s">
        <v>220</v>
      </c>
      <c r="H108" s="176" t="s">
        <v>220</v>
      </c>
      <c r="I108" s="176" t="s">
        <v>222</v>
      </c>
      <c r="J108" s="176" t="s">
        <v>222</v>
      </c>
      <c r="K108" s="176" t="s">
        <v>221</v>
      </c>
      <c r="L108" s="176" t="s">
        <v>220</v>
      </c>
      <c r="M108" s="176" t="s">
        <v>220</v>
      </c>
      <c r="N108" s="176" t="s">
        <v>221</v>
      </c>
    </row>
    <row r="109" spans="1:50" x14ac:dyDescent="0.3">
      <c r="A109" s="176">
        <v>804937</v>
      </c>
      <c r="B109" s="176" t="s">
        <v>308</v>
      </c>
    </row>
    <row r="110" spans="1:50" x14ac:dyDescent="0.3">
      <c r="A110" s="176">
        <v>804948</v>
      </c>
      <c r="B110" s="176" t="s">
        <v>308</v>
      </c>
      <c r="C110" s="176" t="s">
        <v>222</v>
      </c>
      <c r="D110" s="176" t="s">
        <v>221</v>
      </c>
      <c r="E110" s="176" t="s">
        <v>221</v>
      </c>
      <c r="F110" s="176" t="s">
        <v>222</v>
      </c>
      <c r="G110" s="176" t="s">
        <v>221</v>
      </c>
      <c r="H110" s="176" t="s">
        <v>222</v>
      </c>
      <c r="I110" s="176" t="s">
        <v>221</v>
      </c>
      <c r="J110" s="176" t="s">
        <v>221</v>
      </c>
      <c r="K110" s="176" t="s">
        <v>221</v>
      </c>
      <c r="L110" s="176" t="s">
        <v>221</v>
      </c>
      <c r="M110" s="176" t="s">
        <v>221</v>
      </c>
      <c r="N110" s="176" t="s">
        <v>221</v>
      </c>
    </row>
    <row r="111" spans="1:50" x14ac:dyDescent="0.3">
      <c r="A111" s="176">
        <v>804953</v>
      </c>
      <c r="B111" s="176" t="s">
        <v>308</v>
      </c>
      <c r="C111" s="176" t="s">
        <v>220</v>
      </c>
      <c r="D111" s="176" t="s">
        <v>220</v>
      </c>
      <c r="E111" s="176" t="s">
        <v>221</v>
      </c>
      <c r="F111" s="176" t="s">
        <v>220</v>
      </c>
      <c r="G111" s="176" t="s">
        <v>221</v>
      </c>
      <c r="H111" s="176" t="s">
        <v>222</v>
      </c>
      <c r="I111" s="176" t="s">
        <v>221</v>
      </c>
      <c r="J111" s="176" t="s">
        <v>221</v>
      </c>
      <c r="K111" s="176" t="s">
        <v>221</v>
      </c>
      <c r="L111" s="176" t="s">
        <v>221</v>
      </c>
      <c r="M111" s="176" t="s">
        <v>221</v>
      </c>
      <c r="N111" s="176" t="s">
        <v>221</v>
      </c>
    </row>
    <row r="112" spans="1:50" x14ac:dyDescent="0.3">
      <c r="A112" s="176">
        <v>804958</v>
      </c>
      <c r="B112" s="176" t="s">
        <v>308</v>
      </c>
      <c r="C112" s="176" t="s">
        <v>220</v>
      </c>
      <c r="D112" s="176" t="s">
        <v>220</v>
      </c>
      <c r="E112" s="176" t="s">
        <v>222</v>
      </c>
      <c r="F112" s="176" t="s">
        <v>222</v>
      </c>
      <c r="G112" s="176" t="s">
        <v>222</v>
      </c>
      <c r="H112" s="176" t="s">
        <v>222</v>
      </c>
      <c r="I112" s="176" t="s">
        <v>221</v>
      </c>
      <c r="J112" s="176" t="s">
        <v>221</v>
      </c>
      <c r="K112" s="176" t="s">
        <v>221</v>
      </c>
      <c r="L112" s="176" t="s">
        <v>221</v>
      </c>
      <c r="M112" s="176" t="s">
        <v>221</v>
      </c>
      <c r="N112" s="176" t="s">
        <v>221</v>
      </c>
    </row>
    <row r="113" spans="1:14" x14ac:dyDescent="0.3">
      <c r="A113" s="176">
        <v>804984</v>
      </c>
      <c r="B113" s="176" t="s">
        <v>308</v>
      </c>
      <c r="C113" s="176" t="s">
        <v>220</v>
      </c>
      <c r="D113" s="176" t="s">
        <v>222</v>
      </c>
      <c r="E113" s="176" t="s">
        <v>220</v>
      </c>
      <c r="F113" s="176" t="s">
        <v>220</v>
      </c>
      <c r="G113" s="176" t="s">
        <v>220</v>
      </c>
      <c r="H113" s="176" t="s">
        <v>220</v>
      </c>
      <c r="I113" s="176" t="s">
        <v>220</v>
      </c>
      <c r="J113" s="176" t="s">
        <v>222</v>
      </c>
      <c r="K113" s="176" t="s">
        <v>221</v>
      </c>
      <c r="L113" s="176" t="s">
        <v>220</v>
      </c>
      <c r="M113" s="176" t="s">
        <v>220</v>
      </c>
      <c r="N113" s="176" t="s">
        <v>222</v>
      </c>
    </row>
    <row r="114" spans="1:14" x14ac:dyDescent="0.3">
      <c r="A114" s="176">
        <v>805009</v>
      </c>
      <c r="B114" s="176" t="s">
        <v>308</v>
      </c>
      <c r="C114" s="176" t="s">
        <v>220</v>
      </c>
      <c r="D114" s="176" t="s">
        <v>222</v>
      </c>
      <c r="E114" s="176" t="s">
        <v>220</v>
      </c>
      <c r="F114" s="176" t="s">
        <v>220</v>
      </c>
      <c r="G114" s="176" t="s">
        <v>220</v>
      </c>
      <c r="H114" s="176" t="s">
        <v>220</v>
      </c>
      <c r="I114" s="176" t="s">
        <v>222</v>
      </c>
      <c r="J114" s="176" t="s">
        <v>220</v>
      </c>
      <c r="K114" s="176" t="s">
        <v>221</v>
      </c>
      <c r="L114" s="176" t="s">
        <v>220</v>
      </c>
      <c r="M114" s="176" t="s">
        <v>220</v>
      </c>
      <c r="N114" s="176" t="s">
        <v>220</v>
      </c>
    </row>
    <row r="115" spans="1:14" x14ac:dyDescent="0.3">
      <c r="A115" s="176">
        <v>805010</v>
      </c>
      <c r="B115" s="176" t="s">
        <v>308</v>
      </c>
      <c r="C115" s="176" t="s">
        <v>220</v>
      </c>
      <c r="D115" s="176" t="s">
        <v>220</v>
      </c>
      <c r="E115" s="176" t="s">
        <v>222</v>
      </c>
      <c r="F115" s="176" t="s">
        <v>220</v>
      </c>
      <c r="G115" s="176" t="s">
        <v>220</v>
      </c>
      <c r="H115" s="176" t="s">
        <v>220</v>
      </c>
      <c r="I115" s="176" t="s">
        <v>222</v>
      </c>
      <c r="J115" s="176" t="s">
        <v>220</v>
      </c>
      <c r="K115" s="176" t="s">
        <v>220</v>
      </c>
      <c r="L115" s="176" t="s">
        <v>222</v>
      </c>
      <c r="M115" s="176" t="s">
        <v>220</v>
      </c>
      <c r="N115" s="176" t="s">
        <v>222</v>
      </c>
    </row>
    <row r="116" spans="1:14" x14ac:dyDescent="0.3">
      <c r="A116" s="176">
        <v>805017</v>
      </c>
      <c r="B116" s="176" t="s">
        <v>308</v>
      </c>
      <c r="C116" s="176" t="s">
        <v>220</v>
      </c>
      <c r="D116" s="176" t="s">
        <v>222</v>
      </c>
      <c r="E116" s="176" t="s">
        <v>222</v>
      </c>
      <c r="F116" s="176" t="s">
        <v>220</v>
      </c>
      <c r="G116" s="176" t="s">
        <v>220</v>
      </c>
      <c r="H116" s="176" t="s">
        <v>222</v>
      </c>
      <c r="I116" s="176" t="s">
        <v>222</v>
      </c>
      <c r="J116" s="176" t="s">
        <v>220</v>
      </c>
      <c r="K116" s="176" t="s">
        <v>221</v>
      </c>
      <c r="L116" s="176" t="s">
        <v>220</v>
      </c>
      <c r="M116" s="176" t="s">
        <v>220</v>
      </c>
      <c r="N116" s="176" t="s">
        <v>222</v>
      </c>
    </row>
    <row r="117" spans="1:14" x14ac:dyDescent="0.3">
      <c r="A117" s="176">
        <v>805040</v>
      </c>
      <c r="B117" s="176" t="s">
        <v>308</v>
      </c>
      <c r="C117" s="176" t="s">
        <v>220</v>
      </c>
      <c r="D117" s="176" t="s">
        <v>222</v>
      </c>
      <c r="E117" s="176" t="s">
        <v>222</v>
      </c>
      <c r="F117" s="176" t="s">
        <v>221</v>
      </c>
      <c r="G117" s="176" t="s">
        <v>221</v>
      </c>
      <c r="H117" s="176" t="s">
        <v>222</v>
      </c>
      <c r="I117" s="176" t="s">
        <v>221</v>
      </c>
      <c r="J117" s="176" t="s">
        <v>221</v>
      </c>
      <c r="K117" s="176" t="s">
        <v>221</v>
      </c>
      <c r="L117" s="176" t="s">
        <v>221</v>
      </c>
      <c r="M117" s="176" t="s">
        <v>221</v>
      </c>
      <c r="N117" s="176" t="s">
        <v>221</v>
      </c>
    </row>
    <row r="118" spans="1:14" x14ac:dyDescent="0.3">
      <c r="A118" s="176">
        <v>805047</v>
      </c>
      <c r="B118" s="176" t="s">
        <v>308</v>
      </c>
      <c r="C118" s="176" t="s">
        <v>222</v>
      </c>
      <c r="D118" s="176" t="s">
        <v>221</v>
      </c>
      <c r="E118" s="176" t="s">
        <v>222</v>
      </c>
      <c r="F118" s="176" t="s">
        <v>222</v>
      </c>
      <c r="G118" s="176" t="s">
        <v>220</v>
      </c>
      <c r="H118" s="176" t="s">
        <v>221</v>
      </c>
      <c r="I118" s="176" t="s">
        <v>222</v>
      </c>
      <c r="J118" s="176" t="s">
        <v>221</v>
      </c>
      <c r="K118" s="176" t="s">
        <v>221</v>
      </c>
      <c r="L118" s="176" t="s">
        <v>221</v>
      </c>
      <c r="M118" s="176" t="s">
        <v>221</v>
      </c>
      <c r="N118" s="176" t="s">
        <v>221</v>
      </c>
    </row>
    <row r="119" spans="1:14" x14ac:dyDescent="0.3">
      <c r="A119" s="176">
        <v>805050</v>
      </c>
      <c r="B119" s="176" t="s">
        <v>308</v>
      </c>
      <c r="C119" s="176" t="s">
        <v>220</v>
      </c>
      <c r="D119" s="176" t="s">
        <v>222</v>
      </c>
      <c r="E119" s="176" t="s">
        <v>220</v>
      </c>
      <c r="F119" s="176" t="s">
        <v>221</v>
      </c>
      <c r="G119" s="176" t="s">
        <v>220</v>
      </c>
      <c r="H119" s="176" t="s">
        <v>221</v>
      </c>
      <c r="I119" s="176" t="s">
        <v>220</v>
      </c>
      <c r="J119" s="176" t="s">
        <v>222</v>
      </c>
      <c r="K119" s="176" t="s">
        <v>221</v>
      </c>
      <c r="L119" s="176" t="s">
        <v>221</v>
      </c>
      <c r="M119" s="176" t="s">
        <v>221</v>
      </c>
      <c r="N119" s="176" t="s">
        <v>221</v>
      </c>
    </row>
    <row r="120" spans="1:14" x14ac:dyDescent="0.3">
      <c r="A120" s="176">
        <v>805068</v>
      </c>
      <c r="B120" s="176" t="s">
        <v>308</v>
      </c>
      <c r="C120" s="176" t="s">
        <v>222</v>
      </c>
      <c r="D120" s="176" t="s">
        <v>222</v>
      </c>
      <c r="E120" s="176" t="s">
        <v>222</v>
      </c>
      <c r="F120" s="176" t="s">
        <v>222</v>
      </c>
      <c r="G120" s="176" t="s">
        <v>222</v>
      </c>
      <c r="H120" s="176" t="s">
        <v>220</v>
      </c>
      <c r="I120" s="176" t="s">
        <v>222</v>
      </c>
      <c r="J120" s="176" t="s">
        <v>221</v>
      </c>
      <c r="K120" s="176" t="s">
        <v>221</v>
      </c>
      <c r="L120" s="176" t="s">
        <v>221</v>
      </c>
      <c r="M120" s="176" t="s">
        <v>221</v>
      </c>
      <c r="N120" s="176" t="s">
        <v>221</v>
      </c>
    </row>
    <row r="121" spans="1:14" x14ac:dyDescent="0.3">
      <c r="A121" s="176">
        <v>805072</v>
      </c>
      <c r="B121" s="176" t="s">
        <v>308</v>
      </c>
      <c r="C121" s="176" t="s">
        <v>222</v>
      </c>
      <c r="D121" s="176" t="s">
        <v>220</v>
      </c>
      <c r="E121" s="176" t="s">
        <v>222</v>
      </c>
      <c r="F121" s="176" t="s">
        <v>220</v>
      </c>
      <c r="G121" s="176" t="s">
        <v>220</v>
      </c>
      <c r="H121" s="176" t="s">
        <v>220</v>
      </c>
      <c r="I121" s="176" t="s">
        <v>220</v>
      </c>
      <c r="J121" s="176" t="s">
        <v>221</v>
      </c>
      <c r="K121" s="176" t="s">
        <v>221</v>
      </c>
      <c r="L121" s="176" t="s">
        <v>221</v>
      </c>
      <c r="M121" s="176" t="s">
        <v>221</v>
      </c>
      <c r="N121" s="176" t="s">
        <v>222</v>
      </c>
    </row>
    <row r="122" spans="1:14" x14ac:dyDescent="0.3">
      <c r="A122" s="176">
        <v>805099</v>
      </c>
      <c r="B122" s="176" t="s">
        <v>308</v>
      </c>
      <c r="C122" s="176" t="s">
        <v>220</v>
      </c>
      <c r="D122" s="176" t="s">
        <v>222</v>
      </c>
      <c r="E122" s="176" t="s">
        <v>222</v>
      </c>
      <c r="F122" s="176" t="s">
        <v>222</v>
      </c>
      <c r="G122" s="176" t="s">
        <v>220</v>
      </c>
      <c r="H122" s="176" t="s">
        <v>220</v>
      </c>
      <c r="I122" s="176" t="s">
        <v>220</v>
      </c>
      <c r="J122" s="176" t="s">
        <v>222</v>
      </c>
      <c r="K122" s="176" t="s">
        <v>222</v>
      </c>
      <c r="L122" s="176" t="s">
        <v>220</v>
      </c>
      <c r="M122" s="176" t="s">
        <v>222</v>
      </c>
      <c r="N122" s="176" t="s">
        <v>222</v>
      </c>
    </row>
    <row r="123" spans="1:14" x14ac:dyDescent="0.3">
      <c r="A123" s="176">
        <v>805104</v>
      </c>
      <c r="B123" s="176" t="s">
        <v>308</v>
      </c>
      <c r="C123" s="176" t="s">
        <v>220</v>
      </c>
      <c r="D123" s="176" t="s">
        <v>220</v>
      </c>
      <c r="E123" s="176" t="s">
        <v>222</v>
      </c>
      <c r="F123" s="176" t="s">
        <v>222</v>
      </c>
      <c r="G123" s="176" t="s">
        <v>222</v>
      </c>
      <c r="H123" s="176" t="s">
        <v>222</v>
      </c>
      <c r="I123" s="176" t="s">
        <v>222</v>
      </c>
      <c r="J123" s="176" t="s">
        <v>221</v>
      </c>
      <c r="K123" s="176" t="s">
        <v>220</v>
      </c>
      <c r="L123" s="176" t="s">
        <v>222</v>
      </c>
      <c r="M123" s="176" t="s">
        <v>220</v>
      </c>
      <c r="N123" s="176" t="s">
        <v>220</v>
      </c>
    </row>
    <row r="124" spans="1:14" x14ac:dyDescent="0.3">
      <c r="A124" s="176">
        <v>805156</v>
      </c>
      <c r="B124" s="176" t="s">
        <v>308</v>
      </c>
      <c r="C124" s="176" t="s">
        <v>222</v>
      </c>
      <c r="D124" s="176" t="s">
        <v>222</v>
      </c>
      <c r="E124" s="176" t="s">
        <v>222</v>
      </c>
      <c r="F124" s="176" t="s">
        <v>221</v>
      </c>
      <c r="G124" s="176" t="s">
        <v>222</v>
      </c>
      <c r="H124" s="176" t="s">
        <v>222</v>
      </c>
      <c r="I124" s="176" t="s">
        <v>222</v>
      </c>
      <c r="J124" s="176" t="s">
        <v>221</v>
      </c>
      <c r="K124" s="176" t="s">
        <v>221</v>
      </c>
      <c r="L124" s="176" t="s">
        <v>221</v>
      </c>
      <c r="M124" s="176" t="s">
        <v>222</v>
      </c>
      <c r="N124" s="176" t="s">
        <v>221</v>
      </c>
    </row>
    <row r="125" spans="1:14" x14ac:dyDescent="0.3">
      <c r="A125" s="176">
        <v>805160</v>
      </c>
      <c r="B125" s="176" t="s">
        <v>308</v>
      </c>
      <c r="C125" s="176" t="s">
        <v>220</v>
      </c>
      <c r="D125" s="176" t="s">
        <v>220</v>
      </c>
      <c r="E125" s="176" t="s">
        <v>220</v>
      </c>
      <c r="F125" s="176" t="s">
        <v>220</v>
      </c>
      <c r="G125" s="176" t="s">
        <v>220</v>
      </c>
      <c r="H125" s="176" t="s">
        <v>222</v>
      </c>
      <c r="I125" s="176" t="s">
        <v>220</v>
      </c>
      <c r="J125" s="176" t="s">
        <v>220</v>
      </c>
      <c r="K125" s="176" t="s">
        <v>220</v>
      </c>
      <c r="L125" s="176" t="s">
        <v>222</v>
      </c>
      <c r="M125" s="176" t="s">
        <v>220</v>
      </c>
      <c r="N125" s="176" t="s">
        <v>221</v>
      </c>
    </row>
    <row r="126" spans="1:14" x14ac:dyDescent="0.3">
      <c r="A126" s="176">
        <v>805189</v>
      </c>
      <c r="B126" s="176" t="s">
        <v>308</v>
      </c>
      <c r="C126" s="176" t="s">
        <v>220</v>
      </c>
      <c r="D126" s="176" t="s">
        <v>221</v>
      </c>
      <c r="E126" s="176" t="s">
        <v>221</v>
      </c>
      <c r="F126" s="176" t="s">
        <v>221</v>
      </c>
      <c r="G126" s="176" t="s">
        <v>222</v>
      </c>
      <c r="H126" s="176" t="s">
        <v>220</v>
      </c>
      <c r="I126" s="176" t="s">
        <v>222</v>
      </c>
      <c r="J126" s="176" t="s">
        <v>222</v>
      </c>
      <c r="K126" s="176" t="s">
        <v>222</v>
      </c>
      <c r="L126" s="176" t="s">
        <v>222</v>
      </c>
      <c r="M126" s="176" t="s">
        <v>222</v>
      </c>
      <c r="N126" s="176" t="s">
        <v>221</v>
      </c>
    </row>
    <row r="127" spans="1:14" x14ac:dyDescent="0.3">
      <c r="A127" s="176">
        <v>805196</v>
      </c>
      <c r="B127" s="176" t="s">
        <v>308</v>
      </c>
      <c r="C127" s="176" t="s">
        <v>220</v>
      </c>
      <c r="D127" s="176" t="s">
        <v>221</v>
      </c>
      <c r="E127" s="176" t="s">
        <v>220</v>
      </c>
      <c r="F127" s="176" t="s">
        <v>221</v>
      </c>
      <c r="G127" s="176" t="s">
        <v>221</v>
      </c>
      <c r="H127" s="176" t="s">
        <v>220</v>
      </c>
      <c r="I127" s="176" t="s">
        <v>221</v>
      </c>
      <c r="J127" s="176" t="s">
        <v>221</v>
      </c>
      <c r="K127" s="176" t="s">
        <v>221</v>
      </c>
      <c r="L127" s="176" t="s">
        <v>221</v>
      </c>
      <c r="M127" s="176" t="s">
        <v>221</v>
      </c>
      <c r="N127" s="176" t="s">
        <v>221</v>
      </c>
    </row>
    <row r="128" spans="1:14" x14ac:dyDescent="0.3">
      <c r="A128" s="176">
        <v>805202</v>
      </c>
      <c r="B128" s="176" t="s">
        <v>308</v>
      </c>
      <c r="C128" s="176" t="s">
        <v>220</v>
      </c>
      <c r="D128" s="176" t="s">
        <v>220</v>
      </c>
      <c r="E128" s="176" t="s">
        <v>220</v>
      </c>
      <c r="F128" s="176" t="s">
        <v>222</v>
      </c>
      <c r="G128" s="176" t="s">
        <v>222</v>
      </c>
      <c r="H128" s="176" t="s">
        <v>221</v>
      </c>
      <c r="I128" s="176" t="s">
        <v>221</v>
      </c>
      <c r="J128" s="176" t="s">
        <v>221</v>
      </c>
      <c r="K128" s="176" t="s">
        <v>221</v>
      </c>
      <c r="L128" s="176" t="s">
        <v>221</v>
      </c>
      <c r="M128" s="176" t="s">
        <v>221</v>
      </c>
      <c r="N128" s="176" t="s">
        <v>221</v>
      </c>
    </row>
    <row r="129" spans="1:50" x14ac:dyDescent="0.3">
      <c r="A129" s="176">
        <v>805207</v>
      </c>
      <c r="B129" s="176" t="s">
        <v>308</v>
      </c>
      <c r="C129" s="176" t="s">
        <v>222</v>
      </c>
      <c r="D129" s="176" t="s">
        <v>221</v>
      </c>
      <c r="E129" s="176" t="s">
        <v>221</v>
      </c>
      <c r="F129" s="176" t="s">
        <v>222</v>
      </c>
      <c r="G129" s="176" t="s">
        <v>221</v>
      </c>
      <c r="H129" s="176" t="s">
        <v>221</v>
      </c>
      <c r="I129" s="176" t="s">
        <v>222</v>
      </c>
      <c r="J129" s="176" t="s">
        <v>222</v>
      </c>
      <c r="K129" s="176" t="s">
        <v>222</v>
      </c>
      <c r="L129" s="176" t="s">
        <v>222</v>
      </c>
      <c r="M129" s="176" t="s">
        <v>222</v>
      </c>
      <c r="N129" s="176" t="s">
        <v>222</v>
      </c>
    </row>
    <row r="130" spans="1:50" x14ac:dyDescent="0.3">
      <c r="A130" s="176">
        <v>805215</v>
      </c>
      <c r="B130" s="176" t="s">
        <v>308</v>
      </c>
      <c r="C130" s="176" t="s">
        <v>220</v>
      </c>
      <c r="D130" s="176" t="s">
        <v>222</v>
      </c>
      <c r="E130" s="176" t="s">
        <v>220</v>
      </c>
      <c r="F130" s="176" t="s">
        <v>220</v>
      </c>
      <c r="G130" s="176" t="s">
        <v>222</v>
      </c>
      <c r="H130" s="176" t="s">
        <v>221</v>
      </c>
      <c r="I130" s="176" t="s">
        <v>220</v>
      </c>
      <c r="J130" s="176" t="s">
        <v>222</v>
      </c>
      <c r="K130" s="176" t="s">
        <v>221</v>
      </c>
      <c r="L130" s="176" t="s">
        <v>220</v>
      </c>
      <c r="M130" s="176" t="s">
        <v>222</v>
      </c>
      <c r="N130" s="176" t="s">
        <v>221</v>
      </c>
      <c r="O130" s="176" t="s">
        <v>284</v>
      </c>
      <c r="P130" s="176" t="s">
        <v>284</v>
      </c>
      <c r="Q130" s="176" t="s">
        <v>284</v>
      </c>
      <c r="R130" s="176" t="s">
        <v>284</v>
      </c>
      <c r="S130" s="176" t="s">
        <v>284</v>
      </c>
      <c r="T130" s="176" t="s">
        <v>284</v>
      </c>
      <c r="U130" s="176" t="s">
        <v>284</v>
      </c>
      <c r="V130" s="176" t="s">
        <v>284</v>
      </c>
      <c r="W130" s="176" t="s">
        <v>284</v>
      </c>
      <c r="X130" s="176" t="s">
        <v>284</v>
      </c>
      <c r="Y130" s="176" t="s">
        <v>284</v>
      </c>
      <c r="Z130" s="176" t="s">
        <v>284</v>
      </c>
      <c r="AA130" s="176" t="s">
        <v>284</v>
      </c>
      <c r="AB130" s="176" t="s">
        <v>284</v>
      </c>
      <c r="AC130" s="176" t="s">
        <v>284</v>
      </c>
      <c r="AD130" s="176" t="s">
        <v>284</v>
      </c>
      <c r="AE130" s="176" t="s">
        <v>284</v>
      </c>
      <c r="AF130" s="176" t="s">
        <v>284</v>
      </c>
      <c r="AG130" s="176" t="s">
        <v>284</v>
      </c>
      <c r="AH130" s="176" t="s">
        <v>284</v>
      </c>
      <c r="AI130" s="176" t="s">
        <v>284</v>
      </c>
      <c r="AJ130" s="176" t="s">
        <v>284</v>
      </c>
      <c r="AK130" s="176" t="s">
        <v>284</v>
      </c>
      <c r="AL130" s="176" t="s">
        <v>284</v>
      </c>
      <c r="AM130" s="176" t="s">
        <v>284</v>
      </c>
      <c r="AN130" s="176" t="s">
        <v>284</v>
      </c>
      <c r="AO130" s="176" t="s">
        <v>284</v>
      </c>
      <c r="AP130" s="176" t="s">
        <v>284</v>
      </c>
      <c r="AQ130" s="176" t="s">
        <v>284</v>
      </c>
      <c r="AR130" s="176" t="s">
        <v>284</v>
      </c>
      <c r="AS130" s="176" t="s">
        <v>284</v>
      </c>
      <c r="AT130" s="176" t="s">
        <v>284</v>
      </c>
      <c r="AU130" s="176" t="s">
        <v>284</v>
      </c>
      <c r="AV130" s="176" t="s">
        <v>284</v>
      </c>
      <c r="AW130" s="176" t="s">
        <v>284</v>
      </c>
      <c r="AX130" s="176" t="s">
        <v>284</v>
      </c>
    </row>
    <row r="131" spans="1:50" x14ac:dyDescent="0.3">
      <c r="A131" s="176">
        <v>805218</v>
      </c>
      <c r="B131" s="176" t="s">
        <v>308</v>
      </c>
    </row>
    <row r="132" spans="1:50" x14ac:dyDescent="0.3">
      <c r="A132" s="176">
        <v>805220</v>
      </c>
      <c r="B132" s="176" t="s">
        <v>308</v>
      </c>
      <c r="C132" s="176" t="s">
        <v>220</v>
      </c>
      <c r="D132" s="176" t="s">
        <v>220</v>
      </c>
      <c r="E132" s="176" t="s">
        <v>222</v>
      </c>
      <c r="F132" s="176" t="s">
        <v>222</v>
      </c>
      <c r="G132" s="176" t="s">
        <v>221</v>
      </c>
      <c r="H132" s="176" t="s">
        <v>222</v>
      </c>
      <c r="I132" s="176" t="s">
        <v>221</v>
      </c>
      <c r="J132" s="176" t="s">
        <v>221</v>
      </c>
      <c r="K132" s="176" t="s">
        <v>221</v>
      </c>
      <c r="L132" s="176" t="s">
        <v>221</v>
      </c>
      <c r="M132" s="176" t="s">
        <v>221</v>
      </c>
      <c r="N132" s="176" t="s">
        <v>221</v>
      </c>
    </row>
    <row r="133" spans="1:50" x14ac:dyDescent="0.3">
      <c r="A133" s="176">
        <v>805223</v>
      </c>
      <c r="B133" s="176" t="s">
        <v>308</v>
      </c>
      <c r="C133" s="176" t="s">
        <v>220</v>
      </c>
      <c r="D133" s="176" t="s">
        <v>220</v>
      </c>
      <c r="E133" s="176" t="s">
        <v>222</v>
      </c>
      <c r="F133" s="176" t="s">
        <v>220</v>
      </c>
      <c r="G133" s="176" t="s">
        <v>221</v>
      </c>
      <c r="H133" s="176" t="s">
        <v>221</v>
      </c>
      <c r="I133" s="176" t="s">
        <v>221</v>
      </c>
      <c r="J133" s="176" t="s">
        <v>221</v>
      </c>
      <c r="K133" s="176" t="s">
        <v>221</v>
      </c>
      <c r="L133" s="176" t="s">
        <v>221</v>
      </c>
      <c r="M133" s="176" t="s">
        <v>220</v>
      </c>
      <c r="N133" s="176" t="s">
        <v>221</v>
      </c>
    </row>
    <row r="134" spans="1:50" x14ac:dyDescent="0.3">
      <c r="A134" s="176">
        <v>805316</v>
      </c>
      <c r="B134" s="176" t="s">
        <v>308</v>
      </c>
      <c r="C134" s="176" t="s">
        <v>222</v>
      </c>
      <c r="D134" s="176" t="s">
        <v>220</v>
      </c>
      <c r="E134" s="176" t="s">
        <v>221</v>
      </c>
      <c r="F134" s="176" t="s">
        <v>222</v>
      </c>
      <c r="G134" s="176" t="s">
        <v>220</v>
      </c>
      <c r="H134" s="176" t="s">
        <v>222</v>
      </c>
      <c r="I134" s="176" t="s">
        <v>221</v>
      </c>
      <c r="J134" s="176" t="s">
        <v>221</v>
      </c>
      <c r="K134" s="176" t="s">
        <v>220</v>
      </c>
      <c r="L134" s="176" t="s">
        <v>221</v>
      </c>
      <c r="M134" s="176" t="s">
        <v>221</v>
      </c>
      <c r="N134" s="176" t="s">
        <v>221</v>
      </c>
    </row>
    <row r="135" spans="1:50" x14ac:dyDescent="0.3">
      <c r="A135" s="176">
        <v>805317</v>
      </c>
      <c r="B135" s="176" t="s">
        <v>308</v>
      </c>
      <c r="C135" s="176" t="s">
        <v>222</v>
      </c>
      <c r="D135" s="176" t="s">
        <v>220</v>
      </c>
      <c r="E135" s="176" t="s">
        <v>222</v>
      </c>
      <c r="F135" s="176" t="s">
        <v>222</v>
      </c>
      <c r="G135" s="176" t="s">
        <v>220</v>
      </c>
      <c r="H135" s="176" t="s">
        <v>220</v>
      </c>
      <c r="I135" s="176" t="s">
        <v>222</v>
      </c>
      <c r="J135" s="176" t="s">
        <v>220</v>
      </c>
      <c r="K135" s="176" t="s">
        <v>220</v>
      </c>
      <c r="L135" s="176" t="s">
        <v>220</v>
      </c>
      <c r="M135" s="176" t="s">
        <v>220</v>
      </c>
      <c r="N135" s="176" t="s">
        <v>222</v>
      </c>
    </row>
    <row r="136" spans="1:50" x14ac:dyDescent="0.3">
      <c r="A136" s="176">
        <v>805343</v>
      </c>
      <c r="B136" s="176" t="s">
        <v>308</v>
      </c>
      <c r="C136" s="176" t="s">
        <v>222</v>
      </c>
      <c r="D136" s="176" t="s">
        <v>221</v>
      </c>
      <c r="E136" s="176" t="s">
        <v>222</v>
      </c>
      <c r="F136" s="176" t="s">
        <v>220</v>
      </c>
      <c r="G136" s="176" t="s">
        <v>220</v>
      </c>
      <c r="H136" s="176" t="s">
        <v>220</v>
      </c>
      <c r="I136" s="176" t="s">
        <v>220</v>
      </c>
      <c r="J136" s="176" t="s">
        <v>221</v>
      </c>
      <c r="K136" s="176" t="s">
        <v>221</v>
      </c>
      <c r="L136" s="176" t="s">
        <v>221</v>
      </c>
      <c r="M136" s="176" t="s">
        <v>222</v>
      </c>
      <c r="N136" s="176" t="s">
        <v>221</v>
      </c>
    </row>
    <row r="137" spans="1:50" x14ac:dyDescent="0.3">
      <c r="A137" s="176">
        <v>805352</v>
      </c>
      <c r="B137" s="176" t="s">
        <v>308</v>
      </c>
      <c r="C137" s="176" t="s">
        <v>222</v>
      </c>
      <c r="D137" s="176" t="s">
        <v>220</v>
      </c>
      <c r="E137" s="176" t="s">
        <v>221</v>
      </c>
      <c r="F137" s="176" t="s">
        <v>220</v>
      </c>
      <c r="G137" s="176" t="s">
        <v>222</v>
      </c>
      <c r="H137" s="176" t="s">
        <v>222</v>
      </c>
      <c r="I137" s="176" t="s">
        <v>222</v>
      </c>
      <c r="J137" s="176" t="s">
        <v>221</v>
      </c>
      <c r="K137" s="176" t="s">
        <v>221</v>
      </c>
      <c r="L137" s="176" t="s">
        <v>222</v>
      </c>
      <c r="M137" s="176" t="s">
        <v>221</v>
      </c>
      <c r="N137" s="176" t="s">
        <v>221</v>
      </c>
    </row>
    <row r="138" spans="1:50" x14ac:dyDescent="0.3">
      <c r="A138" s="176">
        <v>805356</v>
      </c>
      <c r="B138" s="176" t="s">
        <v>308</v>
      </c>
      <c r="C138" s="176" t="s">
        <v>220</v>
      </c>
      <c r="D138" s="176" t="s">
        <v>222</v>
      </c>
      <c r="E138" s="176" t="s">
        <v>222</v>
      </c>
      <c r="F138" s="176" t="s">
        <v>220</v>
      </c>
      <c r="G138" s="176" t="s">
        <v>220</v>
      </c>
      <c r="H138" s="176" t="s">
        <v>220</v>
      </c>
      <c r="I138" s="176" t="s">
        <v>220</v>
      </c>
      <c r="J138" s="176" t="s">
        <v>220</v>
      </c>
      <c r="K138" s="176" t="s">
        <v>220</v>
      </c>
      <c r="L138" s="176" t="s">
        <v>220</v>
      </c>
      <c r="M138" s="176" t="s">
        <v>220</v>
      </c>
      <c r="N138" s="176" t="s">
        <v>222</v>
      </c>
    </row>
    <row r="139" spans="1:50" x14ac:dyDescent="0.3">
      <c r="A139" s="176">
        <v>805371</v>
      </c>
      <c r="B139" s="176" t="s">
        <v>308</v>
      </c>
      <c r="C139" s="176" t="s">
        <v>222</v>
      </c>
      <c r="D139" s="176" t="s">
        <v>222</v>
      </c>
      <c r="E139" s="176" t="s">
        <v>220</v>
      </c>
      <c r="F139" s="176" t="s">
        <v>220</v>
      </c>
      <c r="G139" s="176" t="s">
        <v>222</v>
      </c>
      <c r="H139" s="176" t="s">
        <v>221</v>
      </c>
      <c r="I139" s="176" t="s">
        <v>222</v>
      </c>
      <c r="J139" s="176" t="s">
        <v>221</v>
      </c>
      <c r="K139" s="176" t="s">
        <v>221</v>
      </c>
      <c r="L139" s="176" t="s">
        <v>220</v>
      </c>
      <c r="M139" s="176" t="s">
        <v>221</v>
      </c>
      <c r="N139" s="176" t="s">
        <v>220</v>
      </c>
    </row>
    <row r="140" spans="1:50" x14ac:dyDescent="0.3">
      <c r="A140" s="176">
        <v>805410</v>
      </c>
      <c r="B140" s="176" t="s">
        <v>308</v>
      </c>
      <c r="C140" s="176" t="s">
        <v>222</v>
      </c>
      <c r="D140" s="176" t="s">
        <v>220</v>
      </c>
      <c r="E140" s="176" t="s">
        <v>222</v>
      </c>
      <c r="F140" s="176" t="s">
        <v>222</v>
      </c>
      <c r="G140" s="176" t="s">
        <v>222</v>
      </c>
      <c r="H140" s="176" t="s">
        <v>222</v>
      </c>
      <c r="I140" s="176" t="s">
        <v>220</v>
      </c>
      <c r="J140" s="176" t="s">
        <v>222</v>
      </c>
      <c r="K140" s="176" t="s">
        <v>220</v>
      </c>
      <c r="L140" s="176" t="s">
        <v>220</v>
      </c>
      <c r="M140" s="176" t="s">
        <v>222</v>
      </c>
      <c r="N140" s="176" t="s">
        <v>1146</v>
      </c>
    </row>
    <row r="141" spans="1:50" x14ac:dyDescent="0.3">
      <c r="A141" s="176">
        <v>805413</v>
      </c>
      <c r="B141" s="176" t="s">
        <v>308</v>
      </c>
      <c r="C141" s="176" t="s">
        <v>220</v>
      </c>
      <c r="D141" s="176" t="s">
        <v>221</v>
      </c>
      <c r="E141" s="176" t="s">
        <v>221</v>
      </c>
      <c r="F141" s="176" t="s">
        <v>220</v>
      </c>
      <c r="G141" s="176" t="s">
        <v>221</v>
      </c>
      <c r="H141" s="176" t="s">
        <v>221</v>
      </c>
      <c r="I141" s="176" t="s">
        <v>222</v>
      </c>
      <c r="J141" s="176" t="s">
        <v>221</v>
      </c>
      <c r="K141" s="176" t="s">
        <v>221</v>
      </c>
      <c r="L141" s="176" t="s">
        <v>221</v>
      </c>
      <c r="M141" s="176" t="s">
        <v>222</v>
      </c>
      <c r="N141" s="176" t="s">
        <v>221</v>
      </c>
    </row>
    <row r="142" spans="1:50" x14ac:dyDescent="0.3">
      <c r="A142" s="176">
        <v>805478</v>
      </c>
      <c r="B142" s="176" t="s">
        <v>308</v>
      </c>
      <c r="C142" s="176" t="s">
        <v>220</v>
      </c>
      <c r="D142" s="176" t="s">
        <v>222</v>
      </c>
      <c r="E142" s="176" t="s">
        <v>220</v>
      </c>
      <c r="F142" s="176" t="s">
        <v>222</v>
      </c>
      <c r="G142" s="176" t="s">
        <v>222</v>
      </c>
      <c r="H142" s="176" t="s">
        <v>220</v>
      </c>
      <c r="I142" s="176" t="s">
        <v>221</v>
      </c>
      <c r="J142" s="176" t="s">
        <v>221</v>
      </c>
      <c r="K142" s="176" t="s">
        <v>222</v>
      </c>
      <c r="L142" s="176" t="s">
        <v>221</v>
      </c>
      <c r="M142" s="176" t="s">
        <v>222</v>
      </c>
      <c r="N142" s="176" t="s">
        <v>221</v>
      </c>
    </row>
    <row r="143" spans="1:50" x14ac:dyDescent="0.3">
      <c r="A143" s="176">
        <v>805521</v>
      </c>
      <c r="B143" s="176" t="s">
        <v>308</v>
      </c>
      <c r="C143" s="176" t="s">
        <v>220</v>
      </c>
      <c r="D143" s="176" t="s">
        <v>222</v>
      </c>
      <c r="E143" s="176" t="s">
        <v>222</v>
      </c>
      <c r="F143" s="176" t="s">
        <v>220</v>
      </c>
      <c r="G143" s="176" t="s">
        <v>220</v>
      </c>
      <c r="H143" s="176" t="s">
        <v>220</v>
      </c>
      <c r="I143" s="176" t="s">
        <v>222</v>
      </c>
      <c r="J143" s="176" t="s">
        <v>221</v>
      </c>
      <c r="K143" s="176" t="s">
        <v>221</v>
      </c>
      <c r="L143" s="176" t="s">
        <v>220</v>
      </c>
      <c r="M143" s="176" t="s">
        <v>222</v>
      </c>
      <c r="N143" s="176" t="s">
        <v>221</v>
      </c>
    </row>
    <row r="144" spans="1:50" x14ac:dyDescent="0.3">
      <c r="A144" s="176">
        <v>805554</v>
      </c>
      <c r="B144" s="176" t="s">
        <v>308</v>
      </c>
      <c r="C144" s="176" t="s">
        <v>222</v>
      </c>
      <c r="D144" s="176" t="s">
        <v>220</v>
      </c>
      <c r="E144" s="176" t="s">
        <v>220</v>
      </c>
      <c r="F144" s="176" t="s">
        <v>220</v>
      </c>
      <c r="G144" s="176" t="s">
        <v>220</v>
      </c>
      <c r="H144" s="176" t="s">
        <v>222</v>
      </c>
      <c r="I144" s="176" t="s">
        <v>222</v>
      </c>
      <c r="J144" s="176" t="s">
        <v>222</v>
      </c>
      <c r="K144" s="176" t="s">
        <v>221</v>
      </c>
      <c r="L144" s="176" t="s">
        <v>220</v>
      </c>
      <c r="M144" s="176" t="s">
        <v>220</v>
      </c>
      <c r="N144" s="176" t="s">
        <v>222</v>
      </c>
    </row>
    <row r="145" spans="1:50" x14ac:dyDescent="0.3">
      <c r="A145" s="176">
        <v>805568</v>
      </c>
      <c r="B145" s="176" t="s">
        <v>308</v>
      </c>
      <c r="C145" s="176" t="s">
        <v>222</v>
      </c>
      <c r="D145" s="176" t="s">
        <v>222</v>
      </c>
      <c r="E145" s="176" t="s">
        <v>221</v>
      </c>
      <c r="F145" s="176" t="s">
        <v>220</v>
      </c>
      <c r="G145" s="176" t="s">
        <v>222</v>
      </c>
      <c r="H145" s="176" t="s">
        <v>222</v>
      </c>
      <c r="I145" s="176" t="s">
        <v>222</v>
      </c>
      <c r="J145" s="176" t="s">
        <v>221</v>
      </c>
      <c r="K145" s="176" t="s">
        <v>221</v>
      </c>
      <c r="L145" s="176" t="s">
        <v>221</v>
      </c>
      <c r="M145" s="176" t="s">
        <v>222</v>
      </c>
      <c r="N145" s="176" t="s">
        <v>222</v>
      </c>
    </row>
    <row r="146" spans="1:50" x14ac:dyDescent="0.3">
      <c r="A146" s="176">
        <v>805573</v>
      </c>
      <c r="B146" s="176" t="s">
        <v>308</v>
      </c>
      <c r="C146" s="176" t="s">
        <v>220</v>
      </c>
      <c r="D146" s="176" t="s">
        <v>222</v>
      </c>
      <c r="E146" s="176" t="s">
        <v>222</v>
      </c>
      <c r="F146" s="176" t="s">
        <v>220</v>
      </c>
      <c r="G146" s="176" t="s">
        <v>222</v>
      </c>
      <c r="H146" s="176" t="s">
        <v>222</v>
      </c>
      <c r="I146" s="176" t="s">
        <v>221</v>
      </c>
      <c r="J146" s="176" t="s">
        <v>221</v>
      </c>
      <c r="K146" s="176" t="s">
        <v>221</v>
      </c>
      <c r="L146" s="176" t="s">
        <v>221</v>
      </c>
      <c r="M146" s="176" t="s">
        <v>221</v>
      </c>
      <c r="N146" s="176" t="s">
        <v>221</v>
      </c>
    </row>
    <row r="147" spans="1:50" x14ac:dyDescent="0.3">
      <c r="A147" s="176">
        <v>805595</v>
      </c>
      <c r="B147" s="176" t="s">
        <v>308</v>
      </c>
      <c r="C147" s="176" t="s">
        <v>222</v>
      </c>
      <c r="D147" s="176" t="s">
        <v>220</v>
      </c>
      <c r="E147" s="176" t="s">
        <v>220</v>
      </c>
      <c r="F147" s="176" t="s">
        <v>220</v>
      </c>
      <c r="G147" s="176" t="s">
        <v>221</v>
      </c>
      <c r="H147" s="176" t="s">
        <v>220</v>
      </c>
      <c r="I147" s="176" t="s">
        <v>222</v>
      </c>
      <c r="J147" s="176" t="s">
        <v>221</v>
      </c>
      <c r="K147" s="176" t="s">
        <v>221</v>
      </c>
      <c r="L147" s="176" t="s">
        <v>221</v>
      </c>
      <c r="M147" s="176" t="s">
        <v>220</v>
      </c>
      <c r="N147" s="176" t="s">
        <v>222</v>
      </c>
    </row>
    <row r="148" spans="1:50" x14ac:dyDescent="0.3">
      <c r="A148" s="176">
        <v>805608</v>
      </c>
      <c r="B148" s="176" t="s">
        <v>308</v>
      </c>
      <c r="C148" s="176" t="s">
        <v>222</v>
      </c>
      <c r="D148" s="176" t="s">
        <v>220</v>
      </c>
      <c r="E148" s="176" t="s">
        <v>222</v>
      </c>
      <c r="F148" s="176" t="s">
        <v>222</v>
      </c>
      <c r="G148" s="176" t="s">
        <v>220</v>
      </c>
      <c r="H148" s="176" t="s">
        <v>220</v>
      </c>
      <c r="I148" s="176" t="s">
        <v>222</v>
      </c>
      <c r="J148" s="176" t="s">
        <v>222</v>
      </c>
      <c r="K148" s="176" t="s">
        <v>221</v>
      </c>
      <c r="L148" s="176" t="s">
        <v>220</v>
      </c>
      <c r="M148" s="176" t="s">
        <v>220</v>
      </c>
      <c r="N148" s="176" t="s">
        <v>221</v>
      </c>
    </row>
    <row r="149" spans="1:50" x14ac:dyDescent="0.3">
      <c r="A149" s="176">
        <v>805626</v>
      </c>
      <c r="B149" s="176" t="s">
        <v>308</v>
      </c>
      <c r="C149" s="176" t="s">
        <v>220</v>
      </c>
      <c r="D149" s="176" t="s">
        <v>220</v>
      </c>
      <c r="E149" s="176" t="s">
        <v>220</v>
      </c>
      <c r="F149" s="176" t="s">
        <v>220</v>
      </c>
      <c r="G149" s="176" t="s">
        <v>220</v>
      </c>
      <c r="H149" s="176" t="s">
        <v>220</v>
      </c>
      <c r="I149" s="176" t="s">
        <v>222</v>
      </c>
      <c r="J149" s="176" t="s">
        <v>220</v>
      </c>
      <c r="K149" s="176" t="s">
        <v>221</v>
      </c>
      <c r="L149" s="176" t="s">
        <v>220</v>
      </c>
      <c r="M149" s="176" t="s">
        <v>220</v>
      </c>
      <c r="N149" s="176" t="s">
        <v>220</v>
      </c>
    </row>
    <row r="150" spans="1:50" x14ac:dyDescent="0.3">
      <c r="A150" s="176">
        <v>805646</v>
      </c>
      <c r="B150" s="176" t="s">
        <v>308</v>
      </c>
      <c r="C150" s="176" t="s">
        <v>220</v>
      </c>
      <c r="D150" s="176" t="s">
        <v>220</v>
      </c>
      <c r="E150" s="176" t="s">
        <v>220</v>
      </c>
      <c r="F150" s="176" t="s">
        <v>220</v>
      </c>
      <c r="G150" s="176" t="s">
        <v>220</v>
      </c>
      <c r="H150" s="176" t="s">
        <v>220</v>
      </c>
      <c r="I150" s="176" t="s">
        <v>220</v>
      </c>
      <c r="J150" s="176" t="s">
        <v>220</v>
      </c>
      <c r="K150" s="176" t="s">
        <v>221</v>
      </c>
      <c r="L150" s="176" t="s">
        <v>222</v>
      </c>
      <c r="M150" s="176" t="s">
        <v>220</v>
      </c>
      <c r="N150" s="176" t="s">
        <v>220</v>
      </c>
    </row>
    <row r="151" spans="1:50" x14ac:dyDescent="0.3">
      <c r="A151" s="176">
        <v>805658</v>
      </c>
      <c r="B151" s="176" t="s">
        <v>308</v>
      </c>
      <c r="C151" s="176" t="s">
        <v>220</v>
      </c>
      <c r="D151" s="176" t="s">
        <v>222</v>
      </c>
      <c r="E151" s="176" t="s">
        <v>222</v>
      </c>
      <c r="F151" s="176" t="s">
        <v>220</v>
      </c>
      <c r="G151" s="176" t="s">
        <v>222</v>
      </c>
      <c r="H151" s="176" t="s">
        <v>220</v>
      </c>
      <c r="I151" s="176" t="s">
        <v>220</v>
      </c>
      <c r="J151" s="176" t="s">
        <v>221</v>
      </c>
      <c r="K151" s="176" t="s">
        <v>222</v>
      </c>
      <c r="L151" s="176" t="s">
        <v>220</v>
      </c>
      <c r="M151" s="176" t="s">
        <v>220</v>
      </c>
      <c r="N151" s="176" t="s">
        <v>221</v>
      </c>
    </row>
    <row r="152" spans="1:50" x14ac:dyDescent="0.3">
      <c r="A152" s="176">
        <v>805687</v>
      </c>
      <c r="B152" s="176" t="s">
        <v>308</v>
      </c>
      <c r="C152" s="176" t="s">
        <v>220</v>
      </c>
      <c r="D152" s="176" t="s">
        <v>222</v>
      </c>
      <c r="E152" s="176" t="s">
        <v>221</v>
      </c>
      <c r="F152" s="176" t="s">
        <v>221</v>
      </c>
      <c r="G152" s="176" t="s">
        <v>220</v>
      </c>
      <c r="H152" s="176" t="s">
        <v>220</v>
      </c>
      <c r="I152" s="176" t="s">
        <v>220</v>
      </c>
      <c r="J152" s="176" t="s">
        <v>221</v>
      </c>
      <c r="K152" s="176" t="s">
        <v>221</v>
      </c>
      <c r="L152" s="176" t="s">
        <v>221</v>
      </c>
      <c r="M152" s="176" t="s">
        <v>221</v>
      </c>
      <c r="N152" s="176" t="s">
        <v>222</v>
      </c>
    </row>
    <row r="153" spans="1:50" x14ac:dyDescent="0.3">
      <c r="A153" s="176">
        <v>805688</v>
      </c>
      <c r="B153" s="176" t="s">
        <v>308</v>
      </c>
      <c r="C153" s="176" t="s">
        <v>220</v>
      </c>
      <c r="D153" s="176" t="s">
        <v>220</v>
      </c>
      <c r="E153" s="176" t="s">
        <v>222</v>
      </c>
      <c r="F153" s="176" t="s">
        <v>220</v>
      </c>
      <c r="G153" s="176" t="s">
        <v>220</v>
      </c>
      <c r="H153" s="176" t="s">
        <v>220</v>
      </c>
      <c r="I153" s="176" t="s">
        <v>220</v>
      </c>
      <c r="J153" s="176" t="s">
        <v>220</v>
      </c>
      <c r="K153" s="176" t="s">
        <v>220</v>
      </c>
      <c r="L153" s="176" t="s">
        <v>220</v>
      </c>
      <c r="M153" s="176" t="s">
        <v>222</v>
      </c>
      <c r="N153" s="176" t="s">
        <v>222</v>
      </c>
    </row>
    <row r="154" spans="1:50" x14ac:dyDescent="0.3">
      <c r="A154" s="176">
        <v>805689</v>
      </c>
      <c r="B154" s="176" t="s">
        <v>308</v>
      </c>
      <c r="C154" s="176" t="s">
        <v>220</v>
      </c>
      <c r="D154" s="176" t="s">
        <v>221</v>
      </c>
      <c r="E154" s="176" t="s">
        <v>222</v>
      </c>
      <c r="F154" s="176" t="s">
        <v>222</v>
      </c>
      <c r="G154" s="176" t="s">
        <v>221</v>
      </c>
      <c r="H154" s="176" t="s">
        <v>222</v>
      </c>
      <c r="I154" s="176" t="s">
        <v>220</v>
      </c>
      <c r="J154" s="176" t="s">
        <v>222</v>
      </c>
      <c r="K154" s="176" t="s">
        <v>221</v>
      </c>
      <c r="L154" s="176" t="s">
        <v>222</v>
      </c>
      <c r="M154" s="176" t="s">
        <v>220</v>
      </c>
      <c r="N154" s="176" t="s">
        <v>221</v>
      </c>
    </row>
    <row r="155" spans="1:50" x14ac:dyDescent="0.3">
      <c r="A155" s="176">
        <v>805693</v>
      </c>
      <c r="B155" s="176" t="s">
        <v>308</v>
      </c>
      <c r="C155" s="176" t="s">
        <v>222</v>
      </c>
      <c r="D155" s="176" t="s">
        <v>222</v>
      </c>
      <c r="E155" s="176" t="s">
        <v>222</v>
      </c>
      <c r="F155" s="176" t="s">
        <v>221</v>
      </c>
      <c r="G155" s="176" t="s">
        <v>221</v>
      </c>
      <c r="H155" s="176" t="s">
        <v>220</v>
      </c>
      <c r="I155" s="176" t="s">
        <v>220</v>
      </c>
      <c r="J155" s="176" t="s">
        <v>222</v>
      </c>
      <c r="K155" s="176" t="s">
        <v>222</v>
      </c>
      <c r="L155" s="176" t="s">
        <v>222</v>
      </c>
      <c r="M155" s="176" t="s">
        <v>222</v>
      </c>
      <c r="N155" s="176" t="s">
        <v>220</v>
      </c>
      <c r="O155" s="176" t="s">
        <v>284</v>
      </c>
      <c r="P155" s="176" t="s">
        <v>284</v>
      </c>
      <c r="Q155" s="176" t="s">
        <v>284</v>
      </c>
      <c r="R155" s="176" t="s">
        <v>284</v>
      </c>
      <c r="S155" s="176" t="s">
        <v>284</v>
      </c>
      <c r="T155" s="176" t="s">
        <v>284</v>
      </c>
      <c r="U155" s="176" t="s">
        <v>284</v>
      </c>
      <c r="V155" s="176" t="s">
        <v>284</v>
      </c>
      <c r="W155" s="176" t="s">
        <v>284</v>
      </c>
      <c r="X155" s="176" t="s">
        <v>284</v>
      </c>
      <c r="Y155" s="176" t="s">
        <v>284</v>
      </c>
      <c r="Z155" s="176" t="s">
        <v>284</v>
      </c>
      <c r="AA155" s="176" t="s">
        <v>284</v>
      </c>
      <c r="AB155" s="176" t="s">
        <v>284</v>
      </c>
      <c r="AC155" s="176" t="s">
        <v>284</v>
      </c>
      <c r="AD155" s="176" t="s">
        <v>284</v>
      </c>
      <c r="AE155" s="176" t="s">
        <v>284</v>
      </c>
      <c r="AF155" s="176" t="s">
        <v>284</v>
      </c>
      <c r="AG155" s="176" t="s">
        <v>284</v>
      </c>
      <c r="AH155" s="176" t="s">
        <v>284</v>
      </c>
      <c r="AI155" s="176" t="s">
        <v>284</v>
      </c>
      <c r="AJ155" s="176" t="s">
        <v>284</v>
      </c>
      <c r="AK155" s="176" t="s">
        <v>284</v>
      </c>
      <c r="AL155" s="176" t="s">
        <v>284</v>
      </c>
      <c r="AM155" s="176" t="s">
        <v>284</v>
      </c>
      <c r="AN155" s="176" t="s">
        <v>284</v>
      </c>
      <c r="AO155" s="176" t="s">
        <v>284</v>
      </c>
      <c r="AP155" s="176" t="s">
        <v>284</v>
      </c>
      <c r="AQ155" s="176" t="s">
        <v>284</v>
      </c>
      <c r="AR155" s="176" t="s">
        <v>284</v>
      </c>
      <c r="AS155" s="176" t="s">
        <v>284</v>
      </c>
      <c r="AT155" s="176" t="s">
        <v>284</v>
      </c>
      <c r="AU155" s="176" t="s">
        <v>284</v>
      </c>
      <c r="AV155" s="176" t="s">
        <v>284</v>
      </c>
      <c r="AW155" s="176" t="s">
        <v>284</v>
      </c>
      <c r="AX155" s="176" t="s">
        <v>284</v>
      </c>
    </row>
    <row r="156" spans="1:50" x14ac:dyDescent="0.3">
      <c r="A156" s="176">
        <v>805698</v>
      </c>
      <c r="B156" s="176" t="s">
        <v>308</v>
      </c>
      <c r="C156" s="176" t="s">
        <v>220</v>
      </c>
      <c r="D156" s="176" t="s">
        <v>220</v>
      </c>
      <c r="E156" s="176" t="s">
        <v>222</v>
      </c>
      <c r="F156" s="176" t="s">
        <v>220</v>
      </c>
      <c r="G156" s="176" t="s">
        <v>222</v>
      </c>
      <c r="H156" s="176" t="s">
        <v>221</v>
      </c>
      <c r="I156" s="176" t="s">
        <v>222</v>
      </c>
      <c r="J156" s="176" t="s">
        <v>220</v>
      </c>
      <c r="K156" s="176" t="s">
        <v>222</v>
      </c>
      <c r="L156" s="176" t="s">
        <v>221</v>
      </c>
      <c r="M156" s="176" t="s">
        <v>222</v>
      </c>
      <c r="N156" s="176" t="s">
        <v>222</v>
      </c>
    </row>
    <row r="157" spans="1:50" x14ac:dyDescent="0.3">
      <c r="A157" s="176">
        <v>805763</v>
      </c>
      <c r="B157" s="176" t="s">
        <v>308</v>
      </c>
      <c r="C157" s="176" t="s">
        <v>220</v>
      </c>
      <c r="D157" s="176" t="s">
        <v>220</v>
      </c>
      <c r="E157" s="176" t="s">
        <v>220</v>
      </c>
      <c r="F157" s="176" t="s">
        <v>220</v>
      </c>
      <c r="G157" s="176" t="s">
        <v>220</v>
      </c>
      <c r="H157" s="176" t="s">
        <v>220</v>
      </c>
      <c r="I157" s="176" t="s">
        <v>220</v>
      </c>
      <c r="J157" s="176" t="s">
        <v>220</v>
      </c>
      <c r="K157" s="176" t="s">
        <v>220</v>
      </c>
      <c r="L157" s="176" t="s">
        <v>222</v>
      </c>
      <c r="M157" s="176" t="s">
        <v>220</v>
      </c>
      <c r="N157" s="176" t="s">
        <v>220</v>
      </c>
    </row>
    <row r="158" spans="1:50" x14ac:dyDescent="0.3">
      <c r="A158" s="176">
        <v>805766</v>
      </c>
      <c r="B158" s="176" t="s">
        <v>308</v>
      </c>
      <c r="C158" s="176" t="s">
        <v>222</v>
      </c>
      <c r="D158" s="176" t="s">
        <v>220</v>
      </c>
      <c r="E158" s="176" t="s">
        <v>221</v>
      </c>
      <c r="F158" s="176" t="s">
        <v>220</v>
      </c>
      <c r="G158" s="176" t="s">
        <v>220</v>
      </c>
      <c r="H158" s="176" t="s">
        <v>221</v>
      </c>
      <c r="I158" s="176" t="s">
        <v>222</v>
      </c>
      <c r="J158" s="176" t="s">
        <v>221</v>
      </c>
      <c r="K158" s="176" t="s">
        <v>220</v>
      </c>
      <c r="L158" s="176" t="s">
        <v>221</v>
      </c>
      <c r="M158" s="176" t="s">
        <v>222</v>
      </c>
      <c r="N158" s="176" t="s">
        <v>221</v>
      </c>
    </row>
    <row r="159" spans="1:50" x14ac:dyDescent="0.3">
      <c r="A159" s="176">
        <v>805787</v>
      </c>
      <c r="B159" s="176" t="s">
        <v>308</v>
      </c>
      <c r="C159" s="176" t="s">
        <v>220</v>
      </c>
      <c r="D159" s="176" t="s">
        <v>220</v>
      </c>
      <c r="E159" s="176" t="s">
        <v>220</v>
      </c>
      <c r="F159" s="176" t="s">
        <v>220</v>
      </c>
      <c r="G159" s="176" t="s">
        <v>222</v>
      </c>
      <c r="H159" s="176" t="s">
        <v>220</v>
      </c>
      <c r="I159" s="176" t="s">
        <v>222</v>
      </c>
      <c r="J159" s="176" t="s">
        <v>220</v>
      </c>
      <c r="K159" s="176" t="s">
        <v>220</v>
      </c>
      <c r="L159" s="176" t="s">
        <v>220</v>
      </c>
      <c r="M159" s="176" t="s">
        <v>220</v>
      </c>
      <c r="N159" s="176" t="s">
        <v>220</v>
      </c>
      <c r="O159" s="176" t="s">
        <v>284</v>
      </c>
      <c r="P159" s="176" t="s">
        <v>284</v>
      </c>
      <c r="Q159" s="176" t="s">
        <v>284</v>
      </c>
      <c r="R159" s="176" t="s">
        <v>284</v>
      </c>
      <c r="S159" s="176" t="s">
        <v>284</v>
      </c>
      <c r="T159" s="176" t="s">
        <v>284</v>
      </c>
      <c r="U159" s="176" t="s">
        <v>284</v>
      </c>
      <c r="V159" s="176" t="s">
        <v>284</v>
      </c>
      <c r="W159" s="176" t="s">
        <v>284</v>
      </c>
      <c r="X159" s="176" t="s">
        <v>284</v>
      </c>
      <c r="Y159" s="176" t="s">
        <v>284</v>
      </c>
      <c r="Z159" s="176" t="s">
        <v>284</v>
      </c>
      <c r="AA159" s="176" t="s">
        <v>284</v>
      </c>
      <c r="AB159" s="176" t="s">
        <v>284</v>
      </c>
      <c r="AC159" s="176" t="s">
        <v>284</v>
      </c>
      <c r="AD159" s="176" t="s">
        <v>284</v>
      </c>
      <c r="AE159" s="176" t="s">
        <v>284</v>
      </c>
      <c r="AF159" s="176" t="s">
        <v>284</v>
      </c>
      <c r="AG159" s="176" t="s">
        <v>284</v>
      </c>
      <c r="AH159" s="176" t="s">
        <v>284</v>
      </c>
      <c r="AI159" s="176" t="s">
        <v>284</v>
      </c>
      <c r="AJ159" s="176" t="s">
        <v>284</v>
      </c>
      <c r="AK159" s="176" t="s">
        <v>284</v>
      </c>
      <c r="AL159" s="176" t="s">
        <v>284</v>
      </c>
      <c r="AM159" s="176" t="s">
        <v>284</v>
      </c>
      <c r="AN159" s="176" t="s">
        <v>284</v>
      </c>
      <c r="AO159" s="176" t="s">
        <v>284</v>
      </c>
      <c r="AP159" s="176" t="s">
        <v>284</v>
      </c>
      <c r="AQ159" s="176" t="s">
        <v>284</v>
      </c>
      <c r="AR159" s="176" t="s">
        <v>284</v>
      </c>
      <c r="AS159" s="176" t="s">
        <v>284</v>
      </c>
      <c r="AT159" s="176" t="s">
        <v>284</v>
      </c>
      <c r="AU159" s="176" t="s">
        <v>284</v>
      </c>
      <c r="AV159" s="176" t="s">
        <v>284</v>
      </c>
      <c r="AW159" s="176" t="s">
        <v>284</v>
      </c>
      <c r="AX159" s="176" t="s">
        <v>284</v>
      </c>
    </row>
    <row r="160" spans="1:50" x14ac:dyDescent="0.3">
      <c r="A160" s="176">
        <v>805807</v>
      </c>
      <c r="B160" s="176" t="s">
        <v>308</v>
      </c>
      <c r="C160" s="176" t="s">
        <v>220</v>
      </c>
      <c r="D160" s="176" t="s">
        <v>220</v>
      </c>
      <c r="E160" s="176" t="s">
        <v>220</v>
      </c>
      <c r="F160" s="176" t="s">
        <v>220</v>
      </c>
      <c r="G160" s="176" t="s">
        <v>220</v>
      </c>
      <c r="H160" s="176" t="s">
        <v>220</v>
      </c>
      <c r="I160" s="176" t="s">
        <v>222</v>
      </c>
      <c r="J160" s="176" t="s">
        <v>220</v>
      </c>
      <c r="K160" s="176" t="s">
        <v>222</v>
      </c>
      <c r="L160" s="176" t="s">
        <v>222</v>
      </c>
      <c r="M160" s="176" t="s">
        <v>220</v>
      </c>
      <c r="N160" s="176" t="s">
        <v>220</v>
      </c>
      <c r="O160" s="176" t="s">
        <v>284</v>
      </c>
      <c r="P160" s="176" t="s">
        <v>284</v>
      </c>
      <c r="Q160" s="176" t="s">
        <v>284</v>
      </c>
      <c r="R160" s="176" t="s">
        <v>284</v>
      </c>
      <c r="S160" s="176" t="s">
        <v>284</v>
      </c>
      <c r="T160" s="176" t="s">
        <v>284</v>
      </c>
      <c r="U160" s="176" t="s">
        <v>284</v>
      </c>
      <c r="V160" s="176" t="s">
        <v>284</v>
      </c>
      <c r="W160" s="176" t="s">
        <v>284</v>
      </c>
      <c r="X160" s="176" t="s">
        <v>284</v>
      </c>
      <c r="Y160" s="176" t="s">
        <v>284</v>
      </c>
      <c r="Z160" s="176" t="s">
        <v>284</v>
      </c>
      <c r="AA160" s="176" t="s">
        <v>284</v>
      </c>
      <c r="AB160" s="176" t="s">
        <v>284</v>
      </c>
      <c r="AC160" s="176" t="s">
        <v>284</v>
      </c>
      <c r="AD160" s="176" t="s">
        <v>284</v>
      </c>
      <c r="AE160" s="176" t="s">
        <v>284</v>
      </c>
      <c r="AF160" s="176" t="s">
        <v>284</v>
      </c>
      <c r="AG160" s="176" t="s">
        <v>284</v>
      </c>
      <c r="AH160" s="176" t="s">
        <v>284</v>
      </c>
      <c r="AI160" s="176" t="s">
        <v>284</v>
      </c>
      <c r="AJ160" s="176" t="s">
        <v>284</v>
      </c>
      <c r="AK160" s="176" t="s">
        <v>284</v>
      </c>
      <c r="AL160" s="176" t="s">
        <v>284</v>
      </c>
      <c r="AM160" s="176" t="s">
        <v>284</v>
      </c>
      <c r="AN160" s="176" t="s">
        <v>284</v>
      </c>
      <c r="AO160" s="176" t="s">
        <v>284</v>
      </c>
      <c r="AP160" s="176" t="s">
        <v>284</v>
      </c>
      <c r="AQ160" s="176" t="s">
        <v>284</v>
      </c>
      <c r="AR160" s="176" t="s">
        <v>284</v>
      </c>
      <c r="AS160" s="176" t="s">
        <v>284</v>
      </c>
      <c r="AT160" s="176" t="s">
        <v>284</v>
      </c>
      <c r="AU160" s="176" t="s">
        <v>284</v>
      </c>
      <c r="AV160" s="176" t="s">
        <v>284</v>
      </c>
      <c r="AW160" s="176" t="s">
        <v>284</v>
      </c>
      <c r="AX160" s="176" t="s">
        <v>284</v>
      </c>
    </row>
    <row r="161" spans="1:14" x14ac:dyDescent="0.3">
      <c r="A161" s="176">
        <v>805829</v>
      </c>
      <c r="B161" s="176" t="s">
        <v>308</v>
      </c>
      <c r="C161" s="176" t="s">
        <v>220</v>
      </c>
      <c r="D161" s="176" t="s">
        <v>220</v>
      </c>
      <c r="E161" s="176" t="s">
        <v>221</v>
      </c>
      <c r="F161" s="176" t="s">
        <v>221</v>
      </c>
      <c r="G161" s="176" t="s">
        <v>221</v>
      </c>
      <c r="H161" s="176" t="s">
        <v>222</v>
      </c>
      <c r="I161" s="176" t="s">
        <v>220</v>
      </c>
      <c r="J161" s="176" t="s">
        <v>221</v>
      </c>
      <c r="K161" s="176" t="s">
        <v>221</v>
      </c>
      <c r="L161" s="176" t="s">
        <v>220</v>
      </c>
      <c r="M161" s="176" t="s">
        <v>221</v>
      </c>
      <c r="N161" s="176" t="s">
        <v>221</v>
      </c>
    </row>
    <row r="162" spans="1:14" x14ac:dyDescent="0.3">
      <c r="A162" s="176">
        <v>805853</v>
      </c>
      <c r="B162" s="176" t="s">
        <v>308</v>
      </c>
      <c r="C162" s="176" t="s">
        <v>221</v>
      </c>
      <c r="D162" s="176" t="s">
        <v>222</v>
      </c>
      <c r="E162" s="176" t="s">
        <v>222</v>
      </c>
      <c r="F162" s="176" t="s">
        <v>222</v>
      </c>
      <c r="G162" s="176" t="s">
        <v>222</v>
      </c>
      <c r="H162" s="176" t="s">
        <v>220</v>
      </c>
      <c r="I162" s="176" t="s">
        <v>222</v>
      </c>
      <c r="J162" s="176" t="s">
        <v>221</v>
      </c>
      <c r="K162" s="176" t="s">
        <v>221</v>
      </c>
      <c r="L162" s="176" t="s">
        <v>222</v>
      </c>
      <c r="M162" s="176" t="s">
        <v>221</v>
      </c>
      <c r="N162" s="176" t="s">
        <v>222</v>
      </c>
    </row>
    <row r="163" spans="1:14" x14ac:dyDescent="0.3">
      <c r="A163" s="176">
        <v>805888</v>
      </c>
      <c r="B163" s="176" t="s">
        <v>308</v>
      </c>
      <c r="C163" s="176" t="s">
        <v>220</v>
      </c>
      <c r="D163" s="176" t="s">
        <v>222</v>
      </c>
      <c r="E163" s="176" t="s">
        <v>220</v>
      </c>
      <c r="F163" s="176" t="s">
        <v>220</v>
      </c>
      <c r="G163" s="176" t="s">
        <v>220</v>
      </c>
      <c r="H163" s="176" t="s">
        <v>220</v>
      </c>
      <c r="I163" s="176" t="s">
        <v>222</v>
      </c>
      <c r="J163" s="176" t="s">
        <v>221</v>
      </c>
      <c r="K163" s="176" t="s">
        <v>221</v>
      </c>
      <c r="L163" s="176" t="s">
        <v>221</v>
      </c>
      <c r="M163" s="176" t="s">
        <v>221</v>
      </c>
      <c r="N163" s="176" t="s">
        <v>221</v>
      </c>
    </row>
    <row r="164" spans="1:14" x14ac:dyDescent="0.3">
      <c r="A164" s="176">
        <v>805891</v>
      </c>
      <c r="B164" s="176" t="s">
        <v>308</v>
      </c>
      <c r="C164" s="176" t="s">
        <v>220</v>
      </c>
      <c r="D164" s="176" t="s">
        <v>220</v>
      </c>
      <c r="E164" s="176" t="s">
        <v>220</v>
      </c>
      <c r="F164" s="176" t="s">
        <v>220</v>
      </c>
      <c r="G164" s="176" t="s">
        <v>220</v>
      </c>
      <c r="H164" s="176" t="s">
        <v>220</v>
      </c>
      <c r="I164" s="176" t="s">
        <v>222</v>
      </c>
      <c r="J164" s="176" t="s">
        <v>221</v>
      </c>
      <c r="K164" s="176" t="s">
        <v>221</v>
      </c>
      <c r="L164" s="176" t="s">
        <v>222</v>
      </c>
      <c r="M164" s="176" t="s">
        <v>221</v>
      </c>
      <c r="N164" s="176" t="s">
        <v>222</v>
      </c>
    </row>
    <row r="165" spans="1:14" x14ac:dyDescent="0.3">
      <c r="A165" s="176">
        <v>805903</v>
      </c>
      <c r="B165" s="176" t="s">
        <v>308</v>
      </c>
      <c r="C165" s="176" t="s">
        <v>222</v>
      </c>
      <c r="D165" s="176" t="s">
        <v>221</v>
      </c>
      <c r="E165" s="176" t="s">
        <v>220</v>
      </c>
      <c r="F165" s="176" t="s">
        <v>220</v>
      </c>
      <c r="G165" s="176" t="s">
        <v>220</v>
      </c>
      <c r="H165" s="176" t="s">
        <v>221</v>
      </c>
      <c r="I165" s="176" t="s">
        <v>220</v>
      </c>
      <c r="J165" s="176" t="s">
        <v>221</v>
      </c>
      <c r="K165" s="176" t="s">
        <v>221</v>
      </c>
      <c r="L165" s="176" t="s">
        <v>221</v>
      </c>
      <c r="M165" s="176" t="s">
        <v>222</v>
      </c>
      <c r="N165" s="176" t="s">
        <v>221</v>
      </c>
    </row>
    <row r="166" spans="1:14" x14ac:dyDescent="0.3">
      <c r="A166" s="176">
        <v>805908</v>
      </c>
      <c r="B166" s="176" t="s">
        <v>308</v>
      </c>
      <c r="C166" s="176" t="s">
        <v>220</v>
      </c>
      <c r="D166" s="176" t="s">
        <v>220</v>
      </c>
      <c r="E166" s="176" t="s">
        <v>220</v>
      </c>
      <c r="F166" s="176" t="s">
        <v>221</v>
      </c>
      <c r="G166" s="176" t="s">
        <v>222</v>
      </c>
      <c r="H166" s="176" t="s">
        <v>222</v>
      </c>
      <c r="I166" s="176" t="s">
        <v>220</v>
      </c>
      <c r="J166" s="176" t="s">
        <v>220</v>
      </c>
      <c r="K166" s="176" t="s">
        <v>220</v>
      </c>
      <c r="L166" s="176" t="s">
        <v>220</v>
      </c>
      <c r="M166" s="176" t="s">
        <v>220</v>
      </c>
      <c r="N166" s="176" t="s">
        <v>220</v>
      </c>
    </row>
    <row r="167" spans="1:14" x14ac:dyDescent="0.3">
      <c r="A167" s="176">
        <v>805933</v>
      </c>
      <c r="B167" s="176" t="s">
        <v>308</v>
      </c>
      <c r="C167" s="176" t="s">
        <v>220</v>
      </c>
      <c r="D167" s="176" t="s">
        <v>221</v>
      </c>
      <c r="E167" s="176" t="s">
        <v>220</v>
      </c>
      <c r="F167" s="176" t="s">
        <v>220</v>
      </c>
      <c r="G167" s="176" t="s">
        <v>222</v>
      </c>
      <c r="H167" s="176" t="s">
        <v>222</v>
      </c>
      <c r="I167" s="176" t="s">
        <v>222</v>
      </c>
      <c r="J167" s="176" t="s">
        <v>220</v>
      </c>
      <c r="K167" s="176" t="s">
        <v>220</v>
      </c>
      <c r="L167" s="176" t="s">
        <v>221</v>
      </c>
      <c r="M167" s="176" t="s">
        <v>220</v>
      </c>
      <c r="N167" s="176" t="s">
        <v>221</v>
      </c>
    </row>
    <row r="168" spans="1:14" x14ac:dyDescent="0.3">
      <c r="A168" s="176">
        <v>805983</v>
      </c>
      <c r="B168" s="176" t="s">
        <v>308</v>
      </c>
      <c r="C168" s="176" t="s">
        <v>222</v>
      </c>
      <c r="D168" s="176" t="s">
        <v>221</v>
      </c>
      <c r="E168" s="176" t="s">
        <v>221</v>
      </c>
      <c r="F168" s="176" t="s">
        <v>222</v>
      </c>
      <c r="G168" s="176" t="s">
        <v>222</v>
      </c>
      <c r="H168" s="176" t="s">
        <v>220</v>
      </c>
      <c r="I168" s="176" t="s">
        <v>220</v>
      </c>
      <c r="J168" s="176" t="s">
        <v>221</v>
      </c>
      <c r="K168" s="176" t="s">
        <v>222</v>
      </c>
      <c r="L168" s="176" t="s">
        <v>222</v>
      </c>
      <c r="M168" s="176" t="s">
        <v>222</v>
      </c>
      <c r="N168" s="176" t="s">
        <v>221</v>
      </c>
    </row>
    <row r="169" spans="1:14" x14ac:dyDescent="0.3">
      <c r="A169" s="176">
        <v>805987</v>
      </c>
      <c r="B169" s="176" t="s">
        <v>308</v>
      </c>
      <c r="C169" s="176" t="s">
        <v>220</v>
      </c>
      <c r="D169" s="176" t="s">
        <v>220</v>
      </c>
      <c r="E169" s="176" t="s">
        <v>222</v>
      </c>
      <c r="F169" s="176" t="s">
        <v>220</v>
      </c>
      <c r="G169" s="176" t="s">
        <v>220</v>
      </c>
      <c r="H169" s="176" t="s">
        <v>220</v>
      </c>
      <c r="I169" s="176" t="s">
        <v>221</v>
      </c>
      <c r="J169" s="176" t="s">
        <v>221</v>
      </c>
      <c r="K169" s="176" t="s">
        <v>221</v>
      </c>
      <c r="L169" s="176" t="s">
        <v>221</v>
      </c>
      <c r="M169" s="176" t="s">
        <v>221</v>
      </c>
      <c r="N169" s="176" t="s">
        <v>221</v>
      </c>
    </row>
    <row r="170" spans="1:14" x14ac:dyDescent="0.3">
      <c r="A170" s="176">
        <v>805994</v>
      </c>
      <c r="B170" s="176" t="s">
        <v>308</v>
      </c>
      <c r="C170" s="176" t="s">
        <v>220</v>
      </c>
      <c r="D170" s="176" t="s">
        <v>220</v>
      </c>
      <c r="E170" s="176" t="s">
        <v>221</v>
      </c>
      <c r="F170" s="176" t="s">
        <v>221</v>
      </c>
      <c r="G170" s="176" t="s">
        <v>221</v>
      </c>
      <c r="H170" s="176" t="s">
        <v>221</v>
      </c>
      <c r="I170" s="176" t="s">
        <v>221</v>
      </c>
      <c r="J170" s="176" t="s">
        <v>221</v>
      </c>
      <c r="K170" s="176" t="s">
        <v>221</v>
      </c>
      <c r="L170" s="176" t="s">
        <v>221</v>
      </c>
      <c r="M170" s="176" t="s">
        <v>221</v>
      </c>
      <c r="N170" s="176" t="s">
        <v>221</v>
      </c>
    </row>
    <row r="171" spans="1:14" x14ac:dyDescent="0.3">
      <c r="A171" s="176">
        <v>806026</v>
      </c>
      <c r="B171" s="176" t="s">
        <v>308</v>
      </c>
      <c r="C171" s="176" t="s">
        <v>221</v>
      </c>
      <c r="D171" s="176" t="s">
        <v>221</v>
      </c>
      <c r="E171" s="176" t="s">
        <v>222</v>
      </c>
      <c r="F171" s="176" t="s">
        <v>222</v>
      </c>
      <c r="G171" s="176" t="s">
        <v>222</v>
      </c>
      <c r="H171" s="176" t="s">
        <v>221</v>
      </c>
      <c r="I171" s="176" t="s">
        <v>221</v>
      </c>
      <c r="J171" s="176" t="s">
        <v>220</v>
      </c>
      <c r="K171" s="176" t="s">
        <v>221</v>
      </c>
      <c r="L171" s="176" t="s">
        <v>222</v>
      </c>
      <c r="M171" s="176" t="s">
        <v>222</v>
      </c>
      <c r="N171" s="176" t="s">
        <v>221</v>
      </c>
    </row>
    <row r="172" spans="1:14" x14ac:dyDescent="0.3">
      <c r="A172" s="176">
        <v>806039</v>
      </c>
      <c r="B172" s="176" t="s">
        <v>308</v>
      </c>
      <c r="C172" s="176" t="s">
        <v>222</v>
      </c>
      <c r="D172" s="176" t="s">
        <v>222</v>
      </c>
      <c r="E172" s="176" t="s">
        <v>222</v>
      </c>
      <c r="F172" s="176" t="s">
        <v>222</v>
      </c>
      <c r="G172" s="176" t="s">
        <v>220</v>
      </c>
      <c r="H172" s="176" t="s">
        <v>220</v>
      </c>
      <c r="I172" s="176" t="s">
        <v>220</v>
      </c>
      <c r="J172" s="176" t="s">
        <v>220</v>
      </c>
      <c r="K172" s="176" t="s">
        <v>221</v>
      </c>
      <c r="L172" s="176" t="s">
        <v>220</v>
      </c>
      <c r="M172" s="176" t="s">
        <v>220</v>
      </c>
      <c r="N172" s="176" t="s">
        <v>222</v>
      </c>
    </row>
    <row r="173" spans="1:14" x14ac:dyDescent="0.3">
      <c r="A173" s="176">
        <v>806046</v>
      </c>
      <c r="B173" s="176" t="s">
        <v>308</v>
      </c>
      <c r="C173" s="176" t="s">
        <v>220</v>
      </c>
      <c r="D173" s="176" t="s">
        <v>222</v>
      </c>
      <c r="E173" s="176" t="s">
        <v>221</v>
      </c>
      <c r="F173" s="176" t="s">
        <v>220</v>
      </c>
      <c r="G173" s="176" t="s">
        <v>222</v>
      </c>
      <c r="H173" s="176" t="s">
        <v>222</v>
      </c>
      <c r="I173" s="176" t="s">
        <v>221</v>
      </c>
      <c r="J173" s="176" t="s">
        <v>221</v>
      </c>
      <c r="K173" s="176" t="s">
        <v>221</v>
      </c>
      <c r="L173" s="176" t="s">
        <v>221</v>
      </c>
      <c r="M173" s="176" t="s">
        <v>222</v>
      </c>
      <c r="N173" s="176" t="s">
        <v>221</v>
      </c>
    </row>
    <row r="174" spans="1:14" x14ac:dyDescent="0.3">
      <c r="A174" s="176">
        <v>806052</v>
      </c>
      <c r="B174" s="176" t="s">
        <v>308</v>
      </c>
      <c r="C174" s="176" t="s">
        <v>222</v>
      </c>
      <c r="D174" s="176" t="s">
        <v>220</v>
      </c>
      <c r="E174" s="176" t="s">
        <v>222</v>
      </c>
      <c r="F174" s="176" t="s">
        <v>220</v>
      </c>
      <c r="G174" s="176" t="s">
        <v>220</v>
      </c>
      <c r="H174" s="176" t="s">
        <v>220</v>
      </c>
      <c r="I174" s="176" t="s">
        <v>222</v>
      </c>
      <c r="J174" s="176" t="s">
        <v>220</v>
      </c>
      <c r="K174" s="176" t="s">
        <v>222</v>
      </c>
      <c r="L174" s="176" t="s">
        <v>220</v>
      </c>
      <c r="M174" s="176" t="s">
        <v>220</v>
      </c>
      <c r="N174" s="176" t="s">
        <v>220</v>
      </c>
    </row>
    <row r="175" spans="1:14" x14ac:dyDescent="0.3">
      <c r="A175" s="176">
        <v>806059</v>
      </c>
      <c r="B175" s="176" t="s">
        <v>308</v>
      </c>
      <c r="C175" s="176" t="s">
        <v>221</v>
      </c>
      <c r="D175" s="176" t="s">
        <v>221</v>
      </c>
      <c r="E175" s="176" t="s">
        <v>221</v>
      </c>
      <c r="F175" s="176" t="s">
        <v>222</v>
      </c>
      <c r="G175" s="176" t="s">
        <v>222</v>
      </c>
      <c r="H175" s="176" t="s">
        <v>221</v>
      </c>
      <c r="I175" s="176" t="s">
        <v>221</v>
      </c>
      <c r="J175" s="176" t="s">
        <v>221</v>
      </c>
      <c r="K175" s="176" t="s">
        <v>221</v>
      </c>
      <c r="L175" s="176" t="s">
        <v>221</v>
      </c>
      <c r="M175" s="176" t="s">
        <v>221</v>
      </c>
      <c r="N175" s="176" t="s">
        <v>221</v>
      </c>
    </row>
    <row r="176" spans="1:14" x14ac:dyDescent="0.3">
      <c r="A176" s="176">
        <v>806071</v>
      </c>
      <c r="B176" s="176" t="s">
        <v>308</v>
      </c>
      <c r="C176" s="176" t="s">
        <v>221</v>
      </c>
      <c r="D176" s="176" t="s">
        <v>221</v>
      </c>
      <c r="E176" s="176" t="s">
        <v>221</v>
      </c>
      <c r="F176" s="176" t="s">
        <v>221</v>
      </c>
      <c r="G176" s="176" t="s">
        <v>221</v>
      </c>
      <c r="H176" s="176" t="s">
        <v>222</v>
      </c>
      <c r="I176" s="176" t="s">
        <v>221</v>
      </c>
      <c r="J176" s="176" t="s">
        <v>221</v>
      </c>
      <c r="K176" s="176" t="s">
        <v>221</v>
      </c>
      <c r="L176" s="176" t="s">
        <v>222</v>
      </c>
      <c r="M176" s="176" t="s">
        <v>222</v>
      </c>
      <c r="N176" s="176" t="s">
        <v>221</v>
      </c>
    </row>
    <row r="177" spans="1:50" x14ac:dyDescent="0.3">
      <c r="A177" s="176">
        <v>806092</v>
      </c>
      <c r="B177" s="176" t="s">
        <v>308</v>
      </c>
      <c r="C177" s="176" t="s">
        <v>220</v>
      </c>
      <c r="D177" s="176" t="s">
        <v>222</v>
      </c>
      <c r="E177" s="176" t="s">
        <v>222</v>
      </c>
      <c r="F177" s="176" t="s">
        <v>222</v>
      </c>
      <c r="G177" s="176" t="s">
        <v>220</v>
      </c>
      <c r="H177" s="176" t="s">
        <v>220</v>
      </c>
      <c r="I177" s="176" t="s">
        <v>221</v>
      </c>
      <c r="J177" s="176" t="s">
        <v>221</v>
      </c>
      <c r="K177" s="176" t="s">
        <v>221</v>
      </c>
      <c r="L177" s="176" t="s">
        <v>221</v>
      </c>
      <c r="M177" s="176" t="s">
        <v>221</v>
      </c>
      <c r="N177" s="176" t="s">
        <v>221</v>
      </c>
    </row>
    <row r="178" spans="1:50" x14ac:dyDescent="0.3">
      <c r="A178" s="176">
        <v>806104</v>
      </c>
      <c r="B178" s="176" t="s">
        <v>308</v>
      </c>
      <c r="C178" s="176" t="s">
        <v>222</v>
      </c>
      <c r="D178" s="176" t="s">
        <v>221</v>
      </c>
      <c r="E178" s="176" t="s">
        <v>220</v>
      </c>
      <c r="F178" s="176" t="s">
        <v>221</v>
      </c>
      <c r="G178" s="176" t="s">
        <v>222</v>
      </c>
      <c r="H178" s="176" t="s">
        <v>220</v>
      </c>
      <c r="I178" s="176" t="s">
        <v>221</v>
      </c>
      <c r="J178" s="176" t="s">
        <v>221</v>
      </c>
      <c r="K178" s="176" t="s">
        <v>221</v>
      </c>
      <c r="L178" s="176" t="s">
        <v>221</v>
      </c>
      <c r="M178" s="176" t="s">
        <v>221</v>
      </c>
      <c r="N178" s="176" t="s">
        <v>221</v>
      </c>
    </row>
    <row r="179" spans="1:50" x14ac:dyDescent="0.3">
      <c r="A179" s="176">
        <v>806129</v>
      </c>
      <c r="B179" s="176" t="s">
        <v>308</v>
      </c>
      <c r="C179" s="176" t="s">
        <v>220</v>
      </c>
      <c r="D179" s="176" t="s">
        <v>220</v>
      </c>
      <c r="E179" s="176" t="s">
        <v>222</v>
      </c>
      <c r="F179" s="176" t="s">
        <v>220</v>
      </c>
      <c r="G179" s="176" t="s">
        <v>220</v>
      </c>
      <c r="H179" s="176" t="s">
        <v>220</v>
      </c>
      <c r="I179" s="176" t="s">
        <v>222</v>
      </c>
      <c r="J179" s="176" t="s">
        <v>222</v>
      </c>
      <c r="K179" s="176" t="s">
        <v>222</v>
      </c>
      <c r="L179" s="176" t="s">
        <v>222</v>
      </c>
      <c r="M179" s="176" t="s">
        <v>222</v>
      </c>
      <c r="N179" s="176" t="s">
        <v>222</v>
      </c>
    </row>
    <row r="180" spans="1:50" x14ac:dyDescent="0.3">
      <c r="A180" s="176">
        <v>806131</v>
      </c>
      <c r="B180" s="176" t="s">
        <v>308</v>
      </c>
      <c r="C180" s="176" t="s">
        <v>220</v>
      </c>
      <c r="D180" s="176" t="s">
        <v>222</v>
      </c>
      <c r="E180" s="176" t="s">
        <v>221</v>
      </c>
      <c r="F180" s="176" t="s">
        <v>222</v>
      </c>
      <c r="G180" s="176" t="s">
        <v>220</v>
      </c>
      <c r="H180" s="176" t="s">
        <v>220</v>
      </c>
      <c r="I180" s="176" t="s">
        <v>222</v>
      </c>
      <c r="J180" s="176" t="s">
        <v>221</v>
      </c>
      <c r="K180" s="176" t="s">
        <v>221</v>
      </c>
      <c r="L180" s="176" t="s">
        <v>222</v>
      </c>
      <c r="M180" s="176" t="s">
        <v>222</v>
      </c>
      <c r="N180" s="176" t="s">
        <v>222</v>
      </c>
    </row>
    <row r="181" spans="1:50" x14ac:dyDescent="0.3">
      <c r="A181" s="176">
        <v>806142</v>
      </c>
      <c r="B181" s="176" t="s">
        <v>308</v>
      </c>
      <c r="C181" s="176" t="s">
        <v>220</v>
      </c>
      <c r="D181" s="176" t="s">
        <v>220</v>
      </c>
      <c r="E181" s="176" t="s">
        <v>220</v>
      </c>
      <c r="F181" s="176" t="s">
        <v>220</v>
      </c>
      <c r="G181" s="176" t="s">
        <v>222</v>
      </c>
      <c r="H181" s="176" t="s">
        <v>222</v>
      </c>
      <c r="I181" s="176" t="s">
        <v>220</v>
      </c>
      <c r="J181" s="176" t="s">
        <v>220</v>
      </c>
      <c r="K181" s="176" t="s">
        <v>220</v>
      </c>
      <c r="L181" s="176" t="s">
        <v>222</v>
      </c>
      <c r="M181" s="176" t="s">
        <v>220</v>
      </c>
      <c r="N181" s="176" t="s">
        <v>222</v>
      </c>
    </row>
    <row r="182" spans="1:50" x14ac:dyDescent="0.3">
      <c r="A182" s="176">
        <v>806180</v>
      </c>
      <c r="B182" s="176" t="s">
        <v>308</v>
      </c>
      <c r="C182" s="176" t="s">
        <v>222</v>
      </c>
      <c r="D182" s="176" t="s">
        <v>221</v>
      </c>
      <c r="E182" s="176" t="s">
        <v>222</v>
      </c>
      <c r="F182" s="176" t="s">
        <v>221</v>
      </c>
      <c r="G182" s="176" t="s">
        <v>221</v>
      </c>
      <c r="H182" s="176" t="s">
        <v>222</v>
      </c>
      <c r="I182" s="176" t="s">
        <v>221</v>
      </c>
      <c r="J182" s="176" t="s">
        <v>222</v>
      </c>
      <c r="K182" s="176" t="s">
        <v>221</v>
      </c>
      <c r="L182" s="176" t="s">
        <v>221</v>
      </c>
      <c r="M182" s="176" t="s">
        <v>221</v>
      </c>
      <c r="N182" s="176" t="s">
        <v>222</v>
      </c>
    </row>
    <row r="183" spans="1:50" x14ac:dyDescent="0.3">
      <c r="A183" s="176">
        <v>806206</v>
      </c>
      <c r="B183" s="176" t="s">
        <v>308</v>
      </c>
      <c r="C183" s="176" t="s">
        <v>221</v>
      </c>
      <c r="D183" s="176" t="s">
        <v>221</v>
      </c>
      <c r="E183" s="176" t="s">
        <v>222</v>
      </c>
      <c r="F183" s="176" t="s">
        <v>220</v>
      </c>
      <c r="G183" s="176" t="s">
        <v>222</v>
      </c>
      <c r="H183" s="176" t="s">
        <v>220</v>
      </c>
      <c r="I183" s="176" t="s">
        <v>222</v>
      </c>
      <c r="J183" s="176" t="s">
        <v>221</v>
      </c>
      <c r="K183" s="176" t="s">
        <v>222</v>
      </c>
      <c r="L183" s="176" t="s">
        <v>222</v>
      </c>
      <c r="M183" s="176" t="s">
        <v>222</v>
      </c>
      <c r="N183" s="176" t="s">
        <v>222</v>
      </c>
    </row>
    <row r="184" spans="1:50" x14ac:dyDescent="0.3">
      <c r="A184" s="176">
        <v>806241</v>
      </c>
      <c r="B184" s="176" t="s">
        <v>308</v>
      </c>
      <c r="C184" s="176" t="s">
        <v>222</v>
      </c>
      <c r="D184" s="176" t="s">
        <v>222</v>
      </c>
      <c r="E184" s="176" t="s">
        <v>222</v>
      </c>
      <c r="F184" s="176" t="s">
        <v>221</v>
      </c>
      <c r="G184" s="176" t="s">
        <v>221</v>
      </c>
      <c r="H184" s="176" t="s">
        <v>221</v>
      </c>
      <c r="I184" s="176" t="s">
        <v>221</v>
      </c>
      <c r="J184" s="176" t="s">
        <v>221</v>
      </c>
      <c r="K184" s="176" t="s">
        <v>221</v>
      </c>
      <c r="L184" s="176" t="s">
        <v>221</v>
      </c>
      <c r="M184" s="176" t="s">
        <v>221</v>
      </c>
      <c r="N184" s="176" t="s">
        <v>221</v>
      </c>
    </row>
    <row r="185" spans="1:50" x14ac:dyDescent="0.3">
      <c r="A185" s="176">
        <v>806242</v>
      </c>
      <c r="B185" s="176" t="s">
        <v>308</v>
      </c>
      <c r="C185" s="176" t="s">
        <v>220</v>
      </c>
      <c r="D185" s="176" t="s">
        <v>220</v>
      </c>
      <c r="E185" s="176" t="s">
        <v>220</v>
      </c>
      <c r="F185" s="176" t="s">
        <v>222</v>
      </c>
      <c r="G185" s="176" t="s">
        <v>222</v>
      </c>
      <c r="H185" s="176" t="s">
        <v>220</v>
      </c>
      <c r="I185" s="176" t="s">
        <v>222</v>
      </c>
      <c r="J185" s="176" t="s">
        <v>220</v>
      </c>
      <c r="K185" s="176" t="s">
        <v>220</v>
      </c>
      <c r="L185" s="176" t="s">
        <v>222</v>
      </c>
      <c r="M185" s="176" t="s">
        <v>220</v>
      </c>
      <c r="N185" s="176" t="s">
        <v>220</v>
      </c>
    </row>
    <row r="186" spans="1:50" x14ac:dyDescent="0.3">
      <c r="A186" s="176">
        <v>806273</v>
      </c>
      <c r="B186" s="176" t="s">
        <v>308</v>
      </c>
      <c r="C186" s="176" t="s">
        <v>220</v>
      </c>
      <c r="D186" s="176" t="s">
        <v>222</v>
      </c>
      <c r="E186" s="176" t="s">
        <v>222</v>
      </c>
      <c r="F186" s="176" t="s">
        <v>220</v>
      </c>
      <c r="G186" s="176" t="s">
        <v>220</v>
      </c>
      <c r="H186" s="176" t="s">
        <v>221</v>
      </c>
      <c r="I186" s="176" t="s">
        <v>221</v>
      </c>
      <c r="J186" s="176" t="s">
        <v>221</v>
      </c>
      <c r="K186" s="176" t="s">
        <v>221</v>
      </c>
      <c r="L186" s="176" t="s">
        <v>221</v>
      </c>
      <c r="M186" s="176" t="s">
        <v>221</v>
      </c>
      <c r="N186" s="176" t="s">
        <v>221</v>
      </c>
    </row>
    <row r="187" spans="1:50" x14ac:dyDescent="0.3">
      <c r="A187" s="176">
        <v>806308</v>
      </c>
      <c r="B187" s="176" t="s">
        <v>308</v>
      </c>
      <c r="C187" s="176" t="s">
        <v>220</v>
      </c>
      <c r="D187" s="176" t="s">
        <v>220</v>
      </c>
      <c r="E187" s="176" t="s">
        <v>220</v>
      </c>
      <c r="F187" s="176" t="s">
        <v>220</v>
      </c>
      <c r="G187" s="176" t="s">
        <v>220</v>
      </c>
      <c r="H187" s="176" t="s">
        <v>222</v>
      </c>
      <c r="I187" s="176" t="s">
        <v>222</v>
      </c>
      <c r="J187" s="176" t="s">
        <v>222</v>
      </c>
      <c r="K187" s="176" t="s">
        <v>221</v>
      </c>
      <c r="L187" s="176" t="s">
        <v>222</v>
      </c>
      <c r="M187" s="176" t="s">
        <v>222</v>
      </c>
      <c r="N187" s="176" t="s">
        <v>222</v>
      </c>
    </row>
    <row r="188" spans="1:50" x14ac:dyDescent="0.3">
      <c r="A188" s="176">
        <v>806309</v>
      </c>
      <c r="B188" s="176" t="s">
        <v>308</v>
      </c>
      <c r="C188" s="176" t="s">
        <v>220</v>
      </c>
      <c r="D188" s="176" t="s">
        <v>220</v>
      </c>
      <c r="E188" s="176" t="s">
        <v>222</v>
      </c>
      <c r="F188" s="176" t="s">
        <v>220</v>
      </c>
      <c r="G188" s="176" t="s">
        <v>220</v>
      </c>
      <c r="H188" s="176" t="s">
        <v>222</v>
      </c>
      <c r="I188" s="176" t="s">
        <v>222</v>
      </c>
      <c r="J188" s="176" t="s">
        <v>221</v>
      </c>
      <c r="K188" s="176" t="s">
        <v>222</v>
      </c>
      <c r="L188" s="176" t="s">
        <v>220</v>
      </c>
      <c r="M188" s="176" t="s">
        <v>222</v>
      </c>
      <c r="N188" s="176" t="s">
        <v>221</v>
      </c>
    </row>
    <row r="189" spans="1:50" x14ac:dyDescent="0.3">
      <c r="A189" s="176">
        <v>806329</v>
      </c>
      <c r="B189" s="176" t="s">
        <v>308</v>
      </c>
      <c r="C189" s="176" t="s">
        <v>221</v>
      </c>
      <c r="D189" s="176" t="s">
        <v>220</v>
      </c>
      <c r="E189" s="176" t="s">
        <v>221</v>
      </c>
      <c r="F189" s="176" t="s">
        <v>221</v>
      </c>
      <c r="G189" s="176" t="s">
        <v>221</v>
      </c>
      <c r="H189" s="176" t="s">
        <v>221</v>
      </c>
      <c r="I189" s="176" t="s">
        <v>222</v>
      </c>
      <c r="J189" s="176" t="s">
        <v>221</v>
      </c>
      <c r="K189" s="176" t="s">
        <v>220</v>
      </c>
      <c r="L189" s="176" t="s">
        <v>220</v>
      </c>
      <c r="M189" s="176" t="s">
        <v>221</v>
      </c>
      <c r="N189" s="176" t="s">
        <v>221</v>
      </c>
    </row>
    <row r="190" spans="1:50" x14ac:dyDescent="0.3">
      <c r="A190" s="176">
        <v>806345</v>
      </c>
      <c r="B190" s="176" t="s">
        <v>308</v>
      </c>
      <c r="C190" s="176" t="s">
        <v>222</v>
      </c>
      <c r="D190" s="176" t="s">
        <v>220</v>
      </c>
      <c r="E190" s="176" t="s">
        <v>222</v>
      </c>
      <c r="F190" s="176" t="s">
        <v>220</v>
      </c>
      <c r="G190" s="176" t="s">
        <v>220</v>
      </c>
      <c r="H190" s="176" t="s">
        <v>220</v>
      </c>
      <c r="I190" s="176" t="s">
        <v>220</v>
      </c>
      <c r="J190" s="176" t="s">
        <v>221</v>
      </c>
      <c r="K190" s="176" t="s">
        <v>222</v>
      </c>
      <c r="L190" s="176" t="s">
        <v>220</v>
      </c>
      <c r="M190" s="176" t="s">
        <v>220</v>
      </c>
      <c r="N190" s="176" t="s">
        <v>221</v>
      </c>
    </row>
    <row r="191" spans="1:50" x14ac:dyDescent="0.3">
      <c r="A191" s="176">
        <v>806379</v>
      </c>
      <c r="B191" s="176" t="s">
        <v>308</v>
      </c>
      <c r="C191" s="176" t="s">
        <v>220</v>
      </c>
      <c r="D191" s="176" t="s">
        <v>222</v>
      </c>
      <c r="E191" s="176" t="s">
        <v>222</v>
      </c>
      <c r="F191" s="176" t="s">
        <v>221</v>
      </c>
      <c r="G191" s="176" t="s">
        <v>221</v>
      </c>
      <c r="H191" s="176" t="s">
        <v>222</v>
      </c>
      <c r="I191" s="176" t="s">
        <v>222</v>
      </c>
      <c r="J191" s="176" t="s">
        <v>221</v>
      </c>
      <c r="K191" s="176" t="s">
        <v>221</v>
      </c>
      <c r="L191" s="176" t="s">
        <v>221</v>
      </c>
      <c r="M191" s="176" t="s">
        <v>222</v>
      </c>
      <c r="N191" s="176" t="s">
        <v>222</v>
      </c>
    </row>
    <row r="192" spans="1:50" x14ac:dyDescent="0.3">
      <c r="A192" s="176">
        <v>806383</v>
      </c>
      <c r="B192" s="176" t="s">
        <v>308</v>
      </c>
      <c r="C192" s="176" t="s">
        <v>220</v>
      </c>
      <c r="D192" s="176" t="s">
        <v>220</v>
      </c>
      <c r="E192" s="176" t="s">
        <v>220</v>
      </c>
      <c r="F192" s="176" t="s">
        <v>222</v>
      </c>
      <c r="G192" s="176" t="s">
        <v>222</v>
      </c>
      <c r="H192" s="176" t="s">
        <v>222</v>
      </c>
      <c r="I192" s="176" t="s">
        <v>220</v>
      </c>
      <c r="J192" s="176" t="s">
        <v>220</v>
      </c>
      <c r="K192" s="176" t="s">
        <v>220</v>
      </c>
      <c r="L192" s="176" t="s">
        <v>222</v>
      </c>
      <c r="M192" s="176" t="s">
        <v>220</v>
      </c>
      <c r="N192" s="176" t="s">
        <v>222</v>
      </c>
      <c r="O192" s="176" t="s">
        <v>284</v>
      </c>
      <c r="P192" s="176" t="s">
        <v>284</v>
      </c>
      <c r="Q192" s="176" t="s">
        <v>284</v>
      </c>
      <c r="R192" s="176" t="s">
        <v>284</v>
      </c>
      <c r="S192" s="176" t="s">
        <v>284</v>
      </c>
      <c r="T192" s="176" t="s">
        <v>284</v>
      </c>
      <c r="U192" s="176" t="s">
        <v>284</v>
      </c>
      <c r="V192" s="176" t="s">
        <v>284</v>
      </c>
      <c r="W192" s="176" t="s">
        <v>284</v>
      </c>
      <c r="X192" s="176" t="s">
        <v>284</v>
      </c>
      <c r="Y192" s="176" t="s">
        <v>284</v>
      </c>
      <c r="Z192" s="176" t="s">
        <v>284</v>
      </c>
      <c r="AA192" s="176" t="s">
        <v>284</v>
      </c>
      <c r="AB192" s="176" t="s">
        <v>284</v>
      </c>
      <c r="AC192" s="176" t="s">
        <v>284</v>
      </c>
      <c r="AD192" s="176" t="s">
        <v>284</v>
      </c>
      <c r="AE192" s="176" t="s">
        <v>284</v>
      </c>
      <c r="AF192" s="176" t="s">
        <v>284</v>
      </c>
      <c r="AG192" s="176" t="s">
        <v>284</v>
      </c>
      <c r="AH192" s="176" t="s">
        <v>284</v>
      </c>
      <c r="AI192" s="176" t="s">
        <v>284</v>
      </c>
      <c r="AJ192" s="176" t="s">
        <v>284</v>
      </c>
      <c r="AK192" s="176" t="s">
        <v>284</v>
      </c>
      <c r="AL192" s="176" t="s">
        <v>284</v>
      </c>
      <c r="AM192" s="176" t="s">
        <v>284</v>
      </c>
      <c r="AN192" s="176" t="s">
        <v>284</v>
      </c>
      <c r="AO192" s="176" t="s">
        <v>284</v>
      </c>
      <c r="AP192" s="176" t="s">
        <v>284</v>
      </c>
      <c r="AQ192" s="176" t="s">
        <v>284</v>
      </c>
      <c r="AR192" s="176" t="s">
        <v>284</v>
      </c>
      <c r="AS192" s="176" t="s">
        <v>284</v>
      </c>
      <c r="AT192" s="176" t="s">
        <v>284</v>
      </c>
      <c r="AU192" s="176" t="s">
        <v>284</v>
      </c>
      <c r="AV192" s="176" t="s">
        <v>284</v>
      </c>
      <c r="AW192" s="176" t="s">
        <v>284</v>
      </c>
      <c r="AX192" s="176" t="s">
        <v>284</v>
      </c>
    </row>
    <row r="193" spans="1:50" x14ac:dyDescent="0.3">
      <c r="A193" s="176">
        <v>806394</v>
      </c>
      <c r="B193" s="176" t="s">
        <v>308</v>
      </c>
      <c r="C193" s="176" t="s">
        <v>222</v>
      </c>
      <c r="D193" s="176" t="s">
        <v>221</v>
      </c>
      <c r="E193" s="176" t="s">
        <v>221</v>
      </c>
      <c r="F193" s="176" t="s">
        <v>221</v>
      </c>
      <c r="G193" s="176" t="s">
        <v>221</v>
      </c>
      <c r="H193" s="176" t="s">
        <v>222</v>
      </c>
      <c r="I193" s="176" t="s">
        <v>221</v>
      </c>
      <c r="J193" s="176" t="s">
        <v>221</v>
      </c>
      <c r="K193" s="176" t="s">
        <v>221</v>
      </c>
      <c r="L193" s="176" t="s">
        <v>221</v>
      </c>
      <c r="M193" s="176" t="s">
        <v>221</v>
      </c>
      <c r="N193" s="176" t="s">
        <v>221</v>
      </c>
    </row>
    <row r="194" spans="1:50" x14ac:dyDescent="0.3">
      <c r="A194" s="176">
        <v>806445</v>
      </c>
      <c r="B194" s="176" t="s">
        <v>308</v>
      </c>
      <c r="C194" s="176" t="s">
        <v>220</v>
      </c>
      <c r="D194" s="176" t="s">
        <v>222</v>
      </c>
      <c r="E194" s="176" t="s">
        <v>221</v>
      </c>
      <c r="F194" s="176" t="s">
        <v>222</v>
      </c>
      <c r="G194" s="176" t="s">
        <v>221</v>
      </c>
      <c r="H194" s="176" t="s">
        <v>220</v>
      </c>
      <c r="I194" s="176" t="s">
        <v>222</v>
      </c>
      <c r="J194" s="176" t="s">
        <v>220</v>
      </c>
      <c r="K194" s="176" t="s">
        <v>221</v>
      </c>
      <c r="L194" s="176" t="s">
        <v>221</v>
      </c>
      <c r="M194" s="176" t="s">
        <v>220</v>
      </c>
      <c r="N194" s="176" t="s">
        <v>221</v>
      </c>
      <c r="O194" s="176" t="s">
        <v>284</v>
      </c>
      <c r="P194" s="176" t="s">
        <v>284</v>
      </c>
      <c r="Q194" s="176" t="s">
        <v>284</v>
      </c>
      <c r="R194" s="176" t="s">
        <v>284</v>
      </c>
      <c r="S194" s="176" t="s">
        <v>284</v>
      </c>
      <c r="T194" s="176" t="s">
        <v>284</v>
      </c>
      <c r="U194" s="176" t="s">
        <v>284</v>
      </c>
      <c r="V194" s="176" t="s">
        <v>284</v>
      </c>
      <c r="W194" s="176" t="s">
        <v>284</v>
      </c>
      <c r="X194" s="176" t="s">
        <v>284</v>
      </c>
      <c r="Y194" s="176" t="s">
        <v>284</v>
      </c>
      <c r="Z194" s="176" t="s">
        <v>284</v>
      </c>
      <c r="AA194" s="176" t="s">
        <v>284</v>
      </c>
      <c r="AB194" s="176" t="s">
        <v>284</v>
      </c>
      <c r="AC194" s="176" t="s">
        <v>284</v>
      </c>
      <c r="AD194" s="176" t="s">
        <v>284</v>
      </c>
      <c r="AE194" s="176" t="s">
        <v>284</v>
      </c>
      <c r="AF194" s="176" t="s">
        <v>284</v>
      </c>
      <c r="AG194" s="176" t="s">
        <v>284</v>
      </c>
      <c r="AH194" s="176" t="s">
        <v>284</v>
      </c>
      <c r="AI194" s="176" t="s">
        <v>284</v>
      </c>
      <c r="AJ194" s="176" t="s">
        <v>284</v>
      </c>
      <c r="AK194" s="176" t="s">
        <v>284</v>
      </c>
      <c r="AL194" s="176" t="s">
        <v>284</v>
      </c>
      <c r="AM194" s="176" t="s">
        <v>284</v>
      </c>
      <c r="AN194" s="176" t="s">
        <v>284</v>
      </c>
      <c r="AO194" s="176" t="s">
        <v>284</v>
      </c>
      <c r="AP194" s="176" t="s">
        <v>284</v>
      </c>
      <c r="AQ194" s="176" t="s">
        <v>284</v>
      </c>
      <c r="AR194" s="176" t="s">
        <v>284</v>
      </c>
      <c r="AS194" s="176" t="s">
        <v>284</v>
      </c>
      <c r="AT194" s="176" t="s">
        <v>284</v>
      </c>
      <c r="AU194" s="176" t="s">
        <v>284</v>
      </c>
      <c r="AV194" s="176" t="s">
        <v>284</v>
      </c>
      <c r="AW194" s="176" t="s">
        <v>284</v>
      </c>
      <c r="AX194" s="176" t="s">
        <v>284</v>
      </c>
    </row>
    <row r="195" spans="1:50" x14ac:dyDescent="0.3">
      <c r="A195" s="176">
        <v>806543</v>
      </c>
      <c r="B195" s="176" t="s">
        <v>308</v>
      </c>
      <c r="C195" s="176" t="s">
        <v>222</v>
      </c>
      <c r="D195" s="176" t="s">
        <v>221</v>
      </c>
      <c r="E195" s="176" t="s">
        <v>221</v>
      </c>
      <c r="F195" s="176" t="s">
        <v>222</v>
      </c>
      <c r="G195" s="176" t="s">
        <v>222</v>
      </c>
      <c r="H195" s="176" t="s">
        <v>222</v>
      </c>
      <c r="I195" s="176" t="s">
        <v>221</v>
      </c>
      <c r="J195" s="176" t="s">
        <v>221</v>
      </c>
      <c r="K195" s="176" t="s">
        <v>221</v>
      </c>
      <c r="L195" s="176" t="s">
        <v>221</v>
      </c>
      <c r="M195" s="176" t="s">
        <v>221</v>
      </c>
      <c r="N195" s="176" t="s">
        <v>221</v>
      </c>
    </row>
    <row r="196" spans="1:50" x14ac:dyDescent="0.3">
      <c r="A196" s="176">
        <v>806551</v>
      </c>
      <c r="B196" s="176" t="s">
        <v>308</v>
      </c>
      <c r="C196" s="176" t="s">
        <v>221</v>
      </c>
      <c r="D196" s="176" t="s">
        <v>222</v>
      </c>
      <c r="E196" s="176" t="s">
        <v>222</v>
      </c>
      <c r="F196" s="176" t="s">
        <v>221</v>
      </c>
      <c r="G196" s="176" t="s">
        <v>222</v>
      </c>
      <c r="H196" s="176" t="s">
        <v>221</v>
      </c>
      <c r="I196" s="176" t="s">
        <v>222</v>
      </c>
      <c r="J196" s="176" t="s">
        <v>220</v>
      </c>
      <c r="K196" s="176" t="s">
        <v>220</v>
      </c>
      <c r="L196" s="176" t="s">
        <v>221</v>
      </c>
      <c r="M196" s="176" t="s">
        <v>221</v>
      </c>
      <c r="N196" s="176" t="s">
        <v>220</v>
      </c>
    </row>
    <row r="197" spans="1:50" x14ac:dyDescent="0.3">
      <c r="A197" s="176">
        <v>806565</v>
      </c>
      <c r="B197" s="176" t="s">
        <v>308</v>
      </c>
      <c r="C197" s="176" t="s">
        <v>220</v>
      </c>
      <c r="D197" s="176" t="s">
        <v>220</v>
      </c>
      <c r="E197" s="176" t="s">
        <v>221</v>
      </c>
      <c r="F197" s="176" t="s">
        <v>221</v>
      </c>
      <c r="G197" s="176" t="s">
        <v>221</v>
      </c>
      <c r="H197" s="176" t="s">
        <v>221</v>
      </c>
      <c r="I197" s="176" t="s">
        <v>221</v>
      </c>
      <c r="J197" s="176" t="s">
        <v>220</v>
      </c>
      <c r="K197" s="176" t="s">
        <v>222</v>
      </c>
      <c r="L197" s="176" t="s">
        <v>222</v>
      </c>
      <c r="M197" s="176" t="s">
        <v>221</v>
      </c>
      <c r="N197" s="176" t="s">
        <v>221</v>
      </c>
    </row>
    <row r="198" spans="1:50" x14ac:dyDescent="0.3">
      <c r="A198" s="176">
        <v>806639</v>
      </c>
      <c r="B198" s="176" t="s">
        <v>308</v>
      </c>
      <c r="C198" s="176" t="s">
        <v>220</v>
      </c>
      <c r="D198" s="176" t="s">
        <v>220</v>
      </c>
      <c r="E198" s="176" t="s">
        <v>220</v>
      </c>
      <c r="F198" s="176" t="s">
        <v>220</v>
      </c>
      <c r="G198" s="176" t="s">
        <v>220</v>
      </c>
      <c r="H198" s="176" t="s">
        <v>220</v>
      </c>
      <c r="I198" s="176" t="s">
        <v>220</v>
      </c>
      <c r="J198" s="176" t="s">
        <v>220</v>
      </c>
      <c r="K198" s="176" t="s">
        <v>222</v>
      </c>
      <c r="L198" s="176" t="s">
        <v>220</v>
      </c>
      <c r="M198" s="176" t="s">
        <v>220</v>
      </c>
      <c r="N198" s="176" t="s">
        <v>220</v>
      </c>
    </row>
    <row r="199" spans="1:50" x14ac:dyDescent="0.3">
      <c r="A199" s="176">
        <v>806646</v>
      </c>
      <c r="B199" s="176" t="s">
        <v>308</v>
      </c>
      <c r="C199" s="176" t="s">
        <v>220</v>
      </c>
      <c r="D199" s="176" t="s">
        <v>220</v>
      </c>
      <c r="E199" s="176" t="s">
        <v>222</v>
      </c>
      <c r="F199" s="176" t="s">
        <v>220</v>
      </c>
      <c r="G199" s="176" t="s">
        <v>220</v>
      </c>
      <c r="H199" s="176" t="s">
        <v>220</v>
      </c>
      <c r="I199" s="176" t="s">
        <v>221</v>
      </c>
      <c r="J199" s="176" t="s">
        <v>221</v>
      </c>
      <c r="K199" s="176" t="s">
        <v>221</v>
      </c>
      <c r="L199" s="176" t="s">
        <v>221</v>
      </c>
      <c r="M199" s="176" t="s">
        <v>221</v>
      </c>
      <c r="N199" s="176" t="s">
        <v>221</v>
      </c>
    </row>
    <row r="200" spans="1:50" x14ac:dyDescent="0.3">
      <c r="A200" s="176">
        <v>806660</v>
      </c>
      <c r="B200" s="176" t="s">
        <v>308</v>
      </c>
      <c r="C200" s="176" t="s">
        <v>220</v>
      </c>
      <c r="D200" s="176" t="s">
        <v>222</v>
      </c>
      <c r="E200" s="176" t="s">
        <v>221</v>
      </c>
      <c r="F200" s="176" t="s">
        <v>220</v>
      </c>
      <c r="G200" s="176" t="s">
        <v>222</v>
      </c>
      <c r="H200" s="176" t="s">
        <v>220</v>
      </c>
      <c r="I200" s="176" t="s">
        <v>222</v>
      </c>
      <c r="J200" s="176" t="s">
        <v>221</v>
      </c>
      <c r="K200" s="176" t="s">
        <v>221</v>
      </c>
      <c r="L200" s="176" t="s">
        <v>221</v>
      </c>
      <c r="M200" s="176" t="s">
        <v>222</v>
      </c>
      <c r="N200" s="176" t="s">
        <v>222</v>
      </c>
    </row>
    <row r="201" spans="1:50" x14ac:dyDescent="0.3">
      <c r="A201" s="176">
        <v>806680</v>
      </c>
      <c r="B201" s="176" t="s">
        <v>308</v>
      </c>
      <c r="C201" s="176" t="s">
        <v>220</v>
      </c>
      <c r="D201" s="176" t="s">
        <v>220</v>
      </c>
      <c r="E201" s="176" t="s">
        <v>221</v>
      </c>
      <c r="F201" s="176" t="s">
        <v>222</v>
      </c>
      <c r="G201" s="176" t="s">
        <v>221</v>
      </c>
      <c r="H201" s="176" t="s">
        <v>222</v>
      </c>
      <c r="I201" s="176" t="s">
        <v>221</v>
      </c>
      <c r="J201" s="176" t="s">
        <v>221</v>
      </c>
      <c r="K201" s="176" t="s">
        <v>221</v>
      </c>
      <c r="L201" s="176" t="s">
        <v>221</v>
      </c>
      <c r="M201" s="176" t="s">
        <v>221</v>
      </c>
      <c r="N201" s="176" t="s">
        <v>221</v>
      </c>
    </row>
    <row r="202" spans="1:50" x14ac:dyDescent="0.3">
      <c r="A202" s="176">
        <v>806692</v>
      </c>
      <c r="B202" s="176" t="s">
        <v>308</v>
      </c>
      <c r="C202" s="176" t="s">
        <v>220</v>
      </c>
      <c r="D202" s="176" t="s">
        <v>220</v>
      </c>
      <c r="E202" s="176" t="s">
        <v>220</v>
      </c>
      <c r="F202" s="176" t="s">
        <v>222</v>
      </c>
      <c r="G202" s="176" t="s">
        <v>222</v>
      </c>
      <c r="H202" s="176" t="s">
        <v>220</v>
      </c>
      <c r="I202" s="176" t="s">
        <v>222</v>
      </c>
      <c r="J202" s="176" t="s">
        <v>222</v>
      </c>
      <c r="K202" s="176" t="s">
        <v>222</v>
      </c>
      <c r="L202" s="176" t="s">
        <v>222</v>
      </c>
      <c r="M202" s="176" t="s">
        <v>222</v>
      </c>
      <c r="N202" s="176" t="s">
        <v>222</v>
      </c>
    </row>
    <row r="203" spans="1:50" x14ac:dyDescent="0.3">
      <c r="A203" s="176">
        <v>806695</v>
      </c>
      <c r="B203" s="176" t="s">
        <v>308</v>
      </c>
      <c r="C203" s="176" t="s">
        <v>222</v>
      </c>
      <c r="D203" s="176" t="s">
        <v>222</v>
      </c>
      <c r="E203" s="176" t="s">
        <v>222</v>
      </c>
      <c r="F203" s="176" t="s">
        <v>220</v>
      </c>
      <c r="G203" s="176" t="s">
        <v>222</v>
      </c>
      <c r="H203" s="176" t="s">
        <v>220</v>
      </c>
      <c r="I203" s="176" t="s">
        <v>220</v>
      </c>
      <c r="J203" s="176" t="s">
        <v>221</v>
      </c>
      <c r="K203" s="176" t="s">
        <v>221</v>
      </c>
      <c r="L203" s="176" t="s">
        <v>221</v>
      </c>
      <c r="M203" s="176" t="s">
        <v>220</v>
      </c>
      <c r="N203" s="176" t="s">
        <v>221</v>
      </c>
    </row>
    <row r="204" spans="1:50" x14ac:dyDescent="0.3">
      <c r="A204" s="176">
        <v>806709</v>
      </c>
      <c r="B204" s="176" t="s">
        <v>308</v>
      </c>
      <c r="C204" s="176" t="s">
        <v>220</v>
      </c>
      <c r="D204" s="176" t="s">
        <v>220</v>
      </c>
      <c r="E204" s="176" t="s">
        <v>220</v>
      </c>
      <c r="F204" s="176" t="s">
        <v>220</v>
      </c>
      <c r="G204" s="176" t="s">
        <v>220</v>
      </c>
      <c r="H204" s="176" t="s">
        <v>220</v>
      </c>
      <c r="I204" s="176" t="s">
        <v>220</v>
      </c>
      <c r="J204" s="176" t="s">
        <v>220</v>
      </c>
      <c r="K204" s="176" t="s">
        <v>222</v>
      </c>
      <c r="L204" s="176" t="s">
        <v>220</v>
      </c>
      <c r="M204" s="176" t="s">
        <v>220</v>
      </c>
      <c r="N204" s="176" t="s">
        <v>222</v>
      </c>
    </row>
    <row r="205" spans="1:50" x14ac:dyDescent="0.3">
      <c r="A205" s="176">
        <v>806725</v>
      </c>
      <c r="B205" s="176" t="s">
        <v>308</v>
      </c>
      <c r="C205" s="176" t="s">
        <v>220</v>
      </c>
      <c r="D205" s="176" t="s">
        <v>220</v>
      </c>
      <c r="E205" s="176" t="s">
        <v>220</v>
      </c>
      <c r="F205" s="176" t="s">
        <v>220</v>
      </c>
      <c r="G205" s="176" t="s">
        <v>220</v>
      </c>
      <c r="H205" s="176" t="s">
        <v>222</v>
      </c>
      <c r="I205" s="176" t="s">
        <v>221</v>
      </c>
      <c r="J205" s="176" t="s">
        <v>222</v>
      </c>
      <c r="K205" s="176" t="s">
        <v>221</v>
      </c>
      <c r="L205" s="176" t="s">
        <v>221</v>
      </c>
      <c r="M205" s="176" t="s">
        <v>222</v>
      </c>
      <c r="N205" s="176" t="s">
        <v>221</v>
      </c>
    </row>
    <row r="206" spans="1:50" x14ac:dyDescent="0.3">
      <c r="A206" s="176">
        <v>806728</v>
      </c>
      <c r="B206" s="176" t="s">
        <v>308</v>
      </c>
      <c r="C206" s="176" t="s">
        <v>220</v>
      </c>
      <c r="D206" s="176" t="s">
        <v>220</v>
      </c>
      <c r="E206" s="176" t="s">
        <v>221</v>
      </c>
      <c r="F206" s="176" t="s">
        <v>222</v>
      </c>
      <c r="G206" s="176" t="s">
        <v>220</v>
      </c>
      <c r="H206" s="176" t="s">
        <v>220</v>
      </c>
      <c r="I206" s="176" t="s">
        <v>222</v>
      </c>
      <c r="J206" s="176" t="s">
        <v>220</v>
      </c>
      <c r="K206" s="176" t="s">
        <v>221</v>
      </c>
      <c r="L206" s="176" t="s">
        <v>222</v>
      </c>
      <c r="M206" s="176" t="s">
        <v>222</v>
      </c>
      <c r="N206" s="176" t="s">
        <v>221</v>
      </c>
    </row>
    <row r="207" spans="1:50" x14ac:dyDescent="0.3">
      <c r="A207" s="176">
        <v>806732</v>
      </c>
      <c r="B207" s="176" t="s">
        <v>308</v>
      </c>
      <c r="C207" s="176" t="s">
        <v>220</v>
      </c>
      <c r="D207" s="176" t="s">
        <v>220</v>
      </c>
      <c r="E207" s="176" t="s">
        <v>220</v>
      </c>
      <c r="F207" s="176" t="s">
        <v>220</v>
      </c>
      <c r="G207" s="176" t="s">
        <v>220</v>
      </c>
      <c r="H207" s="176" t="s">
        <v>220</v>
      </c>
      <c r="I207" s="176" t="s">
        <v>220</v>
      </c>
      <c r="J207" s="176" t="s">
        <v>221</v>
      </c>
      <c r="K207" s="176" t="s">
        <v>221</v>
      </c>
      <c r="L207" s="176" t="s">
        <v>222</v>
      </c>
      <c r="M207" s="176" t="s">
        <v>220</v>
      </c>
      <c r="N207" s="176" t="s">
        <v>221</v>
      </c>
    </row>
    <row r="208" spans="1:50" x14ac:dyDescent="0.3">
      <c r="A208" s="176">
        <v>806747</v>
      </c>
      <c r="B208" s="176" t="s">
        <v>308</v>
      </c>
      <c r="C208" s="176" t="s">
        <v>222</v>
      </c>
      <c r="D208" s="176" t="s">
        <v>220</v>
      </c>
      <c r="E208" s="176" t="s">
        <v>221</v>
      </c>
      <c r="F208" s="176" t="s">
        <v>220</v>
      </c>
      <c r="G208" s="176" t="s">
        <v>222</v>
      </c>
      <c r="H208" s="176" t="s">
        <v>222</v>
      </c>
      <c r="I208" s="176" t="s">
        <v>220</v>
      </c>
      <c r="J208" s="176" t="s">
        <v>222</v>
      </c>
      <c r="K208" s="176" t="s">
        <v>222</v>
      </c>
      <c r="L208" s="176" t="s">
        <v>220</v>
      </c>
      <c r="M208" s="176" t="s">
        <v>220</v>
      </c>
      <c r="N208" s="176" t="s">
        <v>220</v>
      </c>
    </row>
    <row r="209" spans="1:50" x14ac:dyDescent="0.3">
      <c r="A209" s="176">
        <v>806751</v>
      </c>
      <c r="B209" s="176" t="s">
        <v>308</v>
      </c>
      <c r="C209" s="176" t="s">
        <v>220</v>
      </c>
      <c r="D209" s="176" t="s">
        <v>220</v>
      </c>
      <c r="E209" s="176" t="s">
        <v>222</v>
      </c>
      <c r="F209" s="176" t="s">
        <v>220</v>
      </c>
      <c r="G209" s="176" t="s">
        <v>222</v>
      </c>
      <c r="H209" s="176" t="s">
        <v>220</v>
      </c>
      <c r="I209" s="176" t="s">
        <v>220</v>
      </c>
      <c r="J209" s="176" t="s">
        <v>222</v>
      </c>
      <c r="K209" s="176" t="s">
        <v>222</v>
      </c>
      <c r="L209" s="176" t="s">
        <v>222</v>
      </c>
      <c r="M209" s="176" t="s">
        <v>222</v>
      </c>
      <c r="N209" s="176" t="s">
        <v>220</v>
      </c>
      <c r="O209" s="176" t="s">
        <v>284</v>
      </c>
      <c r="P209" s="176" t="s">
        <v>284</v>
      </c>
      <c r="Q209" s="176" t="s">
        <v>284</v>
      </c>
      <c r="R209" s="176" t="s">
        <v>284</v>
      </c>
      <c r="S209" s="176" t="s">
        <v>284</v>
      </c>
      <c r="T209" s="176" t="s">
        <v>284</v>
      </c>
      <c r="U209" s="176" t="s">
        <v>284</v>
      </c>
      <c r="V209" s="176" t="s">
        <v>284</v>
      </c>
      <c r="W209" s="176" t="s">
        <v>284</v>
      </c>
      <c r="X209" s="176" t="s">
        <v>284</v>
      </c>
      <c r="Y209" s="176" t="s">
        <v>284</v>
      </c>
      <c r="Z209" s="176" t="s">
        <v>284</v>
      </c>
      <c r="AA209" s="176" t="s">
        <v>284</v>
      </c>
      <c r="AB209" s="176" t="s">
        <v>284</v>
      </c>
      <c r="AC209" s="176" t="s">
        <v>284</v>
      </c>
      <c r="AD209" s="176" t="s">
        <v>284</v>
      </c>
      <c r="AE209" s="176" t="s">
        <v>284</v>
      </c>
      <c r="AF209" s="176" t="s">
        <v>284</v>
      </c>
      <c r="AG209" s="176" t="s">
        <v>284</v>
      </c>
      <c r="AH209" s="176" t="s">
        <v>284</v>
      </c>
      <c r="AI209" s="176" t="s">
        <v>284</v>
      </c>
      <c r="AJ209" s="176" t="s">
        <v>284</v>
      </c>
      <c r="AK209" s="176" t="s">
        <v>284</v>
      </c>
      <c r="AL209" s="176" t="s">
        <v>284</v>
      </c>
      <c r="AM209" s="176" t="s">
        <v>284</v>
      </c>
      <c r="AN209" s="176" t="s">
        <v>284</v>
      </c>
      <c r="AO209" s="176" t="s">
        <v>284</v>
      </c>
      <c r="AP209" s="176" t="s">
        <v>284</v>
      </c>
      <c r="AQ209" s="176" t="s">
        <v>284</v>
      </c>
      <c r="AR209" s="176" t="s">
        <v>284</v>
      </c>
      <c r="AS209" s="176" t="s">
        <v>284</v>
      </c>
      <c r="AT209" s="176" t="s">
        <v>284</v>
      </c>
      <c r="AU209" s="176" t="s">
        <v>284</v>
      </c>
      <c r="AV209" s="176" t="s">
        <v>284</v>
      </c>
      <c r="AW209" s="176" t="s">
        <v>284</v>
      </c>
      <c r="AX209" s="176" t="s">
        <v>284</v>
      </c>
    </row>
    <row r="210" spans="1:50" x14ac:dyDescent="0.3">
      <c r="A210" s="176">
        <v>806764</v>
      </c>
      <c r="B210" s="176" t="s">
        <v>308</v>
      </c>
      <c r="C210" s="176" t="s">
        <v>220</v>
      </c>
      <c r="D210" s="176" t="s">
        <v>221</v>
      </c>
      <c r="E210" s="176" t="s">
        <v>221</v>
      </c>
      <c r="F210" s="176" t="s">
        <v>220</v>
      </c>
      <c r="G210" s="176" t="s">
        <v>220</v>
      </c>
      <c r="H210" s="176" t="s">
        <v>220</v>
      </c>
      <c r="I210" s="176" t="s">
        <v>221</v>
      </c>
      <c r="J210" s="176" t="s">
        <v>221</v>
      </c>
      <c r="K210" s="176" t="s">
        <v>221</v>
      </c>
      <c r="L210" s="176" t="s">
        <v>221</v>
      </c>
      <c r="M210" s="176" t="s">
        <v>221</v>
      </c>
      <c r="N210" s="176" t="s">
        <v>222</v>
      </c>
    </row>
    <row r="211" spans="1:50" x14ac:dyDescent="0.3">
      <c r="A211" s="176">
        <v>806772</v>
      </c>
      <c r="B211" s="176" t="s">
        <v>308</v>
      </c>
      <c r="C211" s="176" t="s">
        <v>220</v>
      </c>
      <c r="D211" s="176" t="s">
        <v>220</v>
      </c>
      <c r="E211" s="176" t="s">
        <v>220</v>
      </c>
      <c r="F211" s="176" t="s">
        <v>222</v>
      </c>
      <c r="G211" s="176" t="s">
        <v>220</v>
      </c>
      <c r="H211" s="176" t="s">
        <v>220</v>
      </c>
      <c r="I211" s="176" t="s">
        <v>222</v>
      </c>
      <c r="J211" s="176" t="s">
        <v>220</v>
      </c>
      <c r="K211" s="176" t="s">
        <v>220</v>
      </c>
      <c r="L211" s="176" t="s">
        <v>221</v>
      </c>
      <c r="M211" s="176" t="s">
        <v>222</v>
      </c>
      <c r="N211" s="176" t="s">
        <v>221</v>
      </c>
    </row>
    <row r="212" spans="1:50" x14ac:dyDescent="0.3">
      <c r="A212" s="176">
        <v>806784</v>
      </c>
      <c r="B212" s="176" t="s">
        <v>308</v>
      </c>
      <c r="C212" s="176" t="s">
        <v>220</v>
      </c>
      <c r="D212" s="176" t="s">
        <v>220</v>
      </c>
      <c r="E212" s="176" t="s">
        <v>220</v>
      </c>
      <c r="F212" s="176" t="s">
        <v>220</v>
      </c>
      <c r="G212" s="176" t="s">
        <v>220</v>
      </c>
      <c r="H212" s="176" t="s">
        <v>220</v>
      </c>
      <c r="I212" s="176" t="s">
        <v>220</v>
      </c>
      <c r="J212" s="176" t="s">
        <v>220</v>
      </c>
      <c r="K212" s="176" t="s">
        <v>220</v>
      </c>
      <c r="L212" s="176" t="s">
        <v>220</v>
      </c>
      <c r="M212" s="176" t="s">
        <v>220</v>
      </c>
      <c r="N212" s="176" t="s">
        <v>220</v>
      </c>
    </row>
    <row r="213" spans="1:50" x14ac:dyDescent="0.3">
      <c r="A213" s="176">
        <v>806792</v>
      </c>
      <c r="B213" s="176" t="s">
        <v>308</v>
      </c>
      <c r="C213" s="176" t="s">
        <v>220</v>
      </c>
      <c r="D213" s="176" t="s">
        <v>220</v>
      </c>
      <c r="E213" s="176" t="s">
        <v>220</v>
      </c>
      <c r="F213" s="176" t="s">
        <v>221</v>
      </c>
      <c r="G213" s="176" t="s">
        <v>220</v>
      </c>
      <c r="H213" s="176" t="s">
        <v>221</v>
      </c>
      <c r="I213" s="176" t="s">
        <v>221</v>
      </c>
      <c r="J213" s="176" t="s">
        <v>221</v>
      </c>
      <c r="K213" s="176" t="s">
        <v>221</v>
      </c>
      <c r="L213" s="176" t="s">
        <v>221</v>
      </c>
      <c r="M213" s="176" t="s">
        <v>221</v>
      </c>
      <c r="N213" s="176" t="s">
        <v>221</v>
      </c>
    </row>
    <row r="214" spans="1:50" x14ac:dyDescent="0.3">
      <c r="A214" s="176">
        <v>806803</v>
      </c>
      <c r="B214" s="176" t="s">
        <v>308</v>
      </c>
      <c r="C214" s="176" t="s">
        <v>220</v>
      </c>
      <c r="D214" s="176" t="s">
        <v>220</v>
      </c>
      <c r="E214" s="176" t="s">
        <v>220</v>
      </c>
      <c r="F214" s="176" t="s">
        <v>220</v>
      </c>
      <c r="G214" s="176" t="s">
        <v>220</v>
      </c>
      <c r="H214" s="176" t="s">
        <v>220</v>
      </c>
      <c r="I214" s="176" t="s">
        <v>220</v>
      </c>
      <c r="J214" s="176" t="s">
        <v>220</v>
      </c>
      <c r="K214" s="176" t="s">
        <v>220</v>
      </c>
      <c r="L214" s="176" t="s">
        <v>220</v>
      </c>
      <c r="M214" s="176" t="s">
        <v>220</v>
      </c>
      <c r="N214" s="176" t="s">
        <v>220</v>
      </c>
      <c r="O214" s="176" t="s">
        <v>284</v>
      </c>
      <c r="P214" s="176" t="s">
        <v>284</v>
      </c>
      <c r="Q214" s="176" t="s">
        <v>284</v>
      </c>
      <c r="R214" s="176" t="s">
        <v>284</v>
      </c>
      <c r="S214" s="176" t="s">
        <v>284</v>
      </c>
      <c r="T214" s="176" t="s">
        <v>284</v>
      </c>
      <c r="U214" s="176" t="s">
        <v>284</v>
      </c>
      <c r="V214" s="176" t="s">
        <v>284</v>
      </c>
      <c r="W214" s="176" t="s">
        <v>284</v>
      </c>
      <c r="X214" s="176" t="s">
        <v>284</v>
      </c>
      <c r="Y214" s="176" t="s">
        <v>284</v>
      </c>
      <c r="Z214" s="176" t="s">
        <v>284</v>
      </c>
      <c r="AA214" s="176" t="s">
        <v>284</v>
      </c>
      <c r="AB214" s="176" t="s">
        <v>284</v>
      </c>
      <c r="AC214" s="176" t="s">
        <v>284</v>
      </c>
      <c r="AD214" s="176" t="s">
        <v>284</v>
      </c>
      <c r="AE214" s="176" t="s">
        <v>284</v>
      </c>
      <c r="AF214" s="176" t="s">
        <v>284</v>
      </c>
      <c r="AG214" s="176" t="s">
        <v>284</v>
      </c>
      <c r="AH214" s="176" t="s">
        <v>284</v>
      </c>
      <c r="AI214" s="176" t="s">
        <v>284</v>
      </c>
      <c r="AJ214" s="176" t="s">
        <v>284</v>
      </c>
      <c r="AK214" s="176" t="s">
        <v>284</v>
      </c>
      <c r="AL214" s="176" t="s">
        <v>284</v>
      </c>
      <c r="AM214" s="176" t="s">
        <v>284</v>
      </c>
      <c r="AN214" s="176" t="s">
        <v>284</v>
      </c>
      <c r="AO214" s="176" t="s">
        <v>284</v>
      </c>
      <c r="AP214" s="176" t="s">
        <v>284</v>
      </c>
      <c r="AQ214" s="176" t="s">
        <v>284</v>
      </c>
      <c r="AR214" s="176" t="s">
        <v>284</v>
      </c>
      <c r="AS214" s="176" t="s">
        <v>284</v>
      </c>
      <c r="AT214" s="176" t="s">
        <v>284</v>
      </c>
      <c r="AU214" s="176" t="s">
        <v>284</v>
      </c>
      <c r="AV214" s="176" t="s">
        <v>284</v>
      </c>
      <c r="AW214" s="176" t="s">
        <v>284</v>
      </c>
      <c r="AX214" s="176" t="s">
        <v>284</v>
      </c>
    </row>
    <row r="215" spans="1:50" x14ac:dyDescent="0.3">
      <c r="A215" s="176">
        <v>806814</v>
      </c>
      <c r="B215" s="176" t="s">
        <v>308</v>
      </c>
      <c r="C215" s="176" t="s">
        <v>222</v>
      </c>
      <c r="D215" s="176" t="s">
        <v>221</v>
      </c>
      <c r="E215" s="176" t="s">
        <v>221</v>
      </c>
      <c r="F215" s="176" t="s">
        <v>222</v>
      </c>
      <c r="G215" s="176" t="s">
        <v>222</v>
      </c>
      <c r="H215" s="176" t="s">
        <v>221</v>
      </c>
      <c r="I215" s="176" t="s">
        <v>222</v>
      </c>
      <c r="J215" s="176" t="s">
        <v>221</v>
      </c>
      <c r="K215" s="176" t="s">
        <v>221</v>
      </c>
      <c r="L215" s="176" t="s">
        <v>221</v>
      </c>
      <c r="M215" s="176" t="s">
        <v>221</v>
      </c>
      <c r="N215" s="176" t="s">
        <v>221</v>
      </c>
    </row>
    <row r="216" spans="1:50" x14ac:dyDescent="0.3">
      <c r="A216" s="176">
        <v>806820</v>
      </c>
      <c r="B216" s="176" t="s">
        <v>308</v>
      </c>
      <c r="C216" s="176" t="s">
        <v>221</v>
      </c>
      <c r="D216" s="176" t="s">
        <v>220</v>
      </c>
      <c r="E216" s="176" t="s">
        <v>222</v>
      </c>
      <c r="F216" s="176" t="s">
        <v>222</v>
      </c>
      <c r="G216" s="176" t="s">
        <v>221</v>
      </c>
      <c r="H216" s="176" t="s">
        <v>221</v>
      </c>
      <c r="I216" s="176" t="s">
        <v>221</v>
      </c>
      <c r="J216" s="176" t="s">
        <v>220</v>
      </c>
      <c r="K216" s="176" t="s">
        <v>220</v>
      </c>
      <c r="L216" s="176" t="s">
        <v>220</v>
      </c>
      <c r="M216" s="176" t="s">
        <v>220</v>
      </c>
      <c r="N216" s="176" t="s">
        <v>220</v>
      </c>
    </row>
    <row r="217" spans="1:50" x14ac:dyDescent="0.3">
      <c r="A217" s="176">
        <v>806832</v>
      </c>
      <c r="B217" s="176" t="s">
        <v>308</v>
      </c>
      <c r="C217" s="176" t="s">
        <v>220</v>
      </c>
      <c r="D217" s="176" t="s">
        <v>220</v>
      </c>
      <c r="E217" s="176" t="s">
        <v>220</v>
      </c>
      <c r="F217" s="176" t="s">
        <v>220</v>
      </c>
      <c r="G217" s="176" t="s">
        <v>220</v>
      </c>
      <c r="H217" s="176" t="s">
        <v>220</v>
      </c>
      <c r="I217" s="176" t="s">
        <v>220</v>
      </c>
      <c r="J217" s="176" t="s">
        <v>220</v>
      </c>
      <c r="K217" s="176" t="s">
        <v>220</v>
      </c>
      <c r="L217" s="176" t="s">
        <v>220</v>
      </c>
      <c r="M217" s="176" t="s">
        <v>221</v>
      </c>
      <c r="N217" s="176" t="s">
        <v>220</v>
      </c>
    </row>
    <row r="218" spans="1:50" x14ac:dyDescent="0.3">
      <c r="A218" s="176">
        <v>806841</v>
      </c>
      <c r="B218" s="176" t="s">
        <v>308</v>
      </c>
      <c r="C218" s="176" t="s">
        <v>222</v>
      </c>
      <c r="D218" s="176" t="s">
        <v>222</v>
      </c>
      <c r="E218" s="176" t="s">
        <v>220</v>
      </c>
      <c r="F218" s="176" t="s">
        <v>221</v>
      </c>
      <c r="G218" s="176" t="s">
        <v>222</v>
      </c>
      <c r="H218" s="176" t="s">
        <v>222</v>
      </c>
      <c r="I218" s="176" t="s">
        <v>220</v>
      </c>
      <c r="J218" s="176" t="s">
        <v>222</v>
      </c>
      <c r="K218" s="176" t="s">
        <v>222</v>
      </c>
      <c r="L218" s="176" t="s">
        <v>221</v>
      </c>
      <c r="M218" s="176" t="s">
        <v>222</v>
      </c>
      <c r="N218" s="176" t="s">
        <v>220</v>
      </c>
    </row>
    <row r="219" spans="1:50" x14ac:dyDescent="0.3">
      <c r="A219" s="176">
        <v>806853</v>
      </c>
      <c r="B219" s="176" t="s">
        <v>308</v>
      </c>
      <c r="C219" s="176" t="s">
        <v>220</v>
      </c>
      <c r="D219" s="176" t="s">
        <v>220</v>
      </c>
      <c r="E219" s="176" t="s">
        <v>220</v>
      </c>
      <c r="F219" s="176" t="s">
        <v>220</v>
      </c>
      <c r="G219" s="176" t="s">
        <v>222</v>
      </c>
      <c r="H219" s="176" t="s">
        <v>220</v>
      </c>
      <c r="I219" s="176" t="s">
        <v>222</v>
      </c>
      <c r="J219" s="176" t="s">
        <v>222</v>
      </c>
      <c r="K219" s="176" t="s">
        <v>222</v>
      </c>
      <c r="L219" s="176" t="s">
        <v>222</v>
      </c>
      <c r="M219" s="176" t="s">
        <v>222</v>
      </c>
      <c r="N219" s="176" t="s">
        <v>220</v>
      </c>
    </row>
    <row r="220" spans="1:50" x14ac:dyDescent="0.3">
      <c r="A220" s="176">
        <v>806881</v>
      </c>
      <c r="B220" s="176" t="s">
        <v>308</v>
      </c>
      <c r="C220" s="176" t="s">
        <v>222</v>
      </c>
      <c r="D220" s="176" t="s">
        <v>222</v>
      </c>
      <c r="E220" s="176" t="s">
        <v>222</v>
      </c>
      <c r="F220" s="176" t="s">
        <v>222</v>
      </c>
      <c r="G220" s="176" t="s">
        <v>222</v>
      </c>
      <c r="H220" s="176" t="s">
        <v>222</v>
      </c>
      <c r="I220" s="176" t="s">
        <v>221</v>
      </c>
      <c r="J220" s="176" t="s">
        <v>221</v>
      </c>
      <c r="K220" s="176" t="s">
        <v>221</v>
      </c>
      <c r="L220" s="176" t="s">
        <v>221</v>
      </c>
      <c r="M220" s="176" t="s">
        <v>221</v>
      </c>
      <c r="N220" s="176" t="s">
        <v>221</v>
      </c>
    </row>
    <row r="221" spans="1:50" x14ac:dyDescent="0.3">
      <c r="A221" s="176">
        <v>806887</v>
      </c>
      <c r="B221" s="176" t="s">
        <v>308</v>
      </c>
      <c r="C221" s="176" t="s">
        <v>220</v>
      </c>
      <c r="D221" s="176" t="s">
        <v>220</v>
      </c>
      <c r="E221" s="176" t="s">
        <v>222</v>
      </c>
      <c r="F221" s="176" t="s">
        <v>220</v>
      </c>
      <c r="G221" s="176" t="s">
        <v>221</v>
      </c>
      <c r="H221" s="176" t="s">
        <v>220</v>
      </c>
      <c r="I221" s="176" t="s">
        <v>220</v>
      </c>
      <c r="J221" s="176" t="s">
        <v>222</v>
      </c>
      <c r="K221" s="176" t="s">
        <v>220</v>
      </c>
      <c r="L221" s="176" t="s">
        <v>222</v>
      </c>
      <c r="M221" s="176" t="s">
        <v>222</v>
      </c>
      <c r="N221" s="176" t="s">
        <v>222</v>
      </c>
    </row>
    <row r="222" spans="1:50" x14ac:dyDescent="0.3">
      <c r="A222" s="176">
        <v>806890</v>
      </c>
      <c r="B222" s="176" t="s">
        <v>308</v>
      </c>
      <c r="C222" s="176" t="s">
        <v>220</v>
      </c>
      <c r="D222" s="176" t="s">
        <v>220</v>
      </c>
      <c r="E222" s="176" t="s">
        <v>222</v>
      </c>
      <c r="F222" s="176" t="s">
        <v>222</v>
      </c>
      <c r="G222" s="176" t="s">
        <v>222</v>
      </c>
      <c r="H222" s="176" t="s">
        <v>222</v>
      </c>
      <c r="I222" s="176" t="s">
        <v>221</v>
      </c>
      <c r="J222" s="176" t="s">
        <v>221</v>
      </c>
      <c r="K222" s="176" t="s">
        <v>222</v>
      </c>
      <c r="L222" s="176" t="s">
        <v>222</v>
      </c>
      <c r="M222" s="176" t="s">
        <v>222</v>
      </c>
      <c r="N222" s="176" t="s">
        <v>222</v>
      </c>
    </row>
    <row r="223" spans="1:50" x14ac:dyDescent="0.3">
      <c r="A223" s="176">
        <v>806908</v>
      </c>
      <c r="B223" s="176" t="s">
        <v>308</v>
      </c>
      <c r="C223" s="176" t="s">
        <v>220</v>
      </c>
      <c r="D223" s="176" t="s">
        <v>220</v>
      </c>
      <c r="E223" s="176" t="s">
        <v>220</v>
      </c>
      <c r="F223" s="176" t="s">
        <v>220</v>
      </c>
      <c r="G223" s="176" t="s">
        <v>222</v>
      </c>
      <c r="H223" s="176" t="s">
        <v>220</v>
      </c>
      <c r="I223" s="176" t="s">
        <v>221</v>
      </c>
      <c r="J223" s="176" t="s">
        <v>221</v>
      </c>
      <c r="K223" s="176" t="s">
        <v>221</v>
      </c>
      <c r="L223" s="176" t="s">
        <v>222</v>
      </c>
      <c r="M223" s="176" t="s">
        <v>222</v>
      </c>
      <c r="N223" s="176" t="s">
        <v>221</v>
      </c>
    </row>
    <row r="224" spans="1:50" x14ac:dyDescent="0.3">
      <c r="A224" s="176">
        <v>806909</v>
      </c>
      <c r="B224" s="176" t="s">
        <v>308</v>
      </c>
      <c r="C224" s="176" t="s">
        <v>220</v>
      </c>
      <c r="D224" s="176" t="s">
        <v>220</v>
      </c>
      <c r="E224" s="176" t="s">
        <v>220</v>
      </c>
      <c r="F224" s="176" t="s">
        <v>220</v>
      </c>
      <c r="G224" s="176" t="s">
        <v>222</v>
      </c>
      <c r="H224" s="176" t="s">
        <v>220</v>
      </c>
      <c r="I224" s="176" t="s">
        <v>220</v>
      </c>
      <c r="J224" s="176" t="s">
        <v>220</v>
      </c>
      <c r="K224" s="176" t="s">
        <v>220</v>
      </c>
      <c r="L224" s="176" t="s">
        <v>220</v>
      </c>
      <c r="M224" s="176" t="s">
        <v>220</v>
      </c>
      <c r="N224" s="176" t="s">
        <v>220</v>
      </c>
    </row>
    <row r="225" spans="1:50" x14ac:dyDescent="0.3">
      <c r="A225" s="176">
        <v>806914</v>
      </c>
      <c r="B225" s="176" t="s">
        <v>308</v>
      </c>
      <c r="C225" s="176" t="s">
        <v>220</v>
      </c>
      <c r="D225" s="176" t="s">
        <v>220</v>
      </c>
      <c r="E225" s="176" t="s">
        <v>222</v>
      </c>
      <c r="F225" s="176" t="s">
        <v>220</v>
      </c>
      <c r="G225" s="176" t="s">
        <v>220</v>
      </c>
      <c r="H225" s="176" t="s">
        <v>220</v>
      </c>
      <c r="I225" s="176" t="s">
        <v>220</v>
      </c>
      <c r="J225" s="176" t="s">
        <v>222</v>
      </c>
      <c r="K225" s="176" t="s">
        <v>220</v>
      </c>
      <c r="L225" s="176" t="s">
        <v>220</v>
      </c>
      <c r="M225" s="176" t="s">
        <v>220</v>
      </c>
      <c r="N225" s="176" t="s">
        <v>220</v>
      </c>
      <c r="O225" s="176" t="s">
        <v>284</v>
      </c>
      <c r="P225" s="176" t="s">
        <v>284</v>
      </c>
      <c r="Q225" s="176" t="s">
        <v>284</v>
      </c>
      <c r="R225" s="176" t="s">
        <v>284</v>
      </c>
      <c r="S225" s="176" t="s">
        <v>284</v>
      </c>
      <c r="T225" s="176" t="s">
        <v>284</v>
      </c>
      <c r="U225" s="176" t="s">
        <v>284</v>
      </c>
      <c r="V225" s="176" t="s">
        <v>284</v>
      </c>
      <c r="W225" s="176" t="s">
        <v>284</v>
      </c>
      <c r="X225" s="176" t="s">
        <v>284</v>
      </c>
      <c r="Y225" s="176" t="s">
        <v>284</v>
      </c>
      <c r="Z225" s="176" t="s">
        <v>284</v>
      </c>
      <c r="AA225" s="176" t="s">
        <v>284</v>
      </c>
      <c r="AB225" s="176" t="s">
        <v>284</v>
      </c>
      <c r="AC225" s="176" t="s">
        <v>284</v>
      </c>
      <c r="AD225" s="176" t="s">
        <v>284</v>
      </c>
      <c r="AE225" s="176" t="s">
        <v>284</v>
      </c>
      <c r="AF225" s="176" t="s">
        <v>284</v>
      </c>
      <c r="AG225" s="176" t="s">
        <v>284</v>
      </c>
      <c r="AH225" s="176" t="s">
        <v>284</v>
      </c>
      <c r="AI225" s="176" t="s">
        <v>284</v>
      </c>
      <c r="AJ225" s="176" t="s">
        <v>284</v>
      </c>
      <c r="AK225" s="176" t="s">
        <v>284</v>
      </c>
      <c r="AL225" s="176" t="s">
        <v>284</v>
      </c>
      <c r="AM225" s="176" t="s">
        <v>284</v>
      </c>
      <c r="AN225" s="176" t="s">
        <v>284</v>
      </c>
      <c r="AO225" s="176" t="s">
        <v>284</v>
      </c>
      <c r="AP225" s="176" t="s">
        <v>284</v>
      </c>
      <c r="AQ225" s="176" t="s">
        <v>284</v>
      </c>
      <c r="AR225" s="176" t="s">
        <v>284</v>
      </c>
      <c r="AS225" s="176" t="s">
        <v>284</v>
      </c>
      <c r="AT225" s="176" t="s">
        <v>284</v>
      </c>
      <c r="AU225" s="176" t="s">
        <v>284</v>
      </c>
      <c r="AV225" s="176" t="s">
        <v>284</v>
      </c>
      <c r="AW225" s="176" t="s">
        <v>284</v>
      </c>
      <c r="AX225" s="176" t="s">
        <v>284</v>
      </c>
    </row>
    <row r="226" spans="1:50" x14ac:dyDescent="0.3">
      <c r="A226" s="176">
        <v>806918</v>
      </c>
      <c r="B226" s="176" t="s">
        <v>308</v>
      </c>
      <c r="C226" s="176" t="s">
        <v>220</v>
      </c>
      <c r="D226" s="176" t="s">
        <v>220</v>
      </c>
      <c r="E226" s="176" t="s">
        <v>221</v>
      </c>
      <c r="F226" s="176" t="s">
        <v>220</v>
      </c>
      <c r="G226" s="176" t="s">
        <v>220</v>
      </c>
      <c r="H226" s="176" t="s">
        <v>222</v>
      </c>
      <c r="I226" s="176" t="s">
        <v>221</v>
      </c>
      <c r="J226" s="176" t="s">
        <v>221</v>
      </c>
      <c r="K226" s="176" t="s">
        <v>221</v>
      </c>
      <c r="L226" s="176" t="s">
        <v>221</v>
      </c>
      <c r="M226" s="176" t="s">
        <v>221</v>
      </c>
      <c r="N226" s="176" t="s">
        <v>221</v>
      </c>
    </row>
    <row r="227" spans="1:50" x14ac:dyDescent="0.3">
      <c r="A227" s="176">
        <v>806919</v>
      </c>
      <c r="B227" s="176" t="s">
        <v>308</v>
      </c>
      <c r="C227" s="176" t="s">
        <v>222</v>
      </c>
      <c r="D227" s="176" t="s">
        <v>222</v>
      </c>
      <c r="E227" s="176" t="s">
        <v>220</v>
      </c>
      <c r="F227" s="176" t="s">
        <v>221</v>
      </c>
      <c r="G227" s="176" t="s">
        <v>221</v>
      </c>
      <c r="H227" s="176" t="s">
        <v>221</v>
      </c>
      <c r="I227" s="176" t="s">
        <v>221</v>
      </c>
      <c r="J227" s="176" t="s">
        <v>221</v>
      </c>
      <c r="K227" s="176" t="s">
        <v>221</v>
      </c>
      <c r="L227" s="176" t="s">
        <v>222</v>
      </c>
      <c r="M227" s="176" t="s">
        <v>222</v>
      </c>
      <c r="N227" s="176" t="s">
        <v>221</v>
      </c>
    </row>
    <row r="228" spans="1:50" x14ac:dyDescent="0.3">
      <c r="A228" s="176">
        <v>806929</v>
      </c>
      <c r="B228" s="176" t="s">
        <v>308</v>
      </c>
      <c r="C228" s="176" t="s">
        <v>222</v>
      </c>
      <c r="D228" s="176" t="s">
        <v>220</v>
      </c>
      <c r="E228" s="176" t="s">
        <v>221</v>
      </c>
      <c r="F228" s="176" t="s">
        <v>220</v>
      </c>
      <c r="G228" s="176" t="s">
        <v>222</v>
      </c>
      <c r="H228" s="176" t="s">
        <v>222</v>
      </c>
      <c r="I228" s="176" t="s">
        <v>221</v>
      </c>
      <c r="J228" s="176" t="s">
        <v>221</v>
      </c>
      <c r="K228" s="176" t="s">
        <v>222</v>
      </c>
      <c r="L228" s="176" t="s">
        <v>221</v>
      </c>
      <c r="M228" s="176" t="s">
        <v>221</v>
      </c>
      <c r="N228" s="176" t="s">
        <v>221</v>
      </c>
    </row>
    <row r="229" spans="1:50" x14ac:dyDescent="0.3">
      <c r="A229" s="176">
        <v>806943</v>
      </c>
      <c r="B229" s="176" t="s">
        <v>308</v>
      </c>
      <c r="C229" s="176" t="s">
        <v>220</v>
      </c>
      <c r="D229" s="176" t="s">
        <v>222</v>
      </c>
      <c r="E229" s="176" t="s">
        <v>220</v>
      </c>
      <c r="F229" s="176" t="s">
        <v>220</v>
      </c>
      <c r="G229" s="176" t="s">
        <v>222</v>
      </c>
      <c r="H229" s="176" t="s">
        <v>220</v>
      </c>
      <c r="I229" s="176" t="s">
        <v>221</v>
      </c>
      <c r="J229" s="176" t="s">
        <v>221</v>
      </c>
      <c r="K229" s="176" t="s">
        <v>221</v>
      </c>
      <c r="L229" s="176" t="s">
        <v>221</v>
      </c>
      <c r="M229" s="176" t="s">
        <v>222</v>
      </c>
      <c r="N229" s="176" t="s">
        <v>221</v>
      </c>
    </row>
    <row r="230" spans="1:50" x14ac:dyDescent="0.3">
      <c r="A230" s="176">
        <v>806945</v>
      </c>
      <c r="B230" s="176" t="s">
        <v>308</v>
      </c>
      <c r="C230" s="176" t="s">
        <v>220</v>
      </c>
      <c r="D230" s="176" t="s">
        <v>220</v>
      </c>
      <c r="E230" s="176" t="s">
        <v>220</v>
      </c>
      <c r="F230" s="176" t="s">
        <v>220</v>
      </c>
      <c r="G230" s="176" t="s">
        <v>220</v>
      </c>
      <c r="H230" s="176" t="s">
        <v>222</v>
      </c>
      <c r="I230" s="176" t="s">
        <v>220</v>
      </c>
      <c r="J230" s="176" t="s">
        <v>220</v>
      </c>
      <c r="K230" s="176" t="s">
        <v>222</v>
      </c>
      <c r="L230" s="176" t="s">
        <v>220</v>
      </c>
      <c r="M230" s="176" t="s">
        <v>221</v>
      </c>
      <c r="N230" s="176" t="s">
        <v>221</v>
      </c>
    </row>
    <row r="231" spans="1:50" x14ac:dyDescent="0.3">
      <c r="A231" s="176">
        <v>806954</v>
      </c>
      <c r="B231" s="176" t="s">
        <v>308</v>
      </c>
      <c r="C231" s="176" t="s">
        <v>220</v>
      </c>
      <c r="D231" s="176" t="s">
        <v>220</v>
      </c>
      <c r="E231" s="176" t="s">
        <v>220</v>
      </c>
      <c r="F231" s="176" t="s">
        <v>222</v>
      </c>
      <c r="G231" s="176" t="s">
        <v>221</v>
      </c>
      <c r="H231" s="176" t="s">
        <v>222</v>
      </c>
      <c r="I231" s="176" t="s">
        <v>221</v>
      </c>
      <c r="J231" s="176" t="s">
        <v>221</v>
      </c>
      <c r="K231" s="176" t="s">
        <v>221</v>
      </c>
      <c r="L231" s="176" t="s">
        <v>221</v>
      </c>
      <c r="M231" s="176" t="s">
        <v>221</v>
      </c>
      <c r="N231" s="176" t="s">
        <v>221</v>
      </c>
    </row>
    <row r="232" spans="1:50" x14ac:dyDescent="0.3">
      <c r="A232" s="176">
        <v>806958</v>
      </c>
      <c r="B232" s="176" t="s">
        <v>308</v>
      </c>
      <c r="C232" s="176" t="s">
        <v>222</v>
      </c>
      <c r="D232" s="176" t="s">
        <v>221</v>
      </c>
      <c r="E232" s="176" t="s">
        <v>221</v>
      </c>
      <c r="F232" s="176" t="s">
        <v>222</v>
      </c>
      <c r="G232" s="176" t="s">
        <v>222</v>
      </c>
      <c r="H232" s="176" t="s">
        <v>220</v>
      </c>
      <c r="I232" s="176" t="s">
        <v>220</v>
      </c>
      <c r="J232" s="176" t="s">
        <v>220</v>
      </c>
      <c r="K232" s="176" t="s">
        <v>222</v>
      </c>
      <c r="L232" s="176" t="s">
        <v>221</v>
      </c>
      <c r="M232" s="176" t="s">
        <v>222</v>
      </c>
      <c r="N232" s="176" t="s">
        <v>222</v>
      </c>
    </row>
    <row r="233" spans="1:50" x14ac:dyDescent="0.3">
      <c r="A233" s="176">
        <v>806966</v>
      </c>
      <c r="B233" s="176" t="s">
        <v>308</v>
      </c>
      <c r="C233" s="176" t="s">
        <v>220</v>
      </c>
      <c r="D233" s="176" t="s">
        <v>220</v>
      </c>
      <c r="E233" s="176" t="s">
        <v>220</v>
      </c>
      <c r="F233" s="176" t="s">
        <v>220</v>
      </c>
      <c r="G233" s="176" t="s">
        <v>220</v>
      </c>
      <c r="H233" s="176" t="s">
        <v>220</v>
      </c>
      <c r="I233" s="176" t="s">
        <v>221</v>
      </c>
      <c r="J233" s="176" t="s">
        <v>221</v>
      </c>
      <c r="K233" s="176" t="s">
        <v>221</v>
      </c>
      <c r="L233" s="176" t="s">
        <v>221</v>
      </c>
      <c r="M233" s="176" t="s">
        <v>221</v>
      </c>
      <c r="N233" s="176" t="s">
        <v>221</v>
      </c>
    </row>
    <row r="234" spans="1:50" x14ac:dyDescent="0.3">
      <c r="A234" s="176">
        <v>806981</v>
      </c>
      <c r="B234" s="176" t="s">
        <v>308</v>
      </c>
      <c r="C234" s="176" t="s">
        <v>220</v>
      </c>
      <c r="D234" s="176" t="s">
        <v>222</v>
      </c>
      <c r="E234" s="176" t="s">
        <v>220</v>
      </c>
      <c r="F234" s="176" t="s">
        <v>222</v>
      </c>
      <c r="G234" s="176" t="s">
        <v>220</v>
      </c>
      <c r="H234" s="176" t="s">
        <v>220</v>
      </c>
      <c r="I234" s="176" t="s">
        <v>220</v>
      </c>
      <c r="J234" s="176" t="s">
        <v>222</v>
      </c>
      <c r="K234" s="176" t="s">
        <v>220</v>
      </c>
      <c r="L234" s="176" t="s">
        <v>220</v>
      </c>
      <c r="M234" s="176" t="s">
        <v>222</v>
      </c>
      <c r="N234" s="176" t="s">
        <v>220</v>
      </c>
    </row>
    <row r="235" spans="1:50" x14ac:dyDescent="0.3">
      <c r="A235" s="176">
        <v>806983</v>
      </c>
      <c r="B235" s="176" t="s">
        <v>308</v>
      </c>
      <c r="C235" s="176" t="s">
        <v>220</v>
      </c>
      <c r="D235" s="176" t="s">
        <v>220</v>
      </c>
      <c r="E235" s="176" t="s">
        <v>220</v>
      </c>
      <c r="F235" s="176" t="s">
        <v>220</v>
      </c>
      <c r="G235" s="176" t="s">
        <v>220</v>
      </c>
      <c r="H235" s="176" t="s">
        <v>220</v>
      </c>
      <c r="I235" s="176" t="s">
        <v>220</v>
      </c>
      <c r="J235" s="176" t="s">
        <v>220</v>
      </c>
      <c r="K235" s="176" t="s">
        <v>220</v>
      </c>
      <c r="L235" s="176" t="s">
        <v>220</v>
      </c>
      <c r="M235" s="176" t="s">
        <v>220</v>
      </c>
      <c r="N235" s="176" t="s">
        <v>221</v>
      </c>
      <c r="O235" s="176" t="s">
        <v>284</v>
      </c>
      <c r="P235" s="176" t="s">
        <v>284</v>
      </c>
      <c r="Q235" s="176" t="s">
        <v>284</v>
      </c>
      <c r="R235" s="176" t="s">
        <v>284</v>
      </c>
      <c r="S235" s="176" t="s">
        <v>284</v>
      </c>
      <c r="T235" s="176" t="s">
        <v>284</v>
      </c>
      <c r="U235" s="176" t="s">
        <v>284</v>
      </c>
      <c r="V235" s="176" t="s">
        <v>284</v>
      </c>
      <c r="W235" s="176" t="s">
        <v>284</v>
      </c>
      <c r="X235" s="176" t="s">
        <v>284</v>
      </c>
      <c r="Y235" s="176" t="s">
        <v>284</v>
      </c>
      <c r="Z235" s="176" t="s">
        <v>284</v>
      </c>
      <c r="AA235" s="176" t="s">
        <v>284</v>
      </c>
      <c r="AB235" s="176" t="s">
        <v>284</v>
      </c>
      <c r="AC235" s="176" t="s">
        <v>284</v>
      </c>
      <c r="AD235" s="176" t="s">
        <v>284</v>
      </c>
      <c r="AE235" s="176" t="s">
        <v>284</v>
      </c>
      <c r="AF235" s="176" t="s">
        <v>284</v>
      </c>
      <c r="AG235" s="176" t="s">
        <v>284</v>
      </c>
      <c r="AH235" s="176" t="s">
        <v>284</v>
      </c>
      <c r="AI235" s="176" t="s">
        <v>284</v>
      </c>
      <c r="AJ235" s="176" t="s">
        <v>284</v>
      </c>
      <c r="AK235" s="176" t="s">
        <v>284</v>
      </c>
      <c r="AL235" s="176" t="s">
        <v>284</v>
      </c>
      <c r="AM235" s="176" t="s">
        <v>284</v>
      </c>
      <c r="AN235" s="176" t="s">
        <v>284</v>
      </c>
      <c r="AO235" s="176" t="s">
        <v>284</v>
      </c>
      <c r="AP235" s="176" t="s">
        <v>284</v>
      </c>
      <c r="AQ235" s="176" t="s">
        <v>284</v>
      </c>
      <c r="AR235" s="176" t="s">
        <v>284</v>
      </c>
      <c r="AS235" s="176" t="s">
        <v>284</v>
      </c>
      <c r="AT235" s="176" t="s">
        <v>284</v>
      </c>
      <c r="AU235" s="176" t="s">
        <v>284</v>
      </c>
      <c r="AV235" s="176" t="s">
        <v>284</v>
      </c>
      <c r="AW235" s="176" t="s">
        <v>284</v>
      </c>
      <c r="AX235" s="176" t="s">
        <v>284</v>
      </c>
    </row>
    <row r="236" spans="1:50" x14ac:dyDescent="0.3">
      <c r="A236" s="176">
        <v>806989</v>
      </c>
      <c r="B236" s="176" t="s">
        <v>308</v>
      </c>
      <c r="C236" s="176" t="s">
        <v>220</v>
      </c>
      <c r="D236" s="176" t="s">
        <v>221</v>
      </c>
      <c r="E236" s="176" t="s">
        <v>221</v>
      </c>
      <c r="F236" s="176" t="s">
        <v>221</v>
      </c>
      <c r="G236" s="176" t="s">
        <v>222</v>
      </c>
      <c r="H236" s="176" t="s">
        <v>220</v>
      </c>
      <c r="I236" s="176" t="s">
        <v>221</v>
      </c>
      <c r="J236" s="176" t="s">
        <v>221</v>
      </c>
      <c r="K236" s="176" t="s">
        <v>221</v>
      </c>
      <c r="L236" s="176" t="s">
        <v>220</v>
      </c>
      <c r="M236" s="176" t="s">
        <v>222</v>
      </c>
      <c r="N236" s="176" t="s">
        <v>221</v>
      </c>
    </row>
    <row r="237" spans="1:50" x14ac:dyDescent="0.3">
      <c r="A237" s="176">
        <v>806994</v>
      </c>
      <c r="B237" s="176" t="s">
        <v>308</v>
      </c>
      <c r="C237" s="176" t="s">
        <v>220</v>
      </c>
      <c r="D237" s="176" t="s">
        <v>222</v>
      </c>
      <c r="E237" s="176" t="s">
        <v>220</v>
      </c>
      <c r="F237" s="176" t="s">
        <v>220</v>
      </c>
      <c r="G237" s="176" t="s">
        <v>220</v>
      </c>
      <c r="H237" s="176" t="s">
        <v>222</v>
      </c>
      <c r="I237" s="176" t="s">
        <v>220</v>
      </c>
      <c r="J237" s="176" t="s">
        <v>220</v>
      </c>
      <c r="K237" s="176" t="s">
        <v>220</v>
      </c>
      <c r="L237" s="176" t="s">
        <v>220</v>
      </c>
      <c r="M237" s="176" t="s">
        <v>220</v>
      </c>
      <c r="N237" s="176" t="s">
        <v>221</v>
      </c>
    </row>
    <row r="238" spans="1:50" x14ac:dyDescent="0.3">
      <c r="A238" s="176">
        <v>807023</v>
      </c>
      <c r="B238" s="176" t="s">
        <v>308</v>
      </c>
      <c r="C238" s="176" t="s">
        <v>220</v>
      </c>
      <c r="D238" s="176" t="s">
        <v>220</v>
      </c>
      <c r="E238" s="176" t="s">
        <v>221</v>
      </c>
      <c r="F238" s="176" t="s">
        <v>221</v>
      </c>
      <c r="G238" s="176" t="s">
        <v>221</v>
      </c>
      <c r="H238" s="176" t="s">
        <v>221</v>
      </c>
      <c r="I238" s="176" t="s">
        <v>221</v>
      </c>
      <c r="J238" s="176" t="s">
        <v>221</v>
      </c>
      <c r="K238" s="176" t="s">
        <v>221</v>
      </c>
      <c r="L238" s="176" t="s">
        <v>221</v>
      </c>
      <c r="M238" s="176" t="s">
        <v>221</v>
      </c>
      <c r="N238" s="176" t="s">
        <v>221</v>
      </c>
    </row>
    <row r="239" spans="1:50" x14ac:dyDescent="0.3">
      <c r="A239" s="176">
        <v>807026</v>
      </c>
      <c r="B239" s="176" t="s">
        <v>308</v>
      </c>
      <c r="C239" s="176" t="s">
        <v>220</v>
      </c>
      <c r="D239" s="176" t="s">
        <v>220</v>
      </c>
      <c r="E239" s="176" t="s">
        <v>222</v>
      </c>
      <c r="F239" s="176" t="s">
        <v>220</v>
      </c>
      <c r="G239" s="176" t="s">
        <v>220</v>
      </c>
      <c r="H239" s="176" t="s">
        <v>222</v>
      </c>
      <c r="I239" s="176" t="s">
        <v>221</v>
      </c>
      <c r="J239" s="176" t="s">
        <v>221</v>
      </c>
      <c r="K239" s="176" t="s">
        <v>221</v>
      </c>
      <c r="L239" s="176" t="s">
        <v>221</v>
      </c>
      <c r="M239" s="176" t="s">
        <v>221</v>
      </c>
      <c r="N239" s="176" t="s">
        <v>221</v>
      </c>
    </row>
    <row r="240" spans="1:50" x14ac:dyDescent="0.3">
      <c r="A240" s="176">
        <v>807038</v>
      </c>
      <c r="B240" s="176" t="s">
        <v>308</v>
      </c>
      <c r="C240" s="176" t="s">
        <v>220</v>
      </c>
      <c r="D240" s="176" t="s">
        <v>220</v>
      </c>
      <c r="E240" s="176" t="s">
        <v>221</v>
      </c>
      <c r="F240" s="176" t="s">
        <v>222</v>
      </c>
      <c r="G240" s="176" t="s">
        <v>221</v>
      </c>
      <c r="H240" s="176" t="s">
        <v>220</v>
      </c>
      <c r="I240" s="176" t="s">
        <v>220</v>
      </c>
      <c r="J240" s="176" t="s">
        <v>222</v>
      </c>
      <c r="K240" s="176" t="s">
        <v>221</v>
      </c>
      <c r="L240" s="176" t="s">
        <v>222</v>
      </c>
      <c r="M240" s="176" t="s">
        <v>222</v>
      </c>
      <c r="N240" s="176" t="s">
        <v>222</v>
      </c>
    </row>
    <row r="241" spans="1:14" x14ac:dyDescent="0.3">
      <c r="A241" s="176">
        <v>807039</v>
      </c>
      <c r="B241" s="176" t="s">
        <v>308</v>
      </c>
      <c r="C241" s="176" t="s">
        <v>221</v>
      </c>
      <c r="D241" s="176" t="s">
        <v>221</v>
      </c>
      <c r="E241" s="176" t="s">
        <v>222</v>
      </c>
      <c r="F241" s="176" t="s">
        <v>221</v>
      </c>
      <c r="G241" s="176" t="s">
        <v>221</v>
      </c>
      <c r="H241" s="176" t="s">
        <v>221</v>
      </c>
      <c r="I241" s="176" t="s">
        <v>220</v>
      </c>
      <c r="J241" s="176" t="s">
        <v>221</v>
      </c>
      <c r="K241" s="176" t="s">
        <v>220</v>
      </c>
      <c r="L241" s="176" t="s">
        <v>222</v>
      </c>
      <c r="M241" s="176" t="s">
        <v>221</v>
      </c>
      <c r="N241" s="176" t="s">
        <v>221</v>
      </c>
    </row>
    <row r="242" spans="1:14" x14ac:dyDescent="0.3">
      <c r="A242" s="176">
        <v>807060</v>
      </c>
      <c r="B242" s="176" t="s">
        <v>308</v>
      </c>
      <c r="C242" s="176" t="s">
        <v>220</v>
      </c>
      <c r="D242" s="176" t="s">
        <v>220</v>
      </c>
      <c r="E242" s="176" t="s">
        <v>222</v>
      </c>
      <c r="F242" s="176" t="s">
        <v>220</v>
      </c>
      <c r="G242" s="176" t="s">
        <v>221</v>
      </c>
      <c r="H242" s="176" t="s">
        <v>220</v>
      </c>
      <c r="I242" s="176" t="s">
        <v>221</v>
      </c>
      <c r="J242" s="176" t="s">
        <v>221</v>
      </c>
      <c r="K242" s="176" t="s">
        <v>222</v>
      </c>
      <c r="L242" s="176" t="s">
        <v>221</v>
      </c>
      <c r="M242" s="176" t="s">
        <v>222</v>
      </c>
      <c r="N242" s="176" t="s">
        <v>222</v>
      </c>
    </row>
    <row r="243" spans="1:14" x14ac:dyDescent="0.3">
      <c r="A243" s="176">
        <v>807063</v>
      </c>
      <c r="B243" s="176" t="s">
        <v>308</v>
      </c>
      <c r="C243" s="176" t="s">
        <v>220</v>
      </c>
      <c r="D243" s="176" t="s">
        <v>220</v>
      </c>
      <c r="E243" s="176" t="s">
        <v>220</v>
      </c>
      <c r="F243" s="176" t="s">
        <v>220</v>
      </c>
      <c r="G243" s="176" t="s">
        <v>222</v>
      </c>
      <c r="H243" s="176" t="s">
        <v>220</v>
      </c>
      <c r="I243" s="176" t="s">
        <v>222</v>
      </c>
      <c r="J243" s="176" t="s">
        <v>221</v>
      </c>
      <c r="K243" s="176" t="s">
        <v>222</v>
      </c>
      <c r="L243" s="176" t="s">
        <v>221</v>
      </c>
      <c r="M243" s="176" t="s">
        <v>222</v>
      </c>
      <c r="N243" s="176" t="s">
        <v>222</v>
      </c>
    </row>
    <row r="244" spans="1:14" x14ac:dyDescent="0.3">
      <c r="A244" s="176">
        <v>807071</v>
      </c>
      <c r="B244" s="176" t="s">
        <v>308</v>
      </c>
      <c r="C244" s="176" t="s">
        <v>220</v>
      </c>
      <c r="D244" s="176" t="s">
        <v>220</v>
      </c>
      <c r="E244" s="176" t="s">
        <v>220</v>
      </c>
      <c r="F244" s="176" t="s">
        <v>220</v>
      </c>
      <c r="G244" s="176" t="s">
        <v>220</v>
      </c>
      <c r="H244" s="176" t="s">
        <v>222</v>
      </c>
      <c r="I244" s="176" t="s">
        <v>220</v>
      </c>
      <c r="J244" s="176" t="s">
        <v>222</v>
      </c>
      <c r="K244" s="176" t="s">
        <v>220</v>
      </c>
      <c r="L244" s="176" t="s">
        <v>220</v>
      </c>
      <c r="M244" s="176" t="s">
        <v>220</v>
      </c>
      <c r="N244" s="176" t="s">
        <v>220</v>
      </c>
    </row>
    <row r="245" spans="1:14" x14ac:dyDescent="0.3">
      <c r="A245" s="176">
        <v>807073</v>
      </c>
      <c r="B245" s="176" t="s">
        <v>308</v>
      </c>
      <c r="C245" s="176" t="s">
        <v>220</v>
      </c>
      <c r="D245" s="176" t="s">
        <v>222</v>
      </c>
      <c r="E245" s="176" t="s">
        <v>222</v>
      </c>
      <c r="F245" s="176" t="s">
        <v>220</v>
      </c>
      <c r="G245" s="176" t="s">
        <v>222</v>
      </c>
      <c r="H245" s="176" t="s">
        <v>222</v>
      </c>
      <c r="I245" s="176" t="s">
        <v>221</v>
      </c>
      <c r="J245" s="176" t="s">
        <v>222</v>
      </c>
      <c r="K245" s="176" t="s">
        <v>222</v>
      </c>
      <c r="L245" s="176" t="s">
        <v>222</v>
      </c>
      <c r="M245" s="176" t="s">
        <v>222</v>
      </c>
      <c r="N245" s="176" t="s">
        <v>221</v>
      </c>
    </row>
    <row r="246" spans="1:14" x14ac:dyDescent="0.3">
      <c r="A246" s="176">
        <v>807083</v>
      </c>
      <c r="B246" s="176" t="s">
        <v>308</v>
      </c>
      <c r="C246" s="176" t="s">
        <v>220</v>
      </c>
      <c r="D246" s="176" t="s">
        <v>222</v>
      </c>
      <c r="E246" s="176" t="s">
        <v>222</v>
      </c>
      <c r="F246" s="176" t="s">
        <v>220</v>
      </c>
      <c r="G246" s="176" t="s">
        <v>222</v>
      </c>
      <c r="H246" s="176" t="s">
        <v>220</v>
      </c>
      <c r="I246" s="176" t="s">
        <v>220</v>
      </c>
      <c r="J246" s="176" t="s">
        <v>222</v>
      </c>
      <c r="K246" s="176" t="s">
        <v>222</v>
      </c>
      <c r="L246" s="176" t="s">
        <v>221</v>
      </c>
      <c r="M246" s="176" t="s">
        <v>221</v>
      </c>
      <c r="N246" s="176" t="s">
        <v>222</v>
      </c>
    </row>
    <row r="247" spans="1:14" x14ac:dyDescent="0.3">
      <c r="A247" s="176">
        <v>807085</v>
      </c>
      <c r="B247" s="176" t="s">
        <v>308</v>
      </c>
      <c r="C247" s="176" t="s">
        <v>220</v>
      </c>
      <c r="D247" s="176" t="s">
        <v>222</v>
      </c>
      <c r="E247" s="176" t="s">
        <v>221</v>
      </c>
      <c r="F247" s="176" t="s">
        <v>222</v>
      </c>
      <c r="G247" s="176" t="s">
        <v>220</v>
      </c>
      <c r="H247" s="176" t="s">
        <v>220</v>
      </c>
      <c r="I247" s="176" t="s">
        <v>220</v>
      </c>
      <c r="J247" s="176" t="s">
        <v>220</v>
      </c>
      <c r="K247" s="176" t="s">
        <v>222</v>
      </c>
      <c r="L247" s="176" t="s">
        <v>220</v>
      </c>
      <c r="M247" s="176" t="s">
        <v>220</v>
      </c>
      <c r="N247" s="176" t="s">
        <v>222</v>
      </c>
    </row>
    <row r="248" spans="1:14" x14ac:dyDescent="0.3">
      <c r="A248" s="176">
        <v>807088</v>
      </c>
      <c r="B248" s="176" t="s">
        <v>308</v>
      </c>
      <c r="C248" s="176" t="s">
        <v>222</v>
      </c>
      <c r="D248" s="176" t="s">
        <v>222</v>
      </c>
      <c r="E248" s="176" t="s">
        <v>221</v>
      </c>
      <c r="F248" s="176" t="s">
        <v>222</v>
      </c>
      <c r="G248" s="176" t="s">
        <v>220</v>
      </c>
      <c r="H248" s="176" t="s">
        <v>222</v>
      </c>
      <c r="I248" s="176" t="s">
        <v>222</v>
      </c>
      <c r="J248" s="176" t="s">
        <v>222</v>
      </c>
      <c r="K248" s="176" t="s">
        <v>221</v>
      </c>
      <c r="L248" s="176" t="s">
        <v>222</v>
      </c>
      <c r="M248" s="176" t="s">
        <v>222</v>
      </c>
      <c r="N248" s="176" t="s">
        <v>221</v>
      </c>
    </row>
    <row r="249" spans="1:14" x14ac:dyDescent="0.3">
      <c r="A249" s="176">
        <v>807114</v>
      </c>
      <c r="B249" s="176" t="s">
        <v>308</v>
      </c>
      <c r="C249" s="176" t="s">
        <v>220</v>
      </c>
      <c r="D249" s="176" t="s">
        <v>220</v>
      </c>
      <c r="E249" s="176" t="s">
        <v>222</v>
      </c>
      <c r="F249" s="176" t="s">
        <v>220</v>
      </c>
      <c r="G249" s="176" t="s">
        <v>222</v>
      </c>
      <c r="H249" s="176" t="s">
        <v>222</v>
      </c>
      <c r="I249" s="176" t="s">
        <v>222</v>
      </c>
      <c r="J249" s="176" t="s">
        <v>221</v>
      </c>
      <c r="K249" s="176" t="s">
        <v>221</v>
      </c>
      <c r="L249" s="176" t="s">
        <v>221</v>
      </c>
      <c r="M249" s="176" t="s">
        <v>221</v>
      </c>
      <c r="N249" s="176" t="s">
        <v>221</v>
      </c>
    </row>
    <row r="250" spans="1:14" x14ac:dyDescent="0.3">
      <c r="A250" s="176">
        <v>807129</v>
      </c>
      <c r="B250" s="176" t="s">
        <v>308</v>
      </c>
      <c r="C250" s="176" t="s">
        <v>222</v>
      </c>
      <c r="D250" s="176" t="s">
        <v>220</v>
      </c>
      <c r="E250" s="176" t="s">
        <v>222</v>
      </c>
      <c r="F250" s="176" t="s">
        <v>220</v>
      </c>
      <c r="G250" s="176" t="s">
        <v>220</v>
      </c>
      <c r="H250" s="176" t="s">
        <v>220</v>
      </c>
      <c r="I250" s="176" t="s">
        <v>220</v>
      </c>
      <c r="J250" s="176" t="s">
        <v>222</v>
      </c>
      <c r="K250" s="176" t="s">
        <v>221</v>
      </c>
      <c r="L250" s="176" t="s">
        <v>222</v>
      </c>
      <c r="M250" s="176" t="s">
        <v>220</v>
      </c>
      <c r="N250" s="176" t="s">
        <v>220</v>
      </c>
    </row>
    <row r="251" spans="1:14" x14ac:dyDescent="0.3">
      <c r="A251" s="176">
        <v>807137</v>
      </c>
      <c r="B251" s="176" t="s">
        <v>308</v>
      </c>
      <c r="C251" s="176" t="s">
        <v>220</v>
      </c>
      <c r="D251" s="176" t="s">
        <v>222</v>
      </c>
      <c r="E251" s="176" t="s">
        <v>222</v>
      </c>
      <c r="F251" s="176" t="s">
        <v>220</v>
      </c>
      <c r="G251" s="176" t="s">
        <v>222</v>
      </c>
      <c r="H251" s="176" t="s">
        <v>222</v>
      </c>
      <c r="I251" s="176" t="s">
        <v>220</v>
      </c>
      <c r="J251" s="176" t="s">
        <v>222</v>
      </c>
      <c r="K251" s="176" t="s">
        <v>221</v>
      </c>
      <c r="L251" s="176" t="s">
        <v>220</v>
      </c>
      <c r="M251" s="176" t="s">
        <v>222</v>
      </c>
      <c r="N251" s="176" t="s">
        <v>221</v>
      </c>
    </row>
    <row r="252" spans="1:14" x14ac:dyDescent="0.3">
      <c r="A252" s="176">
        <v>807139</v>
      </c>
      <c r="B252" s="176" t="s">
        <v>308</v>
      </c>
      <c r="C252" s="176" t="s">
        <v>220</v>
      </c>
      <c r="D252" s="176" t="s">
        <v>222</v>
      </c>
      <c r="E252" s="176" t="s">
        <v>222</v>
      </c>
      <c r="F252" s="176" t="s">
        <v>220</v>
      </c>
      <c r="G252" s="176" t="s">
        <v>222</v>
      </c>
      <c r="H252" s="176" t="s">
        <v>222</v>
      </c>
      <c r="I252" s="176" t="s">
        <v>220</v>
      </c>
      <c r="J252" s="176" t="s">
        <v>221</v>
      </c>
      <c r="K252" s="176" t="s">
        <v>222</v>
      </c>
      <c r="L252" s="176" t="s">
        <v>222</v>
      </c>
      <c r="M252" s="176" t="s">
        <v>220</v>
      </c>
      <c r="N252" s="176" t="s">
        <v>221</v>
      </c>
    </row>
    <row r="253" spans="1:14" x14ac:dyDescent="0.3">
      <c r="A253" s="176">
        <v>807142</v>
      </c>
      <c r="B253" s="176" t="s">
        <v>308</v>
      </c>
      <c r="C253" s="176" t="s">
        <v>220</v>
      </c>
      <c r="D253" s="176" t="s">
        <v>222</v>
      </c>
      <c r="E253" s="176" t="s">
        <v>221</v>
      </c>
      <c r="F253" s="176" t="s">
        <v>220</v>
      </c>
      <c r="G253" s="176" t="s">
        <v>220</v>
      </c>
      <c r="H253" s="176" t="s">
        <v>220</v>
      </c>
      <c r="I253" s="176" t="s">
        <v>221</v>
      </c>
      <c r="J253" s="176" t="s">
        <v>221</v>
      </c>
      <c r="K253" s="176" t="s">
        <v>221</v>
      </c>
      <c r="L253" s="176" t="s">
        <v>222</v>
      </c>
      <c r="M253" s="176" t="s">
        <v>222</v>
      </c>
      <c r="N253" s="176" t="s">
        <v>222</v>
      </c>
    </row>
    <row r="254" spans="1:14" x14ac:dyDescent="0.3">
      <c r="A254" s="176">
        <v>807145</v>
      </c>
      <c r="B254" s="176" t="s">
        <v>308</v>
      </c>
      <c r="C254" s="176" t="s">
        <v>222</v>
      </c>
      <c r="D254" s="176" t="s">
        <v>221</v>
      </c>
      <c r="E254" s="176" t="s">
        <v>221</v>
      </c>
      <c r="F254" s="176" t="s">
        <v>222</v>
      </c>
      <c r="G254" s="176" t="s">
        <v>222</v>
      </c>
      <c r="H254" s="176" t="s">
        <v>221</v>
      </c>
      <c r="I254" s="176" t="s">
        <v>221</v>
      </c>
      <c r="J254" s="176" t="s">
        <v>221</v>
      </c>
      <c r="K254" s="176" t="s">
        <v>222</v>
      </c>
      <c r="L254" s="176" t="s">
        <v>222</v>
      </c>
      <c r="M254" s="176" t="s">
        <v>222</v>
      </c>
      <c r="N254" s="176" t="s">
        <v>221</v>
      </c>
    </row>
    <row r="255" spans="1:14" x14ac:dyDescent="0.3">
      <c r="A255" s="176">
        <v>807160</v>
      </c>
      <c r="B255" s="176" t="s">
        <v>308</v>
      </c>
      <c r="C255" s="176" t="s">
        <v>220</v>
      </c>
      <c r="D255" s="176" t="s">
        <v>222</v>
      </c>
      <c r="E255" s="176" t="s">
        <v>222</v>
      </c>
      <c r="F255" s="176" t="s">
        <v>222</v>
      </c>
      <c r="G255" s="176" t="s">
        <v>222</v>
      </c>
      <c r="H255" s="176" t="s">
        <v>220</v>
      </c>
      <c r="I255" s="176" t="s">
        <v>221</v>
      </c>
      <c r="J255" s="176" t="s">
        <v>221</v>
      </c>
      <c r="K255" s="176" t="s">
        <v>221</v>
      </c>
      <c r="L255" s="176" t="s">
        <v>221</v>
      </c>
      <c r="M255" s="176" t="s">
        <v>221</v>
      </c>
      <c r="N255" s="176" t="s">
        <v>221</v>
      </c>
    </row>
    <row r="256" spans="1:14" x14ac:dyDescent="0.3">
      <c r="A256" s="176">
        <v>807165</v>
      </c>
      <c r="B256" s="176" t="s">
        <v>308</v>
      </c>
      <c r="C256" s="176" t="s">
        <v>222</v>
      </c>
      <c r="D256" s="176" t="s">
        <v>222</v>
      </c>
      <c r="E256" s="176" t="s">
        <v>221</v>
      </c>
      <c r="F256" s="176" t="s">
        <v>220</v>
      </c>
      <c r="G256" s="176" t="s">
        <v>222</v>
      </c>
      <c r="H256" s="176" t="s">
        <v>221</v>
      </c>
      <c r="I256" s="176" t="s">
        <v>222</v>
      </c>
      <c r="J256" s="176" t="s">
        <v>222</v>
      </c>
      <c r="K256" s="176" t="s">
        <v>221</v>
      </c>
      <c r="L256" s="176" t="s">
        <v>221</v>
      </c>
      <c r="M256" s="176" t="s">
        <v>222</v>
      </c>
      <c r="N256" s="176" t="s">
        <v>221</v>
      </c>
    </row>
    <row r="257" spans="1:14" x14ac:dyDescent="0.3">
      <c r="A257" s="176">
        <v>807171</v>
      </c>
      <c r="B257" s="176" t="s">
        <v>308</v>
      </c>
      <c r="C257" s="176" t="s">
        <v>222</v>
      </c>
      <c r="D257" s="176" t="s">
        <v>220</v>
      </c>
      <c r="E257" s="176" t="s">
        <v>222</v>
      </c>
      <c r="F257" s="176" t="s">
        <v>220</v>
      </c>
      <c r="G257" s="176" t="s">
        <v>222</v>
      </c>
      <c r="H257" s="176" t="s">
        <v>220</v>
      </c>
      <c r="I257" s="176" t="s">
        <v>220</v>
      </c>
      <c r="J257" s="176" t="s">
        <v>222</v>
      </c>
      <c r="K257" s="176" t="s">
        <v>222</v>
      </c>
      <c r="L257" s="176" t="s">
        <v>222</v>
      </c>
      <c r="M257" s="176" t="s">
        <v>222</v>
      </c>
      <c r="N257" s="176" t="s">
        <v>220</v>
      </c>
    </row>
    <row r="258" spans="1:14" x14ac:dyDescent="0.3">
      <c r="A258" s="176">
        <v>807191</v>
      </c>
      <c r="B258" s="176" t="s">
        <v>308</v>
      </c>
      <c r="C258" s="176" t="s">
        <v>220</v>
      </c>
      <c r="D258" s="176" t="s">
        <v>221</v>
      </c>
      <c r="E258" s="176" t="s">
        <v>222</v>
      </c>
      <c r="F258" s="176" t="s">
        <v>220</v>
      </c>
      <c r="G258" s="176" t="s">
        <v>220</v>
      </c>
      <c r="H258" s="176" t="s">
        <v>222</v>
      </c>
      <c r="I258" s="176" t="s">
        <v>222</v>
      </c>
      <c r="J258" s="176" t="s">
        <v>222</v>
      </c>
      <c r="K258" s="176" t="s">
        <v>221</v>
      </c>
      <c r="L258" s="176" t="s">
        <v>221</v>
      </c>
      <c r="M258" s="176" t="s">
        <v>221</v>
      </c>
      <c r="N258" s="176" t="s">
        <v>221</v>
      </c>
    </row>
    <row r="259" spans="1:14" x14ac:dyDescent="0.3">
      <c r="A259" s="176">
        <v>807195</v>
      </c>
      <c r="B259" s="176" t="s">
        <v>308</v>
      </c>
      <c r="C259" s="176" t="s">
        <v>222</v>
      </c>
      <c r="D259" s="176" t="s">
        <v>220</v>
      </c>
      <c r="E259" s="176" t="s">
        <v>221</v>
      </c>
      <c r="F259" s="176" t="s">
        <v>222</v>
      </c>
      <c r="G259" s="176" t="s">
        <v>222</v>
      </c>
      <c r="H259" s="176" t="s">
        <v>220</v>
      </c>
      <c r="I259" s="176" t="s">
        <v>220</v>
      </c>
      <c r="J259" s="176" t="s">
        <v>221</v>
      </c>
      <c r="K259" s="176" t="s">
        <v>220</v>
      </c>
      <c r="L259" s="176" t="s">
        <v>221</v>
      </c>
      <c r="M259" s="176" t="s">
        <v>221</v>
      </c>
      <c r="N259" s="176" t="s">
        <v>221</v>
      </c>
    </row>
    <row r="260" spans="1:14" x14ac:dyDescent="0.3">
      <c r="A260" s="176">
        <v>807211</v>
      </c>
      <c r="B260" s="176" t="s">
        <v>308</v>
      </c>
      <c r="C260" s="176" t="s">
        <v>221</v>
      </c>
      <c r="D260" s="176" t="s">
        <v>220</v>
      </c>
      <c r="E260" s="176" t="s">
        <v>220</v>
      </c>
      <c r="F260" s="176" t="s">
        <v>220</v>
      </c>
      <c r="G260" s="176" t="s">
        <v>221</v>
      </c>
      <c r="H260" s="176" t="s">
        <v>220</v>
      </c>
      <c r="I260" s="176" t="s">
        <v>221</v>
      </c>
      <c r="J260" s="176" t="s">
        <v>222</v>
      </c>
      <c r="K260" s="176" t="s">
        <v>222</v>
      </c>
      <c r="L260" s="176" t="s">
        <v>222</v>
      </c>
      <c r="M260" s="176" t="s">
        <v>222</v>
      </c>
      <c r="N260" s="176" t="s">
        <v>222</v>
      </c>
    </row>
    <row r="261" spans="1:14" x14ac:dyDescent="0.3">
      <c r="A261" s="176">
        <v>807229</v>
      </c>
      <c r="B261" s="176" t="s">
        <v>308</v>
      </c>
      <c r="C261" s="176" t="s">
        <v>220</v>
      </c>
      <c r="D261" s="176" t="s">
        <v>220</v>
      </c>
      <c r="E261" s="176" t="s">
        <v>222</v>
      </c>
      <c r="F261" s="176" t="s">
        <v>220</v>
      </c>
      <c r="G261" s="176" t="s">
        <v>220</v>
      </c>
      <c r="H261" s="176" t="s">
        <v>220</v>
      </c>
      <c r="I261" s="176" t="s">
        <v>222</v>
      </c>
      <c r="J261" s="176" t="s">
        <v>222</v>
      </c>
      <c r="K261" s="176" t="s">
        <v>222</v>
      </c>
      <c r="L261" s="176" t="s">
        <v>220</v>
      </c>
      <c r="M261" s="176" t="s">
        <v>220</v>
      </c>
      <c r="N261" s="176" t="s">
        <v>222</v>
      </c>
    </row>
    <row r="262" spans="1:14" x14ac:dyDescent="0.3">
      <c r="A262" s="176">
        <v>807245</v>
      </c>
      <c r="B262" s="176" t="s">
        <v>308</v>
      </c>
      <c r="C262" s="176" t="s">
        <v>220</v>
      </c>
      <c r="D262" s="176" t="s">
        <v>220</v>
      </c>
      <c r="E262" s="176" t="s">
        <v>220</v>
      </c>
      <c r="F262" s="176" t="s">
        <v>220</v>
      </c>
      <c r="G262" s="176" t="s">
        <v>220</v>
      </c>
      <c r="H262" s="176" t="s">
        <v>220</v>
      </c>
      <c r="I262" s="176" t="s">
        <v>220</v>
      </c>
      <c r="J262" s="176" t="s">
        <v>221</v>
      </c>
      <c r="K262" s="176" t="s">
        <v>220</v>
      </c>
      <c r="L262" s="176" t="s">
        <v>220</v>
      </c>
      <c r="M262" s="176" t="s">
        <v>222</v>
      </c>
      <c r="N262" s="176" t="s">
        <v>220</v>
      </c>
    </row>
    <row r="263" spans="1:14" x14ac:dyDescent="0.3">
      <c r="A263" s="176">
        <v>807249</v>
      </c>
      <c r="B263" s="176" t="s">
        <v>308</v>
      </c>
      <c r="C263" s="176" t="s">
        <v>220</v>
      </c>
      <c r="D263" s="176" t="s">
        <v>220</v>
      </c>
      <c r="E263" s="176" t="s">
        <v>221</v>
      </c>
      <c r="F263" s="176" t="s">
        <v>221</v>
      </c>
      <c r="G263" s="176" t="s">
        <v>222</v>
      </c>
      <c r="H263" s="176" t="s">
        <v>222</v>
      </c>
      <c r="I263" s="176" t="s">
        <v>222</v>
      </c>
      <c r="J263" s="176" t="s">
        <v>221</v>
      </c>
      <c r="K263" s="176" t="s">
        <v>222</v>
      </c>
      <c r="L263" s="176" t="s">
        <v>221</v>
      </c>
      <c r="M263" s="176" t="s">
        <v>222</v>
      </c>
      <c r="N263" s="176" t="s">
        <v>222</v>
      </c>
    </row>
    <row r="264" spans="1:14" x14ac:dyDescent="0.3">
      <c r="A264" s="176">
        <v>807273</v>
      </c>
      <c r="B264" s="176" t="s">
        <v>308</v>
      </c>
      <c r="C264" s="176" t="s">
        <v>222</v>
      </c>
      <c r="D264" s="176" t="s">
        <v>222</v>
      </c>
      <c r="E264" s="176" t="s">
        <v>222</v>
      </c>
      <c r="F264" s="176" t="s">
        <v>220</v>
      </c>
      <c r="G264" s="176" t="s">
        <v>220</v>
      </c>
      <c r="H264" s="176" t="s">
        <v>220</v>
      </c>
      <c r="I264" s="176" t="s">
        <v>221</v>
      </c>
      <c r="J264" s="176" t="s">
        <v>221</v>
      </c>
      <c r="K264" s="176" t="s">
        <v>221</v>
      </c>
      <c r="L264" s="176" t="s">
        <v>221</v>
      </c>
      <c r="M264" s="176" t="s">
        <v>221</v>
      </c>
      <c r="N264" s="176" t="s">
        <v>221</v>
      </c>
    </row>
    <row r="265" spans="1:14" x14ac:dyDescent="0.3">
      <c r="A265" s="176">
        <v>807282</v>
      </c>
      <c r="B265" s="176" t="s">
        <v>308</v>
      </c>
      <c r="C265" s="176" t="s">
        <v>220</v>
      </c>
      <c r="D265" s="176" t="s">
        <v>220</v>
      </c>
      <c r="E265" s="176" t="s">
        <v>220</v>
      </c>
      <c r="F265" s="176" t="s">
        <v>220</v>
      </c>
      <c r="G265" s="176" t="s">
        <v>222</v>
      </c>
      <c r="H265" s="176" t="s">
        <v>220</v>
      </c>
      <c r="I265" s="176" t="s">
        <v>222</v>
      </c>
      <c r="J265" s="176" t="s">
        <v>221</v>
      </c>
      <c r="K265" s="176" t="s">
        <v>221</v>
      </c>
      <c r="L265" s="176" t="s">
        <v>220</v>
      </c>
      <c r="M265" s="176" t="s">
        <v>220</v>
      </c>
      <c r="N265" s="176" t="s">
        <v>220</v>
      </c>
    </row>
    <row r="266" spans="1:14" x14ac:dyDescent="0.3">
      <c r="A266" s="176">
        <v>807291</v>
      </c>
      <c r="B266" s="176" t="s">
        <v>308</v>
      </c>
      <c r="C266" s="176" t="s">
        <v>222</v>
      </c>
      <c r="D266" s="176" t="s">
        <v>222</v>
      </c>
      <c r="E266" s="176" t="s">
        <v>222</v>
      </c>
      <c r="F266" s="176" t="s">
        <v>222</v>
      </c>
      <c r="G266" s="176" t="s">
        <v>222</v>
      </c>
      <c r="H266" s="176" t="s">
        <v>222</v>
      </c>
      <c r="I266" s="176" t="s">
        <v>221</v>
      </c>
      <c r="J266" s="176" t="s">
        <v>221</v>
      </c>
      <c r="K266" s="176" t="s">
        <v>221</v>
      </c>
      <c r="L266" s="176" t="s">
        <v>221</v>
      </c>
      <c r="M266" s="176" t="s">
        <v>221</v>
      </c>
      <c r="N266" s="176" t="s">
        <v>221</v>
      </c>
    </row>
    <row r="267" spans="1:14" x14ac:dyDescent="0.3">
      <c r="A267" s="176">
        <v>807313</v>
      </c>
      <c r="B267" s="176" t="s">
        <v>308</v>
      </c>
      <c r="C267" s="176" t="s">
        <v>222</v>
      </c>
      <c r="D267" s="176" t="s">
        <v>220</v>
      </c>
      <c r="E267" s="176" t="s">
        <v>221</v>
      </c>
      <c r="F267" s="176" t="s">
        <v>222</v>
      </c>
      <c r="G267" s="176" t="s">
        <v>222</v>
      </c>
      <c r="H267" s="176" t="s">
        <v>222</v>
      </c>
      <c r="I267" s="176" t="s">
        <v>221</v>
      </c>
      <c r="J267" s="176" t="s">
        <v>220</v>
      </c>
      <c r="K267" s="176" t="s">
        <v>221</v>
      </c>
      <c r="L267" s="176" t="s">
        <v>221</v>
      </c>
      <c r="M267" s="176" t="s">
        <v>222</v>
      </c>
      <c r="N267" s="176" t="s">
        <v>222</v>
      </c>
    </row>
    <row r="268" spans="1:14" x14ac:dyDescent="0.3">
      <c r="A268" s="176">
        <v>807332</v>
      </c>
      <c r="B268" s="176" t="s">
        <v>308</v>
      </c>
      <c r="C268" s="176" t="s">
        <v>222</v>
      </c>
      <c r="D268" s="176" t="s">
        <v>222</v>
      </c>
      <c r="E268" s="176" t="s">
        <v>221</v>
      </c>
      <c r="F268" s="176" t="s">
        <v>221</v>
      </c>
      <c r="G268" s="176" t="s">
        <v>222</v>
      </c>
      <c r="H268" s="176" t="s">
        <v>221</v>
      </c>
      <c r="I268" s="176" t="s">
        <v>222</v>
      </c>
      <c r="J268" s="176" t="s">
        <v>221</v>
      </c>
      <c r="K268" s="176" t="s">
        <v>221</v>
      </c>
      <c r="L268" s="176" t="s">
        <v>220</v>
      </c>
      <c r="M268" s="176" t="s">
        <v>221</v>
      </c>
      <c r="N268" s="176" t="s">
        <v>221</v>
      </c>
    </row>
    <row r="269" spans="1:14" x14ac:dyDescent="0.3">
      <c r="A269" s="176">
        <v>807346</v>
      </c>
      <c r="B269" s="176" t="s">
        <v>308</v>
      </c>
      <c r="C269" s="176" t="s">
        <v>220</v>
      </c>
      <c r="D269" s="176" t="s">
        <v>220</v>
      </c>
      <c r="E269" s="176" t="s">
        <v>220</v>
      </c>
      <c r="F269" s="176" t="s">
        <v>220</v>
      </c>
      <c r="G269" s="176" t="s">
        <v>220</v>
      </c>
      <c r="H269" s="176" t="s">
        <v>222</v>
      </c>
      <c r="I269" s="176" t="s">
        <v>220</v>
      </c>
      <c r="J269" s="176" t="s">
        <v>222</v>
      </c>
      <c r="K269" s="176" t="s">
        <v>220</v>
      </c>
      <c r="L269" s="176" t="s">
        <v>220</v>
      </c>
      <c r="M269" s="176" t="s">
        <v>220</v>
      </c>
      <c r="N269" s="176" t="s">
        <v>220</v>
      </c>
    </row>
    <row r="270" spans="1:14" x14ac:dyDescent="0.3">
      <c r="A270" s="176">
        <v>807353</v>
      </c>
      <c r="B270" s="176" t="s">
        <v>308</v>
      </c>
      <c r="C270" s="176" t="s">
        <v>220</v>
      </c>
      <c r="D270" s="176" t="s">
        <v>221</v>
      </c>
      <c r="E270" s="176" t="s">
        <v>221</v>
      </c>
      <c r="F270" s="176" t="s">
        <v>221</v>
      </c>
      <c r="G270" s="176" t="s">
        <v>221</v>
      </c>
      <c r="H270" s="176" t="s">
        <v>222</v>
      </c>
      <c r="I270" s="176" t="s">
        <v>221</v>
      </c>
      <c r="J270" s="176" t="s">
        <v>221</v>
      </c>
      <c r="K270" s="176" t="s">
        <v>222</v>
      </c>
      <c r="L270" s="176" t="s">
        <v>222</v>
      </c>
      <c r="M270" s="176" t="s">
        <v>221</v>
      </c>
      <c r="N270" s="176" t="s">
        <v>222</v>
      </c>
    </row>
    <row r="271" spans="1:14" x14ac:dyDescent="0.3">
      <c r="A271" s="176">
        <v>807377</v>
      </c>
      <c r="B271" s="176" t="s">
        <v>308</v>
      </c>
      <c r="C271" s="176" t="s">
        <v>220</v>
      </c>
      <c r="D271" s="176" t="s">
        <v>220</v>
      </c>
      <c r="E271" s="176" t="s">
        <v>220</v>
      </c>
      <c r="F271" s="176" t="s">
        <v>220</v>
      </c>
      <c r="G271" s="176" t="s">
        <v>220</v>
      </c>
      <c r="H271" s="176" t="s">
        <v>220</v>
      </c>
      <c r="I271" s="176" t="s">
        <v>220</v>
      </c>
      <c r="J271" s="176" t="s">
        <v>220</v>
      </c>
      <c r="K271" s="176" t="s">
        <v>221</v>
      </c>
      <c r="L271" s="176" t="s">
        <v>221</v>
      </c>
      <c r="M271" s="176" t="s">
        <v>220</v>
      </c>
      <c r="N271" s="176" t="s">
        <v>220</v>
      </c>
    </row>
    <row r="272" spans="1:14" x14ac:dyDescent="0.3">
      <c r="A272" s="176">
        <v>807389</v>
      </c>
      <c r="B272" s="176" t="s">
        <v>308</v>
      </c>
      <c r="C272" s="176" t="s">
        <v>222</v>
      </c>
      <c r="D272" s="176" t="s">
        <v>220</v>
      </c>
      <c r="E272" s="176" t="s">
        <v>222</v>
      </c>
      <c r="F272" s="176" t="s">
        <v>220</v>
      </c>
      <c r="G272" s="176" t="s">
        <v>220</v>
      </c>
      <c r="H272" s="176" t="s">
        <v>221</v>
      </c>
      <c r="I272" s="176" t="s">
        <v>222</v>
      </c>
      <c r="J272" s="176" t="s">
        <v>221</v>
      </c>
      <c r="K272" s="176" t="s">
        <v>222</v>
      </c>
      <c r="L272" s="176" t="s">
        <v>222</v>
      </c>
      <c r="M272" s="176" t="s">
        <v>221</v>
      </c>
      <c r="N272" s="176" t="s">
        <v>221</v>
      </c>
    </row>
    <row r="273" spans="1:14" x14ac:dyDescent="0.3">
      <c r="A273" s="176">
        <v>807391</v>
      </c>
      <c r="B273" s="176" t="s">
        <v>308</v>
      </c>
      <c r="C273" s="176" t="s">
        <v>220</v>
      </c>
      <c r="D273" s="176" t="s">
        <v>220</v>
      </c>
      <c r="E273" s="176" t="s">
        <v>222</v>
      </c>
      <c r="F273" s="176" t="s">
        <v>220</v>
      </c>
      <c r="G273" s="176" t="s">
        <v>220</v>
      </c>
      <c r="H273" s="176" t="s">
        <v>220</v>
      </c>
      <c r="I273" s="176" t="s">
        <v>220</v>
      </c>
      <c r="J273" s="176" t="s">
        <v>220</v>
      </c>
      <c r="K273" s="176" t="s">
        <v>222</v>
      </c>
      <c r="L273" s="176" t="s">
        <v>220</v>
      </c>
      <c r="M273" s="176" t="s">
        <v>222</v>
      </c>
      <c r="N273" s="176" t="s">
        <v>220</v>
      </c>
    </row>
    <row r="274" spans="1:14" x14ac:dyDescent="0.3">
      <c r="A274" s="176">
        <v>807392</v>
      </c>
      <c r="B274" s="176" t="s">
        <v>308</v>
      </c>
      <c r="C274" s="176" t="s">
        <v>220</v>
      </c>
      <c r="D274" s="176" t="s">
        <v>220</v>
      </c>
      <c r="E274" s="176" t="s">
        <v>220</v>
      </c>
      <c r="F274" s="176" t="s">
        <v>220</v>
      </c>
      <c r="G274" s="176" t="s">
        <v>221</v>
      </c>
      <c r="H274" s="176" t="s">
        <v>220</v>
      </c>
      <c r="I274" s="176" t="s">
        <v>220</v>
      </c>
      <c r="J274" s="176" t="s">
        <v>220</v>
      </c>
      <c r="K274" s="176" t="s">
        <v>220</v>
      </c>
      <c r="L274" s="176" t="s">
        <v>220</v>
      </c>
      <c r="M274" s="176" t="s">
        <v>220</v>
      </c>
      <c r="N274" s="176" t="s">
        <v>220</v>
      </c>
    </row>
    <row r="275" spans="1:14" x14ac:dyDescent="0.3">
      <c r="A275" s="176">
        <v>807397</v>
      </c>
      <c r="B275" s="176" t="s">
        <v>308</v>
      </c>
      <c r="C275" s="176" t="s">
        <v>220</v>
      </c>
      <c r="D275" s="176" t="s">
        <v>221</v>
      </c>
      <c r="E275" s="176" t="s">
        <v>222</v>
      </c>
      <c r="F275" s="176" t="s">
        <v>221</v>
      </c>
      <c r="G275" s="176" t="s">
        <v>220</v>
      </c>
      <c r="H275" s="176" t="s">
        <v>220</v>
      </c>
      <c r="I275" s="176" t="s">
        <v>221</v>
      </c>
      <c r="J275" s="176" t="s">
        <v>221</v>
      </c>
      <c r="K275" s="176" t="s">
        <v>221</v>
      </c>
      <c r="L275" s="176" t="s">
        <v>221</v>
      </c>
      <c r="M275" s="176" t="s">
        <v>222</v>
      </c>
      <c r="N275" s="176" t="s">
        <v>221</v>
      </c>
    </row>
    <row r="276" spans="1:14" x14ac:dyDescent="0.3">
      <c r="A276" s="176">
        <v>807401</v>
      </c>
      <c r="B276" s="176" t="s">
        <v>308</v>
      </c>
      <c r="C276" s="176" t="s">
        <v>222</v>
      </c>
      <c r="D276" s="176" t="s">
        <v>221</v>
      </c>
      <c r="E276" s="176" t="s">
        <v>222</v>
      </c>
      <c r="F276" s="176" t="s">
        <v>220</v>
      </c>
      <c r="G276" s="176" t="s">
        <v>220</v>
      </c>
      <c r="H276" s="176" t="s">
        <v>220</v>
      </c>
      <c r="I276" s="176" t="s">
        <v>221</v>
      </c>
      <c r="J276" s="176" t="s">
        <v>221</v>
      </c>
      <c r="K276" s="176" t="s">
        <v>221</v>
      </c>
      <c r="L276" s="176" t="s">
        <v>221</v>
      </c>
      <c r="M276" s="176" t="s">
        <v>221</v>
      </c>
      <c r="N276" s="176" t="s">
        <v>221</v>
      </c>
    </row>
    <row r="277" spans="1:14" x14ac:dyDescent="0.3">
      <c r="A277" s="176">
        <v>807407</v>
      </c>
      <c r="B277" s="176" t="s">
        <v>308</v>
      </c>
      <c r="C277" s="176" t="s">
        <v>222</v>
      </c>
      <c r="D277" s="176" t="s">
        <v>220</v>
      </c>
      <c r="E277" s="176" t="s">
        <v>220</v>
      </c>
      <c r="F277" s="176" t="s">
        <v>222</v>
      </c>
      <c r="G277" s="176" t="s">
        <v>221</v>
      </c>
      <c r="H277" s="176" t="s">
        <v>222</v>
      </c>
      <c r="I277" s="176" t="s">
        <v>222</v>
      </c>
      <c r="J277" s="176" t="s">
        <v>220</v>
      </c>
      <c r="K277" s="176" t="s">
        <v>222</v>
      </c>
      <c r="L277" s="176" t="s">
        <v>222</v>
      </c>
      <c r="M277" s="176" t="s">
        <v>222</v>
      </c>
      <c r="N277" s="176" t="s">
        <v>222</v>
      </c>
    </row>
    <row r="278" spans="1:14" x14ac:dyDescent="0.3">
      <c r="A278" s="176">
        <v>807419</v>
      </c>
      <c r="B278" s="176" t="s">
        <v>308</v>
      </c>
      <c r="C278" s="176" t="s">
        <v>220</v>
      </c>
      <c r="D278" s="176" t="s">
        <v>220</v>
      </c>
      <c r="E278" s="176" t="s">
        <v>220</v>
      </c>
      <c r="F278" s="176" t="s">
        <v>220</v>
      </c>
      <c r="G278" s="176" t="s">
        <v>220</v>
      </c>
      <c r="H278" s="176" t="s">
        <v>220</v>
      </c>
      <c r="I278" s="176" t="s">
        <v>222</v>
      </c>
      <c r="J278" s="176" t="s">
        <v>222</v>
      </c>
      <c r="K278" s="176" t="s">
        <v>222</v>
      </c>
      <c r="L278" s="176" t="s">
        <v>222</v>
      </c>
      <c r="M278" s="176" t="s">
        <v>222</v>
      </c>
      <c r="N278" s="176" t="s">
        <v>222</v>
      </c>
    </row>
    <row r="279" spans="1:14" x14ac:dyDescent="0.3">
      <c r="A279" s="176">
        <v>807431</v>
      </c>
      <c r="B279" s="176" t="s">
        <v>308</v>
      </c>
      <c r="C279" s="176" t="s">
        <v>222</v>
      </c>
      <c r="D279" s="176" t="s">
        <v>222</v>
      </c>
      <c r="E279" s="176" t="s">
        <v>221</v>
      </c>
      <c r="F279" s="176" t="s">
        <v>221</v>
      </c>
      <c r="G279" s="176" t="s">
        <v>221</v>
      </c>
      <c r="H279" s="176" t="s">
        <v>222</v>
      </c>
      <c r="I279" s="176" t="s">
        <v>222</v>
      </c>
      <c r="J279" s="176" t="s">
        <v>221</v>
      </c>
      <c r="K279" s="176" t="s">
        <v>221</v>
      </c>
      <c r="L279" s="176" t="s">
        <v>221</v>
      </c>
      <c r="M279" s="176" t="s">
        <v>222</v>
      </c>
      <c r="N279" s="176" t="s">
        <v>222</v>
      </c>
    </row>
    <row r="280" spans="1:14" x14ac:dyDescent="0.3">
      <c r="A280" s="176">
        <v>807436</v>
      </c>
      <c r="B280" s="176" t="s">
        <v>308</v>
      </c>
      <c r="C280" s="176" t="s">
        <v>222</v>
      </c>
      <c r="D280" s="176" t="s">
        <v>221</v>
      </c>
      <c r="E280" s="176" t="s">
        <v>221</v>
      </c>
      <c r="F280" s="176" t="s">
        <v>221</v>
      </c>
      <c r="G280" s="176" t="s">
        <v>222</v>
      </c>
      <c r="H280" s="176" t="s">
        <v>222</v>
      </c>
      <c r="I280" s="176" t="s">
        <v>220</v>
      </c>
      <c r="J280" s="176" t="s">
        <v>221</v>
      </c>
      <c r="K280" s="176" t="s">
        <v>220</v>
      </c>
      <c r="L280" s="176" t="s">
        <v>220</v>
      </c>
      <c r="M280" s="176" t="s">
        <v>220</v>
      </c>
      <c r="N280" s="176" t="s">
        <v>222</v>
      </c>
    </row>
    <row r="281" spans="1:14" x14ac:dyDescent="0.3">
      <c r="A281" s="176">
        <v>807457</v>
      </c>
      <c r="B281" s="176" t="s">
        <v>308</v>
      </c>
      <c r="C281" s="176" t="s">
        <v>220</v>
      </c>
      <c r="D281" s="176" t="s">
        <v>220</v>
      </c>
      <c r="E281" s="176" t="s">
        <v>220</v>
      </c>
      <c r="F281" s="176" t="s">
        <v>220</v>
      </c>
      <c r="G281" s="176" t="s">
        <v>222</v>
      </c>
      <c r="H281" s="176" t="s">
        <v>220</v>
      </c>
      <c r="I281" s="176" t="s">
        <v>221</v>
      </c>
      <c r="J281" s="176" t="s">
        <v>221</v>
      </c>
      <c r="K281" s="176" t="s">
        <v>221</v>
      </c>
      <c r="L281" s="176" t="s">
        <v>221</v>
      </c>
      <c r="M281" s="176" t="s">
        <v>221</v>
      </c>
      <c r="N281" s="176" t="s">
        <v>221</v>
      </c>
    </row>
    <row r="282" spans="1:14" x14ac:dyDescent="0.3">
      <c r="A282" s="176">
        <v>807461</v>
      </c>
      <c r="B282" s="176" t="s">
        <v>308</v>
      </c>
      <c r="C282" s="176" t="s">
        <v>220</v>
      </c>
      <c r="D282" s="176" t="s">
        <v>222</v>
      </c>
      <c r="E282" s="176" t="s">
        <v>222</v>
      </c>
      <c r="F282" s="176" t="s">
        <v>220</v>
      </c>
      <c r="G282" s="176" t="s">
        <v>222</v>
      </c>
      <c r="H282" s="176" t="s">
        <v>220</v>
      </c>
      <c r="I282" s="176" t="s">
        <v>222</v>
      </c>
      <c r="J282" s="176" t="s">
        <v>220</v>
      </c>
      <c r="K282" s="176" t="s">
        <v>220</v>
      </c>
      <c r="L282" s="176" t="s">
        <v>220</v>
      </c>
      <c r="M282" s="176" t="s">
        <v>221</v>
      </c>
      <c r="N282" s="176" t="s">
        <v>220</v>
      </c>
    </row>
    <row r="283" spans="1:14" x14ac:dyDescent="0.3">
      <c r="A283" s="176">
        <v>807463</v>
      </c>
      <c r="B283" s="176" t="s">
        <v>308</v>
      </c>
      <c r="C283" s="176" t="s">
        <v>220</v>
      </c>
      <c r="D283" s="176" t="s">
        <v>222</v>
      </c>
      <c r="E283" s="176" t="s">
        <v>222</v>
      </c>
      <c r="F283" s="176" t="s">
        <v>221</v>
      </c>
      <c r="G283" s="176" t="s">
        <v>220</v>
      </c>
      <c r="H283" s="176" t="s">
        <v>222</v>
      </c>
      <c r="I283" s="176" t="s">
        <v>221</v>
      </c>
      <c r="J283" s="176" t="s">
        <v>221</v>
      </c>
      <c r="K283" s="176" t="s">
        <v>221</v>
      </c>
      <c r="L283" s="176" t="s">
        <v>222</v>
      </c>
      <c r="M283" s="176" t="s">
        <v>220</v>
      </c>
      <c r="N283" s="176" t="s">
        <v>220</v>
      </c>
    </row>
    <row r="284" spans="1:14" x14ac:dyDescent="0.3">
      <c r="A284" s="176">
        <v>807469</v>
      </c>
      <c r="B284" s="176" t="s">
        <v>308</v>
      </c>
      <c r="C284" s="176" t="s">
        <v>222</v>
      </c>
      <c r="D284" s="176" t="s">
        <v>222</v>
      </c>
      <c r="E284" s="176" t="s">
        <v>222</v>
      </c>
      <c r="F284" s="176" t="s">
        <v>222</v>
      </c>
      <c r="G284" s="176" t="s">
        <v>222</v>
      </c>
      <c r="H284" s="176" t="s">
        <v>222</v>
      </c>
      <c r="I284" s="176" t="s">
        <v>221</v>
      </c>
      <c r="J284" s="176" t="s">
        <v>221</v>
      </c>
      <c r="K284" s="176" t="s">
        <v>221</v>
      </c>
      <c r="L284" s="176" t="s">
        <v>221</v>
      </c>
      <c r="M284" s="176" t="s">
        <v>221</v>
      </c>
      <c r="N284" s="176" t="s">
        <v>221</v>
      </c>
    </row>
    <row r="285" spans="1:14" x14ac:dyDescent="0.3">
      <c r="A285" s="176">
        <v>807471</v>
      </c>
      <c r="B285" s="176" t="s">
        <v>308</v>
      </c>
      <c r="C285" s="176" t="s">
        <v>222</v>
      </c>
      <c r="D285" s="176" t="s">
        <v>222</v>
      </c>
      <c r="E285" s="176" t="s">
        <v>222</v>
      </c>
      <c r="F285" s="176" t="s">
        <v>220</v>
      </c>
      <c r="G285" s="176" t="s">
        <v>220</v>
      </c>
      <c r="H285" s="176" t="s">
        <v>220</v>
      </c>
      <c r="I285" s="176" t="s">
        <v>222</v>
      </c>
      <c r="J285" s="176" t="s">
        <v>221</v>
      </c>
      <c r="K285" s="176" t="s">
        <v>221</v>
      </c>
      <c r="L285" s="176" t="s">
        <v>221</v>
      </c>
      <c r="M285" s="176" t="s">
        <v>221</v>
      </c>
      <c r="N285" s="176" t="s">
        <v>222</v>
      </c>
    </row>
    <row r="286" spans="1:14" x14ac:dyDescent="0.3">
      <c r="A286" s="176">
        <v>807474</v>
      </c>
      <c r="B286" s="176" t="s">
        <v>308</v>
      </c>
      <c r="C286" s="176" t="s">
        <v>220</v>
      </c>
      <c r="D286" s="176" t="s">
        <v>220</v>
      </c>
      <c r="E286" s="176" t="s">
        <v>221</v>
      </c>
      <c r="F286" s="176" t="s">
        <v>220</v>
      </c>
      <c r="G286" s="176" t="s">
        <v>221</v>
      </c>
      <c r="H286" s="176" t="s">
        <v>221</v>
      </c>
      <c r="I286" s="176" t="s">
        <v>221</v>
      </c>
      <c r="J286" s="176" t="s">
        <v>221</v>
      </c>
      <c r="K286" s="176" t="s">
        <v>221</v>
      </c>
      <c r="L286" s="176" t="s">
        <v>221</v>
      </c>
      <c r="M286" s="176" t="s">
        <v>221</v>
      </c>
      <c r="N286" s="176" t="s">
        <v>221</v>
      </c>
    </row>
    <row r="287" spans="1:14" x14ac:dyDescent="0.3">
      <c r="A287" s="176">
        <v>807500</v>
      </c>
      <c r="B287" s="176" t="s">
        <v>308</v>
      </c>
      <c r="C287" s="176" t="s">
        <v>222</v>
      </c>
      <c r="D287" s="176" t="s">
        <v>222</v>
      </c>
      <c r="E287" s="176" t="s">
        <v>220</v>
      </c>
      <c r="F287" s="176" t="s">
        <v>222</v>
      </c>
      <c r="G287" s="176" t="s">
        <v>220</v>
      </c>
      <c r="H287" s="176" t="s">
        <v>220</v>
      </c>
      <c r="I287" s="176" t="s">
        <v>222</v>
      </c>
      <c r="J287" s="176" t="s">
        <v>222</v>
      </c>
      <c r="K287" s="176" t="s">
        <v>222</v>
      </c>
      <c r="L287" s="176" t="s">
        <v>220</v>
      </c>
      <c r="M287" s="176" t="s">
        <v>220</v>
      </c>
      <c r="N287" s="176" t="s">
        <v>222</v>
      </c>
    </row>
    <row r="288" spans="1:14" x14ac:dyDescent="0.3">
      <c r="A288" s="176">
        <v>807507</v>
      </c>
      <c r="B288" s="176" t="s">
        <v>308</v>
      </c>
      <c r="C288" s="176" t="s">
        <v>220</v>
      </c>
      <c r="D288" s="176" t="s">
        <v>221</v>
      </c>
      <c r="E288" s="176" t="s">
        <v>221</v>
      </c>
      <c r="F288" s="176" t="s">
        <v>222</v>
      </c>
      <c r="G288" s="176" t="s">
        <v>221</v>
      </c>
      <c r="H288" s="176" t="s">
        <v>222</v>
      </c>
      <c r="I288" s="176" t="s">
        <v>222</v>
      </c>
      <c r="J288" s="176" t="s">
        <v>221</v>
      </c>
      <c r="K288" s="176" t="s">
        <v>222</v>
      </c>
      <c r="L288" s="176" t="s">
        <v>221</v>
      </c>
      <c r="M288" s="176" t="s">
        <v>222</v>
      </c>
      <c r="N288" s="176" t="s">
        <v>221</v>
      </c>
    </row>
    <row r="289" spans="1:50" x14ac:dyDescent="0.3">
      <c r="A289" s="176">
        <v>807515</v>
      </c>
      <c r="B289" s="176" t="s">
        <v>308</v>
      </c>
      <c r="C289" s="176" t="s">
        <v>222</v>
      </c>
      <c r="D289" s="176" t="s">
        <v>220</v>
      </c>
      <c r="E289" s="176" t="s">
        <v>222</v>
      </c>
      <c r="F289" s="176" t="s">
        <v>220</v>
      </c>
      <c r="G289" s="176" t="s">
        <v>220</v>
      </c>
      <c r="H289" s="176" t="s">
        <v>220</v>
      </c>
      <c r="I289" s="176" t="s">
        <v>222</v>
      </c>
      <c r="J289" s="176" t="s">
        <v>222</v>
      </c>
      <c r="K289" s="176" t="s">
        <v>221</v>
      </c>
      <c r="L289" s="176" t="s">
        <v>221</v>
      </c>
      <c r="M289" s="176" t="s">
        <v>222</v>
      </c>
      <c r="N289" s="176" t="s">
        <v>222</v>
      </c>
    </row>
    <row r="290" spans="1:50" x14ac:dyDescent="0.3">
      <c r="A290" s="176">
        <v>807523</v>
      </c>
      <c r="B290" s="176" t="s">
        <v>308</v>
      </c>
      <c r="C290" s="176" t="s">
        <v>220</v>
      </c>
      <c r="D290" s="176" t="s">
        <v>220</v>
      </c>
      <c r="E290" s="176" t="s">
        <v>220</v>
      </c>
      <c r="F290" s="176" t="s">
        <v>220</v>
      </c>
      <c r="G290" s="176" t="s">
        <v>220</v>
      </c>
      <c r="H290" s="176" t="s">
        <v>220</v>
      </c>
      <c r="I290" s="176" t="s">
        <v>220</v>
      </c>
      <c r="J290" s="176" t="s">
        <v>220</v>
      </c>
      <c r="K290" s="176" t="s">
        <v>220</v>
      </c>
      <c r="L290" s="176" t="s">
        <v>220</v>
      </c>
      <c r="M290" s="176" t="s">
        <v>220</v>
      </c>
      <c r="N290" s="176" t="s">
        <v>220</v>
      </c>
    </row>
    <row r="291" spans="1:50" x14ac:dyDescent="0.3">
      <c r="A291" s="176">
        <v>807529</v>
      </c>
      <c r="B291" s="176" t="s">
        <v>308</v>
      </c>
      <c r="C291" s="176" t="s">
        <v>222</v>
      </c>
      <c r="D291" s="176" t="s">
        <v>222</v>
      </c>
      <c r="E291" s="176" t="s">
        <v>221</v>
      </c>
      <c r="F291" s="176" t="s">
        <v>220</v>
      </c>
      <c r="G291" s="176" t="s">
        <v>220</v>
      </c>
      <c r="H291" s="176" t="s">
        <v>222</v>
      </c>
      <c r="I291" s="176" t="s">
        <v>221</v>
      </c>
      <c r="J291" s="176" t="s">
        <v>221</v>
      </c>
      <c r="K291" s="176" t="s">
        <v>222</v>
      </c>
      <c r="L291" s="176" t="s">
        <v>221</v>
      </c>
      <c r="M291" s="176" t="s">
        <v>221</v>
      </c>
      <c r="N291" s="176" t="s">
        <v>221</v>
      </c>
    </row>
    <row r="292" spans="1:50" x14ac:dyDescent="0.3">
      <c r="A292" s="176">
        <v>807550</v>
      </c>
      <c r="B292" s="176" t="s">
        <v>308</v>
      </c>
      <c r="C292" s="176" t="s">
        <v>221</v>
      </c>
      <c r="D292" s="176" t="s">
        <v>220</v>
      </c>
      <c r="E292" s="176" t="s">
        <v>220</v>
      </c>
      <c r="F292" s="176" t="s">
        <v>221</v>
      </c>
      <c r="G292" s="176" t="s">
        <v>221</v>
      </c>
      <c r="H292" s="176" t="s">
        <v>222</v>
      </c>
      <c r="I292" s="176" t="s">
        <v>221</v>
      </c>
      <c r="J292" s="176" t="s">
        <v>221</v>
      </c>
      <c r="K292" s="176" t="s">
        <v>221</v>
      </c>
      <c r="L292" s="176" t="s">
        <v>221</v>
      </c>
      <c r="M292" s="176" t="s">
        <v>221</v>
      </c>
      <c r="N292" s="176" t="s">
        <v>221</v>
      </c>
    </row>
    <row r="293" spans="1:50" x14ac:dyDescent="0.3">
      <c r="A293" s="176">
        <v>807565</v>
      </c>
      <c r="B293" s="176" t="s">
        <v>308</v>
      </c>
      <c r="C293" s="176" t="s">
        <v>220</v>
      </c>
      <c r="D293" s="176" t="s">
        <v>220</v>
      </c>
      <c r="E293" s="176" t="s">
        <v>220</v>
      </c>
      <c r="F293" s="176" t="s">
        <v>220</v>
      </c>
      <c r="G293" s="176" t="s">
        <v>221</v>
      </c>
      <c r="H293" s="176" t="s">
        <v>220</v>
      </c>
      <c r="I293" s="176" t="s">
        <v>222</v>
      </c>
      <c r="J293" s="176" t="s">
        <v>222</v>
      </c>
      <c r="K293" s="176" t="s">
        <v>222</v>
      </c>
      <c r="L293" s="176" t="s">
        <v>222</v>
      </c>
      <c r="M293" s="176" t="s">
        <v>222</v>
      </c>
      <c r="N293" s="176" t="s">
        <v>222</v>
      </c>
      <c r="O293" s="176" t="s">
        <v>284</v>
      </c>
      <c r="P293" s="176" t="s">
        <v>284</v>
      </c>
      <c r="Q293" s="176" t="s">
        <v>284</v>
      </c>
      <c r="R293" s="176" t="s">
        <v>284</v>
      </c>
      <c r="S293" s="176" t="s">
        <v>284</v>
      </c>
      <c r="T293" s="176" t="s">
        <v>284</v>
      </c>
      <c r="U293" s="176" t="s">
        <v>284</v>
      </c>
      <c r="V293" s="176" t="s">
        <v>284</v>
      </c>
      <c r="W293" s="176" t="s">
        <v>284</v>
      </c>
      <c r="X293" s="176" t="s">
        <v>284</v>
      </c>
      <c r="Y293" s="176" t="s">
        <v>284</v>
      </c>
      <c r="Z293" s="176" t="s">
        <v>284</v>
      </c>
      <c r="AA293" s="176" t="s">
        <v>284</v>
      </c>
      <c r="AB293" s="176" t="s">
        <v>284</v>
      </c>
      <c r="AC293" s="176" t="s">
        <v>284</v>
      </c>
      <c r="AD293" s="176" t="s">
        <v>284</v>
      </c>
      <c r="AE293" s="176" t="s">
        <v>284</v>
      </c>
      <c r="AF293" s="176" t="s">
        <v>284</v>
      </c>
      <c r="AG293" s="176" t="s">
        <v>284</v>
      </c>
      <c r="AH293" s="176" t="s">
        <v>284</v>
      </c>
      <c r="AI293" s="176" t="s">
        <v>284</v>
      </c>
      <c r="AJ293" s="176" t="s">
        <v>284</v>
      </c>
      <c r="AK293" s="176" t="s">
        <v>284</v>
      </c>
      <c r="AL293" s="176" t="s">
        <v>284</v>
      </c>
      <c r="AM293" s="176" t="s">
        <v>284</v>
      </c>
      <c r="AN293" s="176" t="s">
        <v>284</v>
      </c>
      <c r="AO293" s="176" t="s">
        <v>284</v>
      </c>
      <c r="AP293" s="176" t="s">
        <v>284</v>
      </c>
      <c r="AQ293" s="176" t="s">
        <v>284</v>
      </c>
      <c r="AR293" s="176" t="s">
        <v>284</v>
      </c>
      <c r="AS293" s="176" t="s">
        <v>284</v>
      </c>
      <c r="AT293" s="176" t="s">
        <v>284</v>
      </c>
      <c r="AU293" s="176" t="s">
        <v>284</v>
      </c>
      <c r="AV293" s="176" t="s">
        <v>284</v>
      </c>
      <c r="AW293" s="176" t="s">
        <v>284</v>
      </c>
      <c r="AX293" s="176" t="s">
        <v>284</v>
      </c>
    </row>
    <row r="294" spans="1:50" x14ac:dyDescent="0.3">
      <c r="A294" s="176">
        <v>807566</v>
      </c>
      <c r="B294" s="176" t="s">
        <v>308</v>
      </c>
      <c r="C294" s="176" t="s">
        <v>222</v>
      </c>
      <c r="D294" s="176" t="s">
        <v>220</v>
      </c>
      <c r="E294" s="176" t="s">
        <v>221</v>
      </c>
      <c r="F294" s="176" t="s">
        <v>221</v>
      </c>
      <c r="G294" s="176" t="s">
        <v>221</v>
      </c>
      <c r="H294" s="176" t="s">
        <v>222</v>
      </c>
      <c r="I294" s="176" t="s">
        <v>221</v>
      </c>
      <c r="J294" s="176" t="s">
        <v>221</v>
      </c>
      <c r="K294" s="176" t="s">
        <v>221</v>
      </c>
      <c r="L294" s="176" t="s">
        <v>221</v>
      </c>
      <c r="M294" s="176" t="s">
        <v>221</v>
      </c>
      <c r="N294" s="176" t="s">
        <v>221</v>
      </c>
    </row>
    <row r="295" spans="1:50" x14ac:dyDescent="0.3">
      <c r="A295" s="176">
        <v>807584</v>
      </c>
      <c r="B295" s="176" t="s">
        <v>308</v>
      </c>
      <c r="C295" s="176" t="s">
        <v>220</v>
      </c>
      <c r="D295" s="176" t="s">
        <v>220</v>
      </c>
      <c r="E295" s="176" t="s">
        <v>222</v>
      </c>
      <c r="F295" s="176" t="s">
        <v>222</v>
      </c>
      <c r="G295" s="176" t="s">
        <v>220</v>
      </c>
      <c r="H295" s="176" t="s">
        <v>222</v>
      </c>
      <c r="I295" s="176" t="s">
        <v>220</v>
      </c>
      <c r="J295" s="176" t="s">
        <v>222</v>
      </c>
      <c r="K295" s="176" t="s">
        <v>220</v>
      </c>
      <c r="L295" s="176" t="s">
        <v>220</v>
      </c>
      <c r="M295" s="176" t="s">
        <v>220</v>
      </c>
      <c r="N295" s="176" t="s">
        <v>220</v>
      </c>
    </row>
    <row r="296" spans="1:50" x14ac:dyDescent="0.3">
      <c r="A296" s="176">
        <v>807589</v>
      </c>
      <c r="B296" s="176" t="s">
        <v>308</v>
      </c>
      <c r="C296" s="176" t="s">
        <v>220</v>
      </c>
      <c r="D296" s="176" t="s">
        <v>221</v>
      </c>
      <c r="E296" s="176" t="s">
        <v>221</v>
      </c>
      <c r="F296" s="176" t="s">
        <v>220</v>
      </c>
      <c r="G296" s="176" t="s">
        <v>220</v>
      </c>
      <c r="H296" s="176" t="s">
        <v>220</v>
      </c>
      <c r="I296" s="176" t="s">
        <v>220</v>
      </c>
      <c r="J296" s="176" t="s">
        <v>222</v>
      </c>
      <c r="K296" s="176" t="s">
        <v>221</v>
      </c>
      <c r="L296" s="176" t="s">
        <v>222</v>
      </c>
      <c r="M296" s="176" t="s">
        <v>220</v>
      </c>
      <c r="N296" s="176" t="s">
        <v>221</v>
      </c>
    </row>
    <row r="297" spans="1:50" x14ac:dyDescent="0.3">
      <c r="A297" s="176">
        <v>807592</v>
      </c>
      <c r="B297" s="176" t="s">
        <v>308</v>
      </c>
      <c r="C297" s="176" t="s">
        <v>222</v>
      </c>
      <c r="D297" s="176" t="s">
        <v>222</v>
      </c>
      <c r="E297" s="176" t="s">
        <v>220</v>
      </c>
      <c r="F297" s="176" t="s">
        <v>222</v>
      </c>
      <c r="G297" s="176" t="s">
        <v>222</v>
      </c>
      <c r="H297" s="176" t="s">
        <v>222</v>
      </c>
      <c r="I297" s="176" t="s">
        <v>221</v>
      </c>
      <c r="J297" s="176" t="s">
        <v>220</v>
      </c>
      <c r="K297" s="176" t="s">
        <v>221</v>
      </c>
      <c r="L297" s="176" t="s">
        <v>221</v>
      </c>
      <c r="M297" s="176" t="s">
        <v>222</v>
      </c>
      <c r="N297" s="176" t="s">
        <v>221</v>
      </c>
    </row>
    <row r="298" spans="1:50" x14ac:dyDescent="0.3">
      <c r="A298" s="176">
        <v>807600</v>
      </c>
      <c r="B298" s="176" t="s">
        <v>308</v>
      </c>
      <c r="C298" s="176" t="s">
        <v>220</v>
      </c>
      <c r="D298" s="176" t="s">
        <v>220</v>
      </c>
      <c r="E298" s="176" t="s">
        <v>221</v>
      </c>
      <c r="F298" s="176" t="s">
        <v>221</v>
      </c>
      <c r="G298" s="176" t="s">
        <v>220</v>
      </c>
      <c r="H298" s="176" t="s">
        <v>222</v>
      </c>
      <c r="I298" s="176" t="s">
        <v>222</v>
      </c>
      <c r="J298" s="176" t="s">
        <v>222</v>
      </c>
      <c r="K298" s="176" t="s">
        <v>221</v>
      </c>
      <c r="L298" s="176" t="s">
        <v>221</v>
      </c>
      <c r="M298" s="176" t="s">
        <v>221</v>
      </c>
      <c r="N298" s="176" t="s">
        <v>221</v>
      </c>
    </row>
    <row r="299" spans="1:50" x14ac:dyDescent="0.3">
      <c r="A299" s="176">
        <v>807637</v>
      </c>
      <c r="B299" s="176" t="s">
        <v>308</v>
      </c>
      <c r="C299" s="176" t="s">
        <v>220</v>
      </c>
      <c r="D299" s="176" t="s">
        <v>221</v>
      </c>
      <c r="E299" s="176" t="s">
        <v>222</v>
      </c>
      <c r="F299" s="176" t="s">
        <v>220</v>
      </c>
      <c r="G299" s="176" t="s">
        <v>222</v>
      </c>
      <c r="H299" s="176" t="s">
        <v>221</v>
      </c>
      <c r="I299" s="176" t="s">
        <v>220</v>
      </c>
      <c r="J299" s="176" t="s">
        <v>220</v>
      </c>
      <c r="K299" s="176" t="s">
        <v>220</v>
      </c>
      <c r="L299" s="176" t="s">
        <v>222</v>
      </c>
      <c r="M299" s="176" t="s">
        <v>221</v>
      </c>
      <c r="N299" s="176" t="s">
        <v>221</v>
      </c>
    </row>
    <row r="300" spans="1:50" x14ac:dyDescent="0.3">
      <c r="A300" s="176">
        <v>807648</v>
      </c>
      <c r="B300" s="176" t="s">
        <v>308</v>
      </c>
      <c r="C300" s="176" t="s">
        <v>222</v>
      </c>
      <c r="D300" s="176" t="s">
        <v>220</v>
      </c>
      <c r="E300" s="176" t="s">
        <v>220</v>
      </c>
      <c r="F300" s="176" t="s">
        <v>220</v>
      </c>
      <c r="G300" s="176" t="s">
        <v>220</v>
      </c>
      <c r="H300" s="176" t="s">
        <v>220</v>
      </c>
      <c r="I300" s="176" t="s">
        <v>222</v>
      </c>
      <c r="J300" s="176" t="s">
        <v>221</v>
      </c>
      <c r="K300" s="176" t="s">
        <v>222</v>
      </c>
      <c r="L300" s="176" t="s">
        <v>221</v>
      </c>
      <c r="M300" s="176" t="s">
        <v>221</v>
      </c>
      <c r="N300" s="176" t="s">
        <v>221</v>
      </c>
    </row>
    <row r="301" spans="1:50" x14ac:dyDescent="0.3">
      <c r="A301" s="176">
        <v>807653</v>
      </c>
      <c r="B301" s="176" t="s">
        <v>308</v>
      </c>
      <c r="C301" s="176" t="s">
        <v>220</v>
      </c>
      <c r="D301" s="176" t="s">
        <v>220</v>
      </c>
      <c r="E301" s="176" t="s">
        <v>220</v>
      </c>
      <c r="F301" s="176" t="s">
        <v>220</v>
      </c>
      <c r="G301" s="176" t="s">
        <v>222</v>
      </c>
      <c r="H301" s="176" t="s">
        <v>222</v>
      </c>
      <c r="I301" s="176" t="s">
        <v>222</v>
      </c>
      <c r="J301" s="176" t="s">
        <v>220</v>
      </c>
      <c r="K301" s="176" t="s">
        <v>222</v>
      </c>
      <c r="L301" s="176" t="s">
        <v>220</v>
      </c>
      <c r="M301" s="176" t="s">
        <v>220</v>
      </c>
      <c r="N301" s="176" t="s">
        <v>222</v>
      </c>
    </row>
    <row r="302" spans="1:50" x14ac:dyDescent="0.3">
      <c r="A302" s="176">
        <v>807674</v>
      </c>
      <c r="B302" s="176" t="s">
        <v>308</v>
      </c>
      <c r="C302" s="176" t="s">
        <v>220</v>
      </c>
      <c r="D302" s="176" t="s">
        <v>220</v>
      </c>
      <c r="E302" s="176" t="s">
        <v>220</v>
      </c>
      <c r="F302" s="176" t="s">
        <v>220</v>
      </c>
      <c r="G302" s="176" t="s">
        <v>221</v>
      </c>
      <c r="H302" s="176" t="s">
        <v>222</v>
      </c>
      <c r="I302" s="176" t="s">
        <v>220</v>
      </c>
      <c r="J302" s="176" t="s">
        <v>220</v>
      </c>
      <c r="K302" s="176" t="s">
        <v>222</v>
      </c>
      <c r="L302" s="176" t="s">
        <v>220</v>
      </c>
      <c r="M302" s="176" t="s">
        <v>220</v>
      </c>
      <c r="N302" s="176" t="s">
        <v>222</v>
      </c>
    </row>
    <row r="303" spans="1:50" x14ac:dyDescent="0.3">
      <c r="A303" s="176">
        <v>807690</v>
      </c>
      <c r="B303" s="176" t="s">
        <v>308</v>
      </c>
      <c r="C303" s="176" t="s">
        <v>220</v>
      </c>
      <c r="D303" s="176" t="s">
        <v>222</v>
      </c>
      <c r="E303" s="176" t="s">
        <v>222</v>
      </c>
      <c r="F303" s="176" t="s">
        <v>220</v>
      </c>
      <c r="G303" s="176" t="s">
        <v>220</v>
      </c>
      <c r="H303" s="176" t="s">
        <v>220</v>
      </c>
      <c r="I303" s="176" t="s">
        <v>221</v>
      </c>
      <c r="J303" s="176" t="s">
        <v>221</v>
      </c>
      <c r="K303" s="176" t="s">
        <v>221</v>
      </c>
      <c r="L303" s="176" t="s">
        <v>221</v>
      </c>
      <c r="M303" s="176" t="s">
        <v>221</v>
      </c>
      <c r="N303" s="176" t="s">
        <v>221</v>
      </c>
    </row>
    <row r="304" spans="1:50" x14ac:dyDescent="0.3">
      <c r="A304" s="176">
        <v>807692</v>
      </c>
      <c r="B304" s="176" t="s">
        <v>308</v>
      </c>
      <c r="C304" s="176" t="s">
        <v>220</v>
      </c>
      <c r="D304" s="176" t="s">
        <v>222</v>
      </c>
      <c r="E304" s="176" t="s">
        <v>222</v>
      </c>
      <c r="F304" s="176" t="s">
        <v>222</v>
      </c>
      <c r="G304" s="176" t="s">
        <v>220</v>
      </c>
      <c r="H304" s="176" t="s">
        <v>220</v>
      </c>
      <c r="I304" s="176" t="s">
        <v>221</v>
      </c>
      <c r="J304" s="176" t="s">
        <v>221</v>
      </c>
      <c r="K304" s="176" t="s">
        <v>221</v>
      </c>
      <c r="L304" s="176" t="s">
        <v>221</v>
      </c>
      <c r="M304" s="176" t="s">
        <v>221</v>
      </c>
      <c r="N304" s="176" t="s">
        <v>221</v>
      </c>
    </row>
    <row r="305" spans="1:50" x14ac:dyDescent="0.3">
      <c r="A305" s="176">
        <v>807709</v>
      </c>
      <c r="B305" s="176" t="s">
        <v>308</v>
      </c>
      <c r="C305" s="176" t="s">
        <v>220</v>
      </c>
      <c r="D305" s="176" t="s">
        <v>220</v>
      </c>
      <c r="E305" s="176" t="s">
        <v>220</v>
      </c>
      <c r="F305" s="176" t="s">
        <v>222</v>
      </c>
      <c r="G305" s="176" t="s">
        <v>220</v>
      </c>
      <c r="H305" s="176" t="s">
        <v>220</v>
      </c>
      <c r="I305" s="176" t="s">
        <v>220</v>
      </c>
      <c r="J305" s="176" t="s">
        <v>222</v>
      </c>
      <c r="K305" s="176" t="s">
        <v>222</v>
      </c>
      <c r="L305" s="176" t="s">
        <v>220</v>
      </c>
      <c r="M305" s="176" t="s">
        <v>220</v>
      </c>
      <c r="N305" s="176" t="s">
        <v>221</v>
      </c>
      <c r="O305" s="176" t="s">
        <v>284</v>
      </c>
      <c r="P305" s="176" t="s">
        <v>284</v>
      </c>
      <c r="Q305" s="176" t="s">
        <v>284</v>
      </c>
      <c r="R305" s="176" t="s">
        <v>284</v>
      </c>
      <c r="S305" s="176" t="s">
        <v>284</v>
      </c>
      <c r="T305" s="176" t="s">
        <v>284</v>
      </c>
      <c r="U305" s="176" t="s">
        <v>284</v>
      </c>
      <c r="V305" s="176" t="s">
        <v>284</v>
      </c>
      <c r="W305" s="176" t="s">
        <v>284</v>
      </c>
      <c r="X305" s="176" t="s">
        <v>284</v>
      </c>
      <c r="Y305" s="176" t="s">
        <v>284</v>
      </c>
      <c r="Z305" s="176" t="s">
        <v>284</v>
      </c>
      <c r="AA305" s="176" t="s">
        <v>284</v>
      </c>
      <c r="AB305" s="176" t="s">
        <v>284</v>
      </c>
      <c r="AC305" s="176" t="s">
        <v>284</v>
      </c>
      <c r="AD305" s="176" t="s">
        <v>284</v>
      </c>
      <c r="AE305" s="176" t="s">
        <v>284</v>
      </c>
      <c r="AF305" s="176" t="s">
        <v>284</v>
      </c>
      <c r="AG305" s="176" t="s">
        <v>284</v>
      </c>
      <c r="AH305" s="176" t="s">
        <v>284</v>
      </c>
      <c r="AI305" s="176" t="s">
        <v>284</v>
      </c>
      <c r="AJ305" s="176" t="s">
        <v>284</v>
      </c>
      <c r="AK305" s="176" t="s">
        <v>284</v>
      </c>
      <c r="AL305" s="176" t="s">
        <v>284</v>
      </c>
      <c r="AM305" s="176" t="s">
        <v>284</v>
      </c>
      <c r="AN305" s="176" t="s">
        <v>284</v>
      </c>
      <c r="AO305" s="176" t="s">
        <v>284</v>
      </c>
      <c r="AP305" s="176" t="s">
        <v>284</v>
      </c>
      <c r="AQ305" s="176" t="s">
        <v>284</v>
      </c>
      <c r="AR305" s="176" t="s">
        <v>284</v>
      </c>
      <c r="AS305" s="176" t="s">
        <v>284</v>
      </c>
      <c r="AT305" s="176" t="s">
        <v>284</v>
      </c>
      <c r="AU305" s="176" t="s">
        <v>284</v>
      </c>
      <c r="AV305" s="176" t="s">
        <v>284</v>
      </c>
      <c r="AW305" s="176" t="s">
        <v>284</v>
      </c>
      <c r="AX305" s="176" t="s">
        <v>284</v>
      </c>
    </row>
    <row r="306" spans="1:50" x14ac:dyDescent="0.3">
      <c r="A306" s="176">
        <v>807712</v>
      </c>
      <c r="B306" s="176" t="s">
        <v>308</v>
      </c>
      <c r="C306" s="176" t="s">
        <v>220</v>
      </c>
      <c r="D306" s="176" t="s">
        <v>220</v>
      </c>
      <c r="E306" s="176" t="s">
        <v>221</v>
      </c>
      <c r="F306" s="176" t="s">
        <v>221</v>
      </c>
      <c r="G306" s="176" t="s">
        <v>222</v>
      </c>
      <c r="H306" s="176" t="s">
        <v>222</v>
      </c>
      <c r="I306" s="176" t="s">
        <v>221</v>
      </c>
      <c r="J306" s="176" t="s">
        <v>220</v>
      </c>
      <c r="K306" s="176" t="s">
        <v>220</v>
      </c>
      <c r="L306" s="176" t="s">
        <v>221</v>
      </c>
      <c r="M306" s="176" t="s">
        <v>222</v>
      </c>
      <c r="N306" s="176" t="s">
        <v>221</v>
      </c>
    </row>
    <row r="307" spans="1:50" x14ac:dyDescent="0.3">
      <c r="A307" s="176">
        <v>807719</v>
      </c>
      <c r="B307" s="176" t="s">
        <v>308</v>
      </c>
      <c r="C307" s="176" t="s">
        <v>222</v>
      </c>
      <c r="D307" s="176" t="s">
        <v>222</v>
      </c>
      <c r="E307" s="176" t="s">
        <v>222</v>
      </c>
      <c r="F307" s="176" t="s">
        <v>220</v>
      </c>
      <c r="G307" s="176" t="s">
        <v>220</v>
      </c>
      <c r="H307" s="176" t="s">
        <v>222</v>
      </c>
      <c r="I307" s="176" t="s">
        <v>220</v>
      </c>
      <c r="J307" s="176" t="s">
        <v>220</v>
      </c>
      <c r="K307" s="176" t="s">
        <v>221</v>
      </c>
      <c r="L307" s="176" t="s">
        <v>220</v>
      </c>
      <c r="M307" s="176" t="s">
        <v>220</v>
      </c>
      <c r="N307" s="176" t="s">
        <v>222</v>
      </c>
    </row>
    <row r="308" spans="1:50" x14ac:dyDescent="0.3">
      <c r="A308" s="176">
        <v>807720</v>
      </c>
      <c r="B308" s="176" t="s">
        <v>308</v>
      </c>
      <c r="C308" s="176" t="s">
        <v>220</v>
      </c>
      <c r="D308" s="176" t="s">
        <v>222</v>
      </c>
      <c r="E308" s="176" t="s">
        <v>220</v>
      </c>
      <c r="F308" s="176" t="s">
        <v>220</v>
      </c>
      <c r="G308" s="176" t="s">
        <v>220</v>
      </c>
      <c r="H308" s="176" t="s">
        <v>220</v>
      </c>
      <c r="I308" s="176" t="s">
        <v>221</v>
      </c>
      <c r="J308" s="176" t="s">
        <v>220</v>
      </c>
      <c r="K308" s="176" t="s">
        <v>222</v>
      </c>
      <c r="L308" s="176" t="s">
        <v>222</v>
      </c>
      <c r="M308" s="176" t="s">
        <v>222</v>
      </c>
      <c r="N308" s="176" t="s">
        <v>220</v>
      </c>
    </row>
    <row r="309" spans="1:50" x14ac:dyDescent="0.3">
      <c r="A309" s="176">
        <v>807735</v>
      </c>
      <c r="B309" s="176" t="s">
        <v>308</v>
      </c>
      <c r="C309" s="176" t="s">
        <v>220</v>
      </c>
      <c r="D309" s="176" t="s">
        <v>222</v>
      </c>
      <c r="E309" s="176" t="s">
        <v>221</v>
      </c>
      <c r="F309" s="176" t="s">
        <v>222</v>
      </c>
      <c r="G309" s="176" t="s">
        <v>220</v>
      </c>
      <c r="H309" s="176" t="s">
        <v>222</v>
      </c>
      <c r="I309" s="176" t="s">
        <v>221</v>
      </c>
      <c r="J309" s="176" t="s">
        <v>221</v>
      </c>
      <c r="K309" s="176" t="s">
        <v>221</v>
      </c>
      <c r="L309" s="176" t="s">
        <v>221</v>
      </c>
      <c r="M309" s="176" t="s">
        <v>221</v>
      </c>
      <c r="N309" s="176" t="s">
        <v>221</v>
      </c>
    </row>
    <row r="310" spans="1:50" x14ac:dyDescent="0.3">
      <c r="A310" s="176">
        <v>807738</v>
      </c>
      <c r="B310" s="176" t="s">
        <v>308</v>
      </c>
      <c r="C310" s="176" t="s">
        <v>222</v>
      </c>
      <c r="D310" s="176" t="s">
        <v>220</v>
      </c>
      <c r="E310" s="176" t="s">
        <v>222</v>
      </c>
      <c r="F310" s="176" t="s">
        <v>222</v>
      </c>
      <c r="G310" s="176" t="s">
        <v>220</v>
      </c>
      <c r="H310" s="176" t="s">
        <v>222</v>
      </c>
      <c r="I310" s="176" t="s">
        <v>222</v>
      </c>
      <c r="J310" s="176" t="s">
        <v>220</v>
      </c>
      <c r="K310" s="176" t="s">
        <v>221</v>
      </c>
      <c r="L310" s="176" t="s">
        <v>222</v>
      </c>
      <c r="M310" s="176" t="s">
        <v>221</v>
      </c>
      <c r="N310" s="176" t="s">
        <v>221</v>
      </c>
    </row>
    <row r="311" spans="1:50" x14ac:dyDescent="0.3">
      <c r="A311" s="176">
        <v>807756</v>
      </c>
      <c r="B311" s="176" t="s">
        <v>308</v>
      </c>
      <c r="C311" s="176" t="s">
        <v>220</v>
      </c>
      <c r="D311" s="176" t="s">
        <v>220</v>
      </c>
      <c r="E311" s="176" t="s">
        <v>220</v>
      </c>
      <c r="F311" s="176" t="s">
        <v>220</v>
      </c>
      <c r="G311" s="176" t="s">
        <v>220</v>
      </c>
      <c r="H311" s="176" t="s">
        <v>220</v>
      </c>
      <c r="I311" s="176" t="s">
        <v>220</v>
      </c>
      <c r="J311" s="176" t="s">
        <v>220</v>
      </c>
      <c r="K311" s="176" t="s">
        <v>220</v>
      </c>
      <c r="L311" s="176" t="s">
        <v>220</v>
      </c>
      <c r="M311" s="176" t="s">
        <v>220</v>
      </c>
      <c r="N311" s="176" t="s">
        <v>220</v>
      </c>
    </row>
    <row r="312" spans="1:50" x14ac:dyDescent="0.3">
      <c r="A312" s="176">
        <v>807770</v>
      </c>
      <c r="B312" s="176" t="s">
        <v>308</v>
      </c>
      <c r="C312" s="176" t="s">
        <v>220</v>
      </c>
      <c r="D312" s="176" t="s">
        <v>222</v>
      </c>
      <c r="E312" s="176" t="s">
        <v>221</v>
      </c>
      <c r="F312" s="176" t="s">
        <v>221</v>
      </c>
      <c r="G312" s="176" t="s">
        <v>220</v>
      </c>
      <c r="H312" s="176" t="s">
        <v>222</v>
      </c>
      <c r="I312" s="176" t="s">
        <v>221</v>
      </c>
      <c r="J312" s="176" t="s">
        <v>221</v>
      </c>
      <c r="K312" s="176" t="s">
        <v>221</v>
      </c>
      <c r="L312" s="176" t="s">
        <v>221</v>
      </c>
      <c r="M312" s="176" t="s">
        <v>221</v>
      </c>
      <c r="N312" s="176" t="s">
        <v>221</v>
      </c>
    </row>
    <row r="313" spans="1:50" x14ac:dyDescent="0.3">
      <c r="A313" s="176">
        <v>807788</v>
      </c>
      <c r="B313" s="176" t="s">
        <v>308</v>
      </c>
      <c r="C313" s="176" t="s">
        <v>220</v>
      </c>
      <c r="D313" s="176" t="s">
        <v>220</v>
      </c>
      <c r="E313" s="176" t="s">
        <v>220</v>
      </c>
      <c r="F313" s="176" t="s">
        <v>222</v>
      </c>
      <c r="G313" s="176" t="s">
        <v>220</v>
      </c>
      <c r="H313" s="176" t="s">
        <v>220</v>
      </c>
      <c r="I313" s="176" t="s">
        <v>220</v>
      </c>
      <c r="J313" s="176" t="s">
        <v>220</v>
      </c>
      <c r="K313" s="176" t="s">
        <v>221</v>
      </c>
      <c r="L313" s="176" t="s">
        <v>220</v>
      </c>
      <c r="M313" s="176" t="s">
        <v>220</v>
      </c>
      <c r="N313" s="176" t="s">
        <v>222</v>
      </c>
    </row>
    <row r="314" spans="1:50" x14ac:dyDescent="0.3">
      <c r="A314" s="176">
        <v>807791</v>
      </c>
      <c r="B314" s="176" t="s">
        <v>308</v>
      </c>
      <c r="C314" s="176" t="s">
        <v>222</v>
      </c>
      <c r="D314" s="176" t="s">
        <v>221</v>
      </c>
      <c r="E314" s="176" t="s">
        <v>222</v>
      </c>
      <c r="F314" s="176" t="s">
        <v>220</v>
      </c>
      <c r="G314" s="176" t="s">
        <v>222</v>
      </c>
      <c r="H314" s="176" t="s">
        <v>221</v>
      </c>
      <c r="I314" s="176" t="s">
        <v>221</v>
      </c>
      <c r="J314" s="176" t="s">
        <v>221</v>
      </c>
      <c r="K314" s="176" t="s">
        <v>221</v>
      </c>
      <c r="L314" s="176" t="s">
        <v>221</v>
      </c>
      <c r="M314" s="176" t="s">
        <v>221</v>
      </c>
      <c r="N314" s="176" t="s">
        <v>221</v>
      </c>
    </row>
    <row r="315" spans="1:50" x14ac:dyDescent="0.3">
      <c r="A315" s="176">
        <v>807794</v>
      </c>
      <c r="B315" s="176" t="s">
        <v>308</v>
      </c>
      <c r="C315" s="176" t="s">
        <v>222</v>
      </c>
      <c r="D315" s="176" t="s">
        <v>222</v>
      </c>
      <c r="E315" s="176" t="s">
        <v>220</v>
      </c>
      <c r="F315" s="176" t="s">
        <v>220</v>
      </c>
      <c r="G315" s="176" t="s">
        <v>221</v>
      </c>
      <c r="H315" s="176" t="s">
        <v>221</v>
      </c>
      <c r="I315" s="176" t="s">
        <v>221</v>
      </c>
      <c r="J315" s="176" t="s">
        <v>220</v>
      </c>
      <c r="K315" s="176" t="s">
        <v>220</v>
      </c>
      <c r="L315" s="176" t="s">
        <v>221</v>
      </c>
      <c r="M315" s="176" t="s">
        <v>222</v>
      </c>
      <c r="N315" s="176" t="s">
        <v>222</v>
      </c>
    </row>
    <row r="316" spans="1:50" x14ac:dyDescent="0.3">
      <c r="A316" s="176">
        <v>807795</v>
      </c>
      <c r="B316" s="176" t="s">
        <v>308</v>
      </c>
      <c r="C316" s="176" t="s">
        <v>220</v>
      </c>
      <c r="D316" s="176" t="s">
        <v>220</v>
      </c>
      <c r="E316" s="176" t="s">
        <v>220</v>
      </c>
      <c r="F316" s="176" t="s">
        <v>222</v>
      </c>
      <c r="G316" s="176" t="s">
        <v>222</v>
      </c>
      <c r="H316" s="176" t="s">
        <v>220</v>
      </c>
      <c r="I316" s="176" t="s">
        <v>222</v>
      </c>
      <c r="J316" s="176" t="s">
        <v>222</v>
      </c>
      <c r="K316" s="176" t="s">
        <v>222</v>
      </c>
      <c r="L316" s="176" t="s">
        <v>222</v>
      </c>
      <c r="M316" s="176" t="s">
        <v>220</v>
      </c>
      <c r="N316" s="176" t="s">
        <v>222</v>
      </c>
    </row>
    <row r="317" spans="1:50" x14ac:dyDescent="0.3">
      <c r="A317" s="176">
        <v>807798</v>
      </c>
      <c r="B317" s="176" t="s">
        <v>308</v>
      </c>
      <c r="C317" s="176" t="s">
        <v>222</v>
      </c>
      <c r="D317" s="176" t="s">
        <v>221</v>
      </c>
      <c r="E317" s="176" t="s">
        <v>222</v>
      </c>
      <c r="F317" s="176" t="s">
        <v>220</v>
      </c>
      <c r="G317" s="176" t="s">
        <v>220</v>
      </c>
      <c r="H317" s="176" t="s">
        <v>221</v>
      </c>
      <c r="I317" s="176" t="s">
        <v>222</v>
      </c>
      <c r="J317" s="176" t="s">
        <v>221</v>
      </c>
      <c r="K317" s="176" t="s">
        <v>221</v>
      </c>
      <c r="L317" s="176" t="s">
        <v>221</v>
      </c>
      <c r="M317" s="176" t="s">
        <v>221</v>
      </c>
      <c r="N317" s="176" t="s">
        <v>221</v>
      </c>
    </row>
    <row r="318" spans="1:50" x14ac:dyDescent="0.3">
      <c r="A318" s="176">
        <v>807803</v>
      </c>
      <c r="B318" s="176" t="s">
        <v>308</v>
      </c>
      <c r="C318" s="176" t="s">
        <v>222</v>
      </c>
      <c r="D318" s="176" t="s">
        <v>222</v>
      </c>
      <c r="E318" s="176" t="s">
        <v>222</v>
      </c>
      <c r="F318" s="176" t="s">
        <v>222</v>
      </c>
      <c r="G318" s="176" t="s">
        <v>222</v>
      </c>
      <c r="H318" s="176" t="s">
        <v>221</v>
      </c>
      <c r="I318" s="176" t="s">
        <v>220</v>
      </c>
      <c r="J318" s="176" t="s">
        <v>221</v>
      </c>
      <c r="K318" s="176" t="s">
        <v>222</v>
      </c>
      <c r="L318" s="176" t="s">
        <v>222</v>
      </c>
      <c r="M318" s="176" t="s">
        <v>222</v>
      </c>
      <c r="N318" s="176" t="s">
        <v>222</v>
      </c>
    </row>
    <row r="319" spans="1:50" x14ac:dyDescent="0.3">
      <c r="A319" s="176">
        <v>807832</v>
      </c>
      <c r="B319" s="176" t="s">
        <v>308</v>
      </c>
      <c r="C319" s="176" t="s">
        <v>220</v>
      </c>
      <c r="D319" s="176" t="s">
        <v>220</v>
      </c>
      <c r="E319" s="176" t="s">
        <v>220</v>
      </c>
      <c r="F319" s="176" t="s">
        <v>220</v>
      </c>
      <c r="G319" s="176" t="s">
        <v>222</v>
      </c>
      <c r="H319" s="176" t="s">
        <v>220</v>
      </c>
      <c r="I319" s="176" t="s">
        <v>222</v>
      </c>
      <c r="J319" s="176" t="s">
        <v>222</v>
      </c>
      <c r="K319" s="176" t="s">
        <v>221</v>
      </c>
      <c r="L319" s="176" t="s">
        <v>221</v>
      </c>
      <c r="M319" s="176" t="s">
        <v>222</v>
      </c>
      <c r="N319" s="176" t="s">
        <v>222</v>
      </c>
    </row>
    <row r="320" spans="1:50" x14ac:dyDescent="0.3">
      <c r="A320" s="176">
        <v>807833</v>
      </c>
      <c r="B320" s="176" t="s">
        <v>308</v>
      </c>
      <c r="C320" s="176" t="s">
        <v>220</v>
      </c>
      <c r="D320" s="176" t="s">
        <v>220</v>
      </c>
      <c r="E320" s="176" t="s">
        <v>220</v>
      </c>
      <c r="F320" s="176" t="s">
        <v>220</v>
      </c>
      <c r="G320" s="176" t="s">
        <v>220</v>
      </c>
      <c r="H320" s="176" t="s">
        <v>222</v>
      </c>
      <c r="I320" s="176" t="s">
        <v>220</v>
      </c>
      <c r="J320" s="176" t="s">
        <v>221</v>
      </c>
      <c r="K320" s="176" t="s">
        <v>221</v>
      </c>
      <c r="L320" s="176" t="s">
        <v>220</v>
      </c>
      <c r="M320" s="176" t="s">
        <v>220</v>
      </c>
      <c r="N320" s="176" t="s">
        <v>220</v>
      </c>
    </row>
    <row r="321" spans="1:14" x14ac:dyDescent="0.3">
      <c r="A321" s="176">
        <v>807834</v>
      </c>
      <c r="B321" s="176" t="s">
        <v>308</v>
      </c>
      <c r="C321" s="176" t="s">
        <v>220</v>
      </c>
      <c r="D321" s="176" t="s">
        <v>220</v>
      </c>
      <c r="E321" s="176" t="s">
        <v>221</v>
      </c>
      <c r="F321" s="176" t="s">
        <v>220</v>
      </c>
      <c r="G321" s="176" t="s">
        <v>220</v>
      </c>
      <c r="H321" s="176" t="s">
        <v>220</v>
      </c>
      <c r="I321" s="176" t="s">
        <v>221</v>
      </c>
      <c r="J321" s="176" t="s">
        <v>221</v>
      </c>
      <c r="K321" s="176" t="s">
        <v>221</v>
      </c>
      <c r="L321" s="176" t="s">
        <v>220</v>
      </c>
      <c r="M321" s="176" t="s">
        <v>221</v>
      </c>
      <c r="N321" s="176" t="s">
        <v>221</v>
      </c>
    </row>
    <row r="322" spans="1:14" x14ac:dyDescent="0.3">
      <c r="A322" s="176">
        <v>807841</v>
      </c>
      <c r="B322" s="176" t="s">
        <v>308</v>
      </c>
      <c r="C322" s="176" t="s">
        <v>221</v>
      </c>
      <c r="D322" s="176" t="s">
        <v>221</v>
      </c>
      <c r="E322" s="176" t="s">
        <v>222</v>
      </c>
      <c r="F322" s="176" t="s">
        <v>222</v>
      </c>
      <c r="G322" s="176" t="s">
        <v>221</v>
      </c>
      <c r="H322" s="176" t="s">
        <v>222</v>
      </c>
      <c r="I322" s="176" t="s">
        <v>221</v>
      </c>
      <c r="J322" s="176" t="s">
        <v>221</v>
      </c>
      <c r="K322" s="176" t="s">
        <v>221</v>
      </c>
      <c r="L322" s="176" t="s">
        <v>221</v>
      </c>
      <c r="M322" s="176" t="s">
        <v>221</v>
      </c>
      <c r="N322" s="176" t="s">
        <v>221</v>
      </c>
    </row>
    <row r="323" spans="1:14" x14ac:dyDescent="0.3">
      <c r="A323" s="176">
        <v>807879</v>
      </c>
      <c r="B323" s="176" t="s">
        <v>308</v>
      </c>
      <c r="C323" s="176" t="s">
        <v>222</v>
      </c>
      <c r="D323" s="176" t="s">
        <v>220</v>
      </c>
      <c r="E323" s="176" t="s">
        <v>222</v>
      </c>
      <c r="F323" s="176" t="s">
        <v>222</v>
      </c>
      <c r="G323" s="176" t="s">
        <v>222</v>
      </c>
      <c r="H323" s="176" t="s">
        <v>222</v>
      </c>
      <c r="I323" s="176" t="s">
        <v>221</v>
      </c>
      <c r="J323" s="176" t="s">
        <v>221</v>
      </c>
      <c r="K323" s="176" t="s">
        <v>221</v>
      </c>
      <c r="L323" s="176" t="s">
        <v>221</v>
      </c>
      <c r="M323" s="176" t="s">
        <v>221</v>
      </c>
      <c r="N323" s="176" t="s">
        <v>221</v>
      </c>
    </row>
    <row r="324" spans="1:14" x14ac:dyDescent="0.3">
      <c r="A324" s="176">
        <v>807884</v>
      </c>
      <c r="B324" s="176" t="s">
        <v>308</v>
      </c>
      <c r="C324" s="176" t="s">
        <v>220</v>
      </c>
      <c r="D324" s="176" t="s">
        <v>220</v>
      </c>
      <c r="E324" s="176" t="s">
        <v>220</v>
      </c>
      <c r="F324" s="176" t="s">
        <v>220</v>
      </c>
      <c r="G324" s="176" t="s">
        <v>222</v>
      </c>
      <c r="H324" s="176" t="s">
        <v>222</v>
      </c>
      <c r="I324" s="176" t="s">
        <v>221</v>
      </c>
      <c r="J324" s="176" t="s">
        <v>221</v>
      </c>
      <c r="K324" s="176" t="s">
        <v>221</v>
      </c>
      <c r="L324" s="176" t="s">
        <v>221</v>
      </c>
      <c r="M324" s="176" t="s">
        <v>221</v>
      </c>
      <c r="N324" s="176" t="s">
        <v>221</v>
      </c>
    </row>
    <row r="325" spans="1:14" x14ac:dyDescent="0.3">
      <c r="A325" s="176">
        <v>807890</v>
      </c>
      <c r="B325" s="176" t="s">
        <v>308</v>
      </c>
      <c r="C325" s="176" t="s">
        <v>220</v>
      </c>
      <c r="D325" s="176" t="s">
        <v>220</v>
      </c>
      <c r="E325" s="176" t="s">
        <v>220</v>
      </c>
      <c r="F325" s="176" t="s">
        <v>220</v>
      </c>
      <c r="G325" s="176" t="s">
        <v>220</v>
      </c>
      <c r="H325" s="176" t="s">
        <v>220</v>
      </c>
      <c r="I325" s="176" t="s">
        <v>220</v>
      </c>
      <c r="J325" s="176" t="s">
        <v>222</v>
      </c>
      <c r="K325" s="176" t="s">
        <v>222</v>
      </c>
      <c r="L325" s="176" t="s">
        <v>220</v>
      </c>
      <c r="M325" s="176" t="s">
        <v>222</v>
      </c>
      <c r="N325" s="176" t="s">
        <v>220</v>
      </c>
    </row>
    <row r="326" spans="1:14" x14ac:dyDescent="0.3">
      <c r="A326" s="176">
        <v>807903</v>
      </c>
      <c r="B326" s="176" t="s">
        <v>308</v>
      </c>
      <c r="C326" s="176" t="s">
        <v>222</v>
      </c>
      <c r="D326" s="176" t="s">
        <v>220</v>
      </c>
      <c r="E326" s="176" t="s">
        <v>221</v>
      </c>
      <c r="F326" s="176" t="s">
        <v>222</v>
      </c>
      <c r="G326" s="176" t="s">
        <v>222</v>
      </c>
      <c r="H326" s="176" t="s">
        <v>221</v>
      </c>
      <c r="I326" s="176" t="s">
        <v>222</v>
      </c>
      <c r="J326" s="176" t="s">
        <v>222</v>
      </c>
      <c r="K326" s="176" t="s">
        <v>221</v>
      </c>
      <c r="L326" s="176" t="s">
        <v>222</v>
      </c>
      <c r="M326" s="176" t="s">
        <v>222</v>
      </c>
      <c r="N326" s="176" t="s">
        <v>222</v>
      </c>
    </row>
    <row r="327" spans="1:14" x14ac:dyDescent="0.3">
      <c r="A327" s="176">
        <v>807913</v>
      </c>
      <c r="B327" s="176" t="s">
        <v>308</v>
      </c>
      <c r="C327" s="176" t="s">
        <v>222</v>
      </c>
      <c r="D327" s="176" t="s">
        <v>222</v>
      </c>
      <c r="E327" s="176" t="s">
        <v>221</v>
      </c>
      <c r="F327" s="176" t="s">
        <v>221</v>
      </c>
      <c r="G327" s="176" t="s">
        <v>221</v>
      </c>
      <c r="H327" s="176" t="s">
        <v>222</v>
      </c>
      <c r="I327" s="176" t="s">
        <v>221</v>
      </c>
      <c r="J327" s="176" t="s">
        <v>221</v>
      </c>
      <c r="K327" s="176" t="s">
        <v>221</v>
      </c>
      <c r="L327" s="176" t="s">
        <v>221</v>
      </c>
      <c r="M327" s="176" t="s">
        <v>221</v>
      </c>
      <c r="N327" s="176" t="s">
        <v>221</v>
      </c>
    </row>
    <row r="328" spans="1:14" x14ac:dyDescent="0.3">
      <c r="A328" s="176">
        <v>807928</v>
      </c>
      <c r="B328" s="176" t="s">
        <v>308</v>
      </c>
      <c r="C328" s="176" t="s">
        <v>220</v>
      </c>
      <c r="D328" s="176" t="s">
        <v>220</v>
      </c>
      <c r="E328" s="176" t="s">
        <v>220</v>
      </c>
      <c r="F328" s="176" t="s">
        <v>220</v>
      </c>
      <c r="G328" s="176" t="s">
        <v>220</v>
      </c>
      <c r="H328" s="176" t="s">
        <v>220</v>
      </c>
      <c r="I328" s="176" t="s">
        <v>220</v>
      </c>
      <c r="J328" s="176" t="s">
        <v>222</v>
      </c>
      <c r="K328" s="176" t="s">
        <v>220</v>
      </c>
      <c r="L328" s="176" t="s">
        <v>220</v>
      </c>
      <c r="M328" s="176" t="s">
        <v>222</v>
      </c>
      <c r="N328" s="176" t="s">
        <v>222</v>
      </c>
    </row>
    <row r="329" spans="1:14" x14ac:dyDescent="0.3">
      <c r="A329" s="176">
        <v>807930</v>
      </c>
      <c r="B329" s="176" t="s">
        <v>308</v>
      </c>
      <c r="C329" s="176" t="s">
        <v>220</v>
      </c>
      <c r="D329" s="176" t="s">
        <v>220</v>
      </c>
      <c r="E329" s="176" t="s">
        <v>222</v>
      </c>
      <c r="F329" s="176" t="s">
        <v>220</v>
      </c>
      <c r="G329" s="176" t="s">
        <v>220</v>
      </c>
      <c r="H329" s="176" t="s">
        <v>220</v>
      </c>
      <c r="I329" s="176" t="s">
        <v>220</v>
      </c>
      <c r="J329" s="176" t="s">
        <v>222</v>
      </c>
      <c r="K329" s="176" t="s">
        <v>220</v>
      </c>
      <c r="L329" s="176" t="s">
        <v>220</v>
      </c>
      <c r="M329" s="176" t="s">
        <v>220</v>
      </c>
      <c r="N329" s="176" t="s">
        <v>220</v>
      </c>
    </row>
    <row r="330" spans="1:14" x14ac:dyDescent="0.3">
      <c r="A330" s="176">
        <v>807933</v>
      </c>
      <c r="B330" s="176" t="s">
        <v>308</v>
      </c>
      <c r="C330" s="176" t="s">
        <v>220</v>
      </c>
      <c r="D330" s="176" t="s">
        <v>221</v>
      </c>
      <c r="E330" s="176" t="s">
        <v>221</v>
      </c>
      <c r="F330" s="176" t="s">
        <v>220</v>
      </c>
      <c r="G330" s="176" t="s">
        <v>222</v>
      </c>
      <c r="H330" s="176" t="s">
        <v>222</v>
      </c>
      <c r="I330" s="176" t="s">
        <v>221</v>
      </c>
      <c r="J330" s="176" t="s">
        <v>221</v>
      </c>
      <c r="K330" s="176" t="s">
        <v>221</v>
      </c>
      <c r="L330" s="176" t="s">
        <v>220</v>
      </c>
      <c r="M330" s="176" t="s">
        <v>220</v>
      </c>
      <c r="N330" s="176" t="s">
        <v>220</v>
      </c>
    </row>
    <row r="331" spans="1:14" x14ac:dyDescent="0.3">
      <c r="A331" s="176">
        <v>807934</v>
      </c>
      <c r="B331" s="176" t="s">
        <v>308</v>
      </c>
      <c r="C331" s="176" t="s">
        <v>220</v>
      </c>
      <c r="D331" s="176" t="s">
        <v>221</v>
      </c>
      <c r="E331" s="176" t="s">
        <v>221</v>
      </c>
      <c r="F331" s="176" t="s">
        <v>222</v>
      </c>
      <c r="G331" s="176" t="s">
        <v>221</v>
      </c>
      <c r="H331" s="176" t="s">
        <v>222</v>
      </c>
      <c r="I331" s="176" t="s">
        <v>222</v>
      </c>
      <c r="J331" s="176" t="s">
        <v>221</v>
      </c>
      <c r="K331" s="176" t="s">
        <v>221</v>
      </c>
      <c r="L331" s="176" t="s">
        <v>222</v>
      </c>
      <c r="M331" s="176" t="s">
        <v>222</v>
      </c>
      <c r="N331" s="176" t="s">
        <v>222</v>
      </c>
    </row>
    <row r="332" spans="1:14" x14ac:dyDescent="0.3">
      <c r="A332" s="176">
        <v>807948</v>
      </c>
      <c r="B332" s="176" t="s">
        <v>308</v>
      </c>
      <c r="C332" s="176" t="s">
        <v>220</v>
      </c>
      <c r="D332" s="176" t="s">
        <v>220</v>
      </c>
      <c r="E332" s="176" t="s">
        <v>220</v>
      </c>
      <c r="F332" s="176" t="s">
        <v>222</v>
      </c>
      <c r="G332" s="176" t="s">
        <v>222</v>
      </c>
      <c r="H332" s="176" t="s">
        <v>220</v>
      </c>
      <c r="I332" s="176" t="s">
        <v>220</v>
      </c>
      <c r="J332" s="176" t="s">
        <v>220</v>
      </c>
      <c r="K332" s="176" t="s">
        <v>220</v>
      </c>
      <c r="L332" s="176" t="s">
        <v>220</v>
      </c>
      <c r="M332" s="176" t="s">
        <v>220</v>
      </c>
      <c r="N332" s="176" t="s">
        <v>220</v>
      </c>
    </row>
    <row r="333" spans="1:14" x14ac:dyDescent="0.3">
      <c r="A333" s="176">
        <v>807954</v>
      </c>
      <c r="B333" s="176" t="s">
        <v>308</v>
      </c>
      <c r="C333" s="176" t="s">
        <v>220</v>
      </c>
      <c r="D333" s="176" t="s">
        <v>220</v>
      </c>
      <c r="E333" s="176" t="s">
        <v>222</v>
      </c>
      <c r="F333" s="176" t="s">
        <v>222</v>
      </c>
      <c r="G333" s="176" t="s">
        <v>222</v>
      </c>
      <c r="H333" s="176" t="s">
        <v>222</v>
      </c>
      <c r="I333" s="176" t="s">
        <v>222</v>
      </c>
      <c r="J333" s="176" t="s">
        <v>221</v>
      </c>
      <c r="K333" s="176" t="s">
        <v>222</v>
      </c>
      <c r="L333" s="176" t="s">
        <v>222</v>
      </c>
      <c r="M333" s="176" t="s">
        <v>222</v>
      </c>
      <c r="N333" s="176" t="s">
        <v>221</v>
      </c>
    </row>
    <row r="334" spans="1:14" x14ac:dyDescent="0.3">
      <c r="A334" s="176">
        <v>807956</v>
      </c>
      <c r="B334" s="176" t="s">
        <v>308</v>
      </c>
      <c r="C334" s="176" t="s">
        <v>220</v>
      </c>
      <c r="D334" s="176" t="s">
        <v>220</v>
      </c>
      <c r="E334" s="176" t="s">
        <v>222</v>
      </c>
      <c r="F334" s="176" t="s">
        <v>220</v>
      </c>
      <c r="G334" s="176" t="s">
        <v>220</v>
      </c>
      <c r="H334" s="176" t="s">
        <v>220</v>
      </c>
      <c r="I334" s="176" t="s">
        <v>220</v>
      </c>
      <c r="J334" s="176" t="s">
        <v>220</v>
      </c>
      <c r="K334" s="176" t="s">
        <v>220</v>
      </c>
      <c r="L334" s="176" t="s">
        <v>220</v>
      </c>
      <c r="M334" s="176" t="s">
        <v>220</v>
      </c>
      <c r="N334" s="176" t="s">
        <v>222</v>
      </c>
    </row>
    <row r="335" spans="1:14" x14ac:dyDescent="0.3">
      <c r="A335" s="176">
        <v>807961</v>
      </c>
      <c r="B335" s="176" t="s">
        <v>308</v>
      </c>
      <c r="C335" s="176" t="s">
        <v>221</v>
      </c>
      <c r="D335" s="176" t="s">
        <v>222</v>
      </c>
      <c r="E335" s="176" t="s">
        <v>221</v>
      </c>
      <c r="F335" s="176" t="s">
        <v>221</v>
      </c>
      <c r="G335" s="176" t="s">
        <v>222</v>
      </c>
      <c r="H335" s="176" t="s">
        <v>221</v>
      </c>
      <c r="I335" s="176" t="s">
        <v>221</v>
      </c>
      <c r="J335" s="176" t="s">
        <v>221</v>
      </c>
      <c r="K335" s="176" t="s">
        <v>221</v>
      </c>
      <c r="L335" s="176" t="s">
        <v>221</v>
      </c>
      <c r="M335" s="176" t="s">
        <v>221</v>
      </c>
      <c r="N335" s="176" t="s">
        <v>221</v>
      </c>
    </row>
    <row r="336" spans="1:14" x14ac:dyDescent="0.3">
      <c r="A336" s="176">
        <v>807972</v>
      </c>
      <c r="B336" s="176" t="s">
        <v>308</v>
      </c>
      <c r="C336" s="176" t="s">
        <v>220</v>
      </c>
      <c r="D336" s="176" t="s">
        <v>220</v>
      </c>
      <c r="E336" s="176" t="s">
        <v>221</v>
      </c>
      <c r="F336" s="176" t="s">
        <v>222</v>
      </c>
      <c r="G336" s="176" t="s">
        <v>220</v>
      </c>
      <c r="H336" s="176" t="s">
        <v>220</v>
      </c>
      <c r="I336" s="176" t="s">
        <v>220</v>
      </c>
      <c r="J336" s="176" t="s">
        <v>220</v>
      </c>
      <c r="K336" s="176" t="s">
        <v>221</v>
      </c>
      <c r="L336" s="176" t="s">
        <v>220</v>
      </c>
      <c r="M336" s="176" t="s">
        <v>220</v>
      </c>
      <c r="N336" s="176" t="s">
        <v>222</v>
      </c>
    </row>
    <row r="337" spans="1:50" x14ac:dyDescent="0.3">
      <c r="A337" s="176">
        <v>807981</v>
      </c>
      <c r="B337" s="176" t="s">
        <v>308</v>
      </c>
      <c r="C337" s="176" t="s">
        <v>222</v>
      </c>
      <c r="D337" s="176" t="s">
        <v>221</v>
      </c>
      <c r="E337" s="176" t="s">
        <v>222</v>
      </c>
      <c r="F337" s="176" t="s">
        <v>221</v>
      </c>
      <c r="G337" s="176" t="s">
        <v>222</v>
      </c>
      <c r="H337" s="176" t="s">
        <v>222</v>
      </c>
      <c r="I337" s="176" t="s">
        <v>222</v>
      </c>
      <c r="J337" s="176" t="s">
        <v>221</v>
      </c>
      <c r="K337" s="176" t="s">
        <v>221</v>
      </c>
      <c r="L337" s="176" t="s">
        <v>221</v>
      </c>
      <c r="M337" s="176" t="s">
        <v>222</v>
      </c>
      <c r="N337" s="176" t="s">
        <v>221</v>
      </c>
    </row>
    <row r="338" spans="1:50" x14ac:dyDescent="0.3">
      <c r="A338" s="176">
        <v>807989</v>
      </c>
      <c r="B338" s="176" t="s">
        <v>308</v>
      </c>
      <c r="C338" s="176" t="s">
        <v>221</v>
      </c>
      <c r="D338" s="176" t="s">
        <v>220</v>
      </c>
      <c r="E338" s="176" t="s">
        <v>220</v>
      </c>
      <c r="F338" s="176" t="s">
        <v>220</v>
      </c>
      <c r="G338" s="176" t="s">
        <v>222</v>
      </c>
      <c r="H338" s="176" t="s">
        <v>221</v>
      </c>
      <c r="I338" s="176" t="s">
        <v>221</v>
      </c>
      <c r="J338" s="176" t="s">
        <v>221</v>
      </c>
      <c r="K338" s="176" t="s">
        <v>221</v>
      </c>
      <c r="L338" s="176" t="s">
        <v>221</v>
      </c>
      <c r="M338" s="176" t="s">
        <v>221</v>
      </c>
      <c r="N338" s="176" t="s">
        <v>221</v>
      </c>
    </row>
    <row r="339" spans="1:50" x14ac:dyDescent="0.3">
      <c r="A339" s="176">
        <v>807992</v>
      </c>
      <c r="B339" s="176" t="s">
        <v>308</v>
      </c>
      <c r="C339" s="176" t="s">
        <v>222</v>
      </c>
      <c r="D339" s="176" t="s">
        <v>222</v>
      </c>
      <c r="E339" s="176" t="s">
        <v>220</v>
      </c>
      <c r="F339" s="176" t="s">
        <v>220</v>
      </c>
      <c r="G339" s="176" t="s">
        <v>221</v>
      </c>
      <c r="H339" s="176" t="s">
        <v>222</v>
      </c>
      <c r="I339" s="176" t="s">
        <v>222</v>
      </c>
      <c r="J339" s="176" t="s">
        <v>220</v>
      </c>
      <c r="K339" s="176" t="s">
        <v>221</v>
      </c>
      <c r="L339" s="176" t="s">
        <v>222</v>
      </c>
      <c r="M339" s="176" t="s">
        <v>222</v>
      </c>
      <c r="N339" s="176" t="s">
        <v>221</v>
      </c>
    </row>
    <row r="340" spans="1:50" x14ac:dyDescent="0.3">
      <c r="A340" s="176">
        <v>808025</v>
      </c>
      <c r="B340" s="176" t="s">
        <v>308</v>
      </c>
      <c r="C340" s="176" t="s">
        <v>220</v>
      </c>
      <c r="D340" s="176" t="s">
        <v>220</v>
      </c>
      <c r="E340" s="176" t="s">
        <v>222</v>
      </c>
      <c r="F340" s="176" t="s">
        <v>220</v>
      </c>
      <c r="G340" s="176" t="s">
        <v>220</v>
      </c>
      <c r="H340" s="176" t="s">
        <v>221</v>
      </c>
      <c r="I340" s="176" t="s">
        <v>220</v>
      </c>
      <c r="J340" s="176" t="s">
        <v>220</v>
      </c>
      <c r="K340" s="176" t="s">
        <v>222</v>
      </c>
      <c r="L340" s="176" t="s">
        <v>222</v>
      </c>
      <c r="M340" s="176" t="s">
        <v>220</v>
      </c>
      <c r="N340" s="176" t="s">
        <v>220</v>
      </c>
    </row>
    <row r="341" spans="1:50" x14ac:dyDescent="0.3">
      <c r="A341" s="176">
        <v>808036</v>
      </c>
      <c r="B341" s="176" t="s">
        <v>308</v>
      </c>
      <c r="C341" s="176" t="s">
        <v>220</v>
      </c>
      <c r="D341" s="176" t="s">
        <v>221</v>
      </c>
      <c r="E341" s="176" t="s">
        <v>221</v>
      </c>
      <c r="F341" s="176" t="s">
        <v>220</v>
      </c>
      <c r="G341" s="176" t="s">
        <v>222</v>
      </c>
      <c r="H341" s="176" t="s">
        <v>222</v>
      </c>
      <c r="I341" s="176" t="s">
        <v>221</v>
      </c>
      <c r="J341" s="176" t="s">
        <v>221</v>
      </c>
      <c r="K341" s="176" t="s">
        <v>221</v>
      </c>
      <c r="L341" s="176" t="s">
        <v>221</v>
      </c>
      <c r="M341" s="176" t="s">
        <v>221</v>
      </c>
      <c r="N341" s="176" t="s">
        <v>221</v>
      </c>
    </row>
    <row r="342" spans="1:50" x14ac:dyDescent="0.3">
      <c r="A342" s="176">
        <v>808038</v>
      </c>
      <c r="B342" s="176" t="s">
        <v>308</v>
      </c>
      <c r="C342" s="176" t="s">
        <v>222</v>
      </c>
      <c r="D342" s="176" t="s">
        <v>222</v>
      </c>
      <c r="E342" s="176" t="s">
        <v>221</v>
      </c>
      <c r="F342" s="176" t="s">
        <v>222</v>
      </c>
      <c r="G342" s="176" t="s">
        <v>222</v>
      </c>
      <c r="H342" s="176" t="s">
        <v>220</v>
      </c>
      <c r="I342" s="176" t="s">
        <v>220</v>
      </c>
      <c r="J342" s="176" t="s">
        <v>221</v>
      </c>
      <c r="K342" s="176" t="s">
        <v>221</v>
      </c>
      <c r="L342" s="176" t="s">
        <v>222</v>
      </c>
      <c r="M342" s="176" t="s">
        <v>220</v>
      </c>
      <c r="N342" s="176" t="s">
        <v>222</v>
      </c>
    </row>
    <row r="343" spans="1:50" x14ac:dyDescent="0.3">
      <c r="A343" s="176">
        <v>808048</v>
      </c>
      <c r="B343" s="176" t="s">
        <v>308</v>
      </c>
      <c r="C343" s="176" t="s">
        <v>220</v>
      </c>
      <c r="D343" s="176" t="s">
        <v>222</v>
      </c>
      <c r="E343" s="176" t="s">
        <v>221</v>
      </c>
      <c r="F343" s="176" t="s">
        <v>220</v>
      </c>
      <c r="G343" s="176" t="s">
        <v>222</v>
      </c>
      <c r="H343" s="176" t="s">
        <v>220</v>
      </c>
      <c r="I343" s="176" t="s">
        <v>222</v>
      </c>
      <c r="J343" s="176" t="s">
        <v>222</v>
      </c>
      <c r="K343" s="176" t="s">
        <v>220</v>
      </c>
      <c r="L343" s="176" t="s">
        <v>220</v>
      </c>
      <c r="M343" s="176" t="s">
        <v>220</v>
      </c>
      <c r="N343" s="176" t="s">
        <v>222</v>
      </c>
    </row>
    <row r="344" spans="1:50" x14ac:dyDescent="0.3">
      <c r="A344" s="176">
        <v>808049</v>
      </c>
      <c r="B344" s="176" t="s">
        <v>308</v>
      </c>
      <c r="C344" s="176" t="s">
        <v>222</v>
      </c>
      <c r="D344" s="176" t="s">
        <v>222</v>
      </c>
      <c r="E344" s="176" t="s">
        <v>221</v>
      </c>
      <c r="F344" s="176" t="s">
        <v>222</v>
      </c>
      <c r="G344" s="176" t="s">
        <v>222</v>
      </c>
      <c r="H344" s="176" t="s">
        <v>220</v>
      </c>
      <c r="I344" s="176" t="s">
        <v>221</v>
      </c>
      <c r="J344" s="176" t="s">
        <v>221</v>
      </c>
      <c r="K344" s="176" t="s">
        <v>221</v>
      </c>
      <c r="L344" s="176" t="s">
        <v>221</v>
      </c>
      <c r="M344" s="176" t="s">
        <v>221</v>
      </c>
      <c r="N344" s="176" t="s">
        <v>221</v>
      </c>
    </row>
    <row r="345" spans="1:50" x14ac:dyDescent="0.3">
      <c r="A345" s="176">
        <v>808063</v>
      </c>
      <c r="B345" s="176" t="s">
        <v>308</v>
      </c>
      <c r="C345" s="176" t="s">
        <v>220</v>
      </c>
      <c r="D345" s="176" t="s">
        <v>220</v>
      </c>
      <c r="E345" s="176" t="s">
        <v>220</v>
      </c>
      <c r="F345" s="176" t="s">
        <v>220</v>
      </c>
      <c r="G345" s="176" t="s">
        <v>222</v>
      </c>
      <c r="H345" s="176" t="s">
        <v>220</v>
      </c>
      <c r="I345" s="176" t="s">
        <v>220</v>
      </c>
      <c r="J345" s="176" t="s">
        <v>221</v>
      </c>
      <c r="K345" s="176" t="s">
        <v>220</v>
      </c>
      <c r="L345" s="176" t="s">
        <v>220</v>
      </c>
      <c r="M345" s="176" t="s">
        <v>220</v>
      </c>
      <c r="N345" s="176" t="s">
        <v>221</v>
      </c>
    </row>
    <row r="346" spans="1:50" x14ac:dyDescent="0.3">
      <c r="A346" s="176">
        <v>808078</v>
      </c>
      <c r="B346" s="176" t="s">
        <v>308</v>
      </c>
      <c r="C346" s="176" t="s">
        <v>222</v>
      </c>
      <c r="D346" s="176" t="s">
        <v>221</v>
      </c>
      <c r="E346" s="176" t="s">
        <v>221</v>
      </c>
      <c r="F346" s="176" t="s">
        <v>221</v>
      </c>
      <c r="G346" s="176" t="s">
        <v>221</v>
      </c>
      <c r="H346" s="176" t="s">
        <v>222</v>
      </c>
      <c r="I346" s="176" t="s">
        <v>221</v>
      </c>
      <c r="J346" s="176" t="s">
        <v>221</v>
      </c>
      <c r="K346" s="176" t="s">
        <v>221</v>
      </c>
      <c r="L346" s="176" t="s">
        <v>221</v>
      </c>
      <c r="M346" s="176" t="s">
        <v>221</v>
      </c>
      <c r="N346" s="176" t="s">
        <v>222</v>
      </c>
    </row>
    <row r="347" spans="1:50" x14ac:dyDescent="0.3">
      <c r="A347" s="176">
        <v>808079</v>
      </c>
      <c r="B347" s="176" t="s">
        <v>308</v>
      </c>
      <c r="C347" s="176" t="s">
        <v>220</v>
      </c>
      <c r="D347" s="176" t="s">
        <v>220</v>
      </c>
      <c r="E347" s="176" t="s">
        <v>220</v>
      </c>
      <c r="F347" s="176" t="s">
        <v>220</v>
      </c>
      <c r="G347" s="176" t="s">
        <v>221</v>
      </c>
      <c r="H347" s="176" t="s">
        <v>220</v>
      </c>
      <c r="I347" s="176" t="s">
        <v>220</v>
      </c>
      <c r="J347" s="176" t="s">
        <v>220</v>
      </c>
      <c r="K347" s="176" t="s">
        <v>220</v>
      </c>
      <c r="L347" s="176" t="s">
        <v>220</v>
      </c>
      <c r="M347" s="176" t="s">
        <v>220</v>
      </c>
      <c r="N347" s="176" t="s">
        <v>222</v>
      </c>
      <c r="O347" s="176" t="s">
        <v>284</v>
      </c>
      <c r="P347" s="176" t="s">
        <v>284</v>
      </c>
      <c r="Q347" s="176" t="s">
        <v>284</v>
      </c>
      <c r="R347" s="176" t="s">
        <v>284</v>
      </c>
      <c r="S347" s="176" t="s">
        <v>284</v>
      </c>
      <c r="T347" s="176" t="s">
        <v>284</v>
      </c>
      <c r="U347" s="176" t="s">
        <v>284</v>
      </c>
      <c r="V347" s="176" t="s">
        <v>284</v>
      </c>
      <c r="W347" s="176" t="s">
        <v>284</v>
      </c>
      <c r="X347" s="176" t="s">
        <v>284</v>
      </c>
      <c r="Y347" s="176" t="s">
        <v>284</v>
      </c>
      <c r="Z347" s="176" t="s">
        <v>284</v>
      </c>
      <c r="AA347" s="176" t="s">
        <v>284</v>
      </c>
      <c r="AB347" s="176" t="s">
        <v>284</v>
      </c>
      <c r="AC347" s="176" t="s">
        <v>284</v>
      </c>
      <c r="AD347" s="176" t="s">
        <v>284</v>
      </c>
      <c r="AE347" s="176" t="s">
        <v>284</v>
      </c>
      <c r="AF347" s="176" t="s">
        <v>284</v>
      </c>
      <c r="AG347" s="176" t="s">
        <v>284</v>
      </c>
      <c r="AH347" s="176" t="s">
        <v>284</v>
      </c>
      <c r="AI347" s="176" t="s">
        <v>284</v>
      </c>
      <c r="AJ347" s="176" t="s">
        <v>284</v>
      </c>
      <c r="AK347" s="176" t="s">
        <v>284</v>
      </c>
      <c r="AL347" s="176" t="s">
        <v>284</v>
      </c>
      <c r="AM347" s="176" t="s">
        <v>284</v>
      </c>
      <c r="AN347" s="176" t="s">
        <v>284</v>
      </c>
      <c r="AO347" s="176" t="s">
        <v>284</v>
      </c>
      <c r="AP347" s="176" t="s">
        <v>284</v>
      </c>
      <c r="AQ347" s="176" t="s">
        <v>284</v>
      </c>
      <c r="AR347" s="176" t="s">
        <v>284</v>
      </c>
      <c r="AS347" s="176" t="s">
        <v>284</v>
      </c>
      <c r="AT347" s="176" t="s">
        <v>284</v>
      </c>
      <c r="AU347" s="176" t="s">
        <v>284</v>
      </c>
      <c r="AV347" s="176" t="s">
        <v>284</v>
      </c>
      <c r="AW347" s="176" t="s">
        <v>284</v>
      </c>
      <c r="AX347" s="176" t="s">
        <v>284</v>
      </c>
    </row>
    <row r="348" spans="1:50" x14ac:dyDescent="0.3">
      <c r="A348" s="176">
        <v>808091</v>
      </c>
      <c r="B348" s="176" t="s">
        <v>308</v>
      </c>
      <c r="C348" s="176" t="s">
        <v>220</v>
      </c>
      <c r="D348" s="176" t="s">
        <v>220</v>
      </c>
      <c r="E348" s="176" t="s">
        <v>220</v>
      </c>
      <c r="F348" s="176" t="s">
        <v>220</v>
      </c>
      <c r="G348" s="176" t="s">
        <v>220</v>
      </c>
      <c r="H348" s="176" t="s">
        <v>222</v>
      </c>
      <c r="I348" s="176" t="s">
        <v>222</v>
      </c>
      <c r="J348" s="176" t="s">
        <v>221</v>
      </c>
      <c r="K348" s="176" t="s">
        <v>221</v>
      </c>
      <c r="L348" s="176" t="s">
        <v>221</v>
      </c>
      <c r="M348" s="176" t="s">
        <v>221</v>
      </c>
      <c r="N348" s="176" t="s">
        <v>221</v>
      </c>
    </row>
    <row r="349" spans="1:50" x14ac:dyDescent="0.3">
      <c r="A349" s="176">
        <v>808103</v>
      </c>
      <c r="B349" s="176" t="s">
        <v>308</v>
      </c>
      <c r="C349" s="176" t="s">
        <v>221</v>
      </c>
      <c r="D349" s="176" t="s">
        <v>220</v>
      </c>
      <c r="E349" s="176" t="s">
        <v>222</v>
      </c>
      <c r="F349" s="176" t="s">
        <v>222</v>
      </c>
      <c r="G349" s="176" t="s">
        <v>221</v>
      </c>
      <c r="H349" s="176" t="s">
        <v>220</v>
      </c>
      <c r="I349" s="176" t="s">
        <v>222</v>
      </c>
      <c r="J349" s="176" t="s">
        <v>220</v>
      </c>
      <c r="K349" s="176" t="s">
        <v>222</v>
      </c>
      <c r="L349" s="176" t="s">
        <v>221</v>
      </c>
      <c r="M349" s="176" t="s">
        <v>222</v>
      </c>
      <c r="N349" s="176" t="s">
        <v>221</v>
      </c>
    </row>
    <row r="350" spans="1:50" x14ac:dyDescent="0.3">
      <c r="A350" s="176">
        <v>808127</v>
      </c>
      <c r="B350" s="176" t="s">
        <v>308</v>
      </c>
      <c r="C350" s="176" t="s">
        <v>220</v>
      </c>
      <c r="D350" s="176" t="s">
        <v>220</v>
      </c>
      <c r="E350" s="176" t="s">
        <v>222</v>
      </c>
      <c r="F350" s="176" t="s">
        <v>220</v>
      </c>
      <c r="G350" s="176" t="s">
        <v>220</v>
      </c>
      <c r="H350" s="176" t="s">
        <v>220</v>
      </c>
      <c r="I350" s="176" t="s">
        <v>221</v>
      </c>
      <c r="J350" s="176" t="s">
        <v>221</v>
      </c>
      <c r="K350" s="176" t="s">
        <v>221</v>
      </c>
      <c r="L350" s="176" t="s">
        <v>221</v>
      </c>
      <c r="M350" s="176" t="s">
        <v>221</v>
      </c>
      <c r="N350" s="176" t="s">
        <v>221</v>
      </c>
    </row>
    <row r="351" spans="1:50" x14ac:dyDescent="0.3">
      <c r="A351" s="176">
        <v>808133</v>
      </c>
      <c r="B351" s="176" t="s">
        <v>308</v>
      </c>
      <c r="C351" s="176" t="s">
        <v>222</v>
      </c>
      <c r="D351" s="176" t="s">
        <v>220</v>
      </c>
      <c r="E351" s="176" t="s">
        <v>220</v>
      </c>
      <c r="F351" s="176" t="s">
        <v>222</v>
      </c>
      <c r="G351" s="176" t="s">
        <v>221</v>
      </c>
      <c r="H351" s="176" t="s">
        <v>220</v>
      </c>
      <c r="I351" s="176" t="s">
        <v>220</v>
      </c>
      <c r="J351" s="176" t="s">
        <v>221</v>
      </c>
      <c r="K351" s="176" t="s">
        <v>222</v>
      </c>
      <c r="L351" s="176" t="s">
        <v>220</v>
      </c>
      <c r="M351" s="176" t="s">
        <v>222</v>
      </c>
      <c r="N351" s="176" t="s">
        <v>221</v>
      </c>
    </row>
    <row r="352" spans="1:50" x14ac:dyDescent="0.3">
      <c r="A352" s="176">
        <v>808146</v>
      </c>
      <c r="B352" s="176" t="s">
        <v>308</v>
      </c>
      <c r="C352" s="176" t="s">
        <v>220</v>
      </c>
      <c r="D352" s="176" t="s">
        <v>220</v>
      </c>
      <c r="E352" s="176" t="s">
        <v>222</v>
      </c>
      <c r="F352" s="176" t="s">
        <v>222</v>
      </c>
      <c r="G352" s="176" t="s">
        <v>220</v>
      </c>
      <c r="H352" s="176" t="s">
        <v>222</v>
      </c>
      <c r="I352" s="176" t="s">
        <v>221</v>
      </c>
      <c r="J352" s="176" t="s">
        <v>221</v>
      </c>
      <c r="K352" s="176" t="s">
        <v>221</v>
      </c>
      <c r="L352" s="176" t="s">
        <v>221</v>
      </c>
      <c r="M352" s="176" t="s">
        <v>221</v>
      </c>
      <c r="N352" s="176" t="s">
        <v>221</v>
      </c>
    </row>
    <row r="353" spans="1:50" x14ac:dyDescent="0.3">
      <c r="A353" s="176">
        <v>808152</v>
      </c>
      <c r="B353" s="176" t="s">
        <v>308</v>
      </c>
      <c r="C353" s="176" t="s">
        <v>220</v>
      </c>
      <c r="D353" s="176" t="s">
        <v>220</v>
      </c>
      <c r="E353" s="176" t="s">
        <v>222</v>
      </c>
      <c r="F353" s="176" t="s">
        <v>222</v>
      </c>
      <c r="G353" s="176" t="s">
        <v>221</v>
      </c>
      <c r="H353" s="176" t="s">
        <v>220</v>
      </c>
      <c r="I353" s="176" t="s">
        <v>222</v>
      </c>
      <c r="J353" s="176" t="s">
        <v>221</v>
      </c>
      <c r="K353" s="176" t="s">
        <v>222</v>
      </c>
      <c r="L353" s="176" t="s">
        <v>221</v>
      </c>
      <c r="M353" s="176" t="s">
        <v>222</v>
      </c>
      <c r="N353" s="176" t="s">
        <v>222</v>
      </c>
    </row>
    <row r="354" spans="1:50" x14ac:dyDescent="0.3">
      <c r="A354" s="176">
        <v>808165</v>
      </c>
      <c r="B354" s="176" t="s">
        <v>308</v>
      </c>
      <c r="C354" s="176" t="s">
        <v>220</v>
      </c>
      <c r="D354" s="176" t="s">
        <v>220</v>
      </c>
      <c r="E354" s="176" t="s">
        <v>220</v>
      </c>
      <c r="F354" s="176" t="s">
        <v>222</v>
      </c>
      <c r="G354" s="176" t="s">
        <v>222</v>
      </c>
      <c r="H354" s="176" t="s">
        <v>222</v>
      </c>
      <c r="I354" s="176" t="s">
        <v>220</v>
      </c>
      <c r="J354" s="176" t="s">
        <v>220</v>
      </c>
      <c r="K354" s="176" t="s">
        <v>220</v>
      </c>
      <c r="L354" s="176" t="s">
        <v>220</v>
      </c>
      <c r="M354" s="176" t="s">
        <v>220</v>
      </c>
      <c r="N354" s="176" t="s">
        <v>220</v>
      </c>
    </row>
    <row r="355" spans="1:50" x14ac:dyDescent="0.3">
      <c r="A355" s="176">
        <v>808187</v>
      </c>
      <c r="B355" s="176" t="s">
        <v>308</v>
      </c>
      <c r="C355" s="176" t="s">
        <v>222</v>
      </c>
      <c r="D355" s="176" t="s">
        <v>222</v>
      </c>
      <c r="E355" s="176" t="s">
        <v>222</v>
      </c>
      <c r="F355" s="176" t="s">
        <v>222</v>
      </c>
      <c r="G355" s="176" t="s">
        <v>222</v>
      </c>
      <c r="H355" s="176" t="s">
        <v>221</v>
      </c>
      <c r="I355" s="176" t="s">
        <v>220</v>
      </c>
      <c r="J355" s="176" t="s">
        <v>221</v>
      </c>
      <c r="K355" s="176" t="s">
        <v>221</v>
      </c>
      <c r="L355" s="176" t="s">
        <v>222</v>
      </c>
      <c r="M355" s="176" t="s">
        <v>221</v>
      </c>
      <c r="N355" s="176" t="s">
        <v>220</v>
      </c>
    </row>
    <row r="356" spans="1:50" x14ac:dyDescent="0.3">
      <c r="A356" s="176">
        <v>808215</v>
      </c>
      <c r="B356" s="176" t="s">
        <v>308</v>
      </c>
      <c r="C356" s="176" t="s">
        <v>220</v>
      </c>
      <c r="D356" s="176" t="s">
        <v>220</v>
      </c>
      <c r="E356" s="176" t="s">
        <v>220</v>
      </c>
      <c r="F356" s="176" t="s">
        <v>220</v>
      </c>
      <c r="G356" s="176" t="s">
        <v>220</v>
      </c>
      <c r="H356" s="176" t="s">
        <v>220</v>
      </c>
      <c r="I356" s="176" t="s">
        <v>221</v>
      </c>
      <c r="J356" s="176" t="s">
        <v>221</v>
      </c>
      <c r="K356" s="176" t="s">
        <v>221</v>
      </c>
      <c r="L356" s="176" t="s">
        <v>221</v>
      </c>
      <c r="M356" s="176" t="s">
        <v>221</v>
      </c>
      <c r="N356" s="176" t="s">
        <v>221</v>
      </c>
    </row>
    <row r="357" spans="1:50" x14ac:dyDescent="0.3">
      <c r="A357" s="176">
        <v>808219</v>
      </c>
      <c r="B357" s="176" t="s">
        <v>308</v>
      </c>
      <c r="C357" s="176" t="s">
        <v>222</v>
      </c>
      <c r="D357" s="176" t="s">
        <v>221</v>
      </c>
      <c r="E357" s="176" t="s">
        <v>221</v>
      </c>
      <c r="F357" s="176" t="s">
        <v>222</v>
      </c>
      <c r="G357" s="176" t="s">
        <v>222</v>
      </c>
      <c r="H357" s="176" t="s">
        <v>220</v>
      </c>
      <c r="I357" s="176" t="s">
        <v>220</v>
      </c>
      <c r="J357" s="176" t="s">
        <v>222</v>
      </c>
      <c r="K357" s="176" t="s">
        <v>222</v>
      </c>
      <c r="L357" s="176" t="s">
        <v>222</v>
      </c>
      <c r="M357" s="176" t="s">
        <v>220</v>
      </c>
      <c r="N357" s="176" t="s">
        <v>220</v>
      </c>
    </row>
    <row r="358" spans="1:50" x14ac:dyDescent="0.3">
      <c r="A358" s="176">
        <v>808226</v>
      </c>
      <c r="B358" s="176" t="s">
        <v>308</v>
      </c>
      <c r="C358" s="176" t="s">
        <v>220</v>
      </c>
      <c r="D358" s="176" t="s">
        <v>222</v>
      </c>
      <c r="E358" s="176" t="s">
        <v>220</v>
      </c>
      <c r="F358" s="176" t="s">
        <v>220</v>
      </c>
      <c r="G358" s="176" t="s">
        <v>222</v>
      </c>
      <c r="H358" s="176" t="s">
        <v>221</v>
      </c>
      <c r="I358" s="176" t="s">
        <v>220</v>
      </c>
      <c r="J358" s="176" t="s">
        <v>221</v>
      </c>
      <c r="K358" s="176" t="s">
        <v>221</v>
      </c>
      <c r="L358" s="176" t="s">
        <v>222</v>
      </c>
      <c r="M358" s="176" t="s">
        <v>220</v>
      </c>
      <c r="N358" s="176" t="s">
        <v>222</v>
      </c>
    </row>
    <row r="359" spans="1:50" x14ac:dyDescent="0.3">
      <c r="A359" s="176">
        <v>808228</v>
      </c>
      <c r="B359" s="176" t="s">
        <v>308</v>
      </c>
      <c r="C359" s="176" t="s">
        <v>222</v>
      </c>
      <c r="D359" s="176" t="s">
        <v>222</v>
      </c>
      <c r="E359" s="176" t="s">
        <v>222</v>
      </c>
      <c r="F359" s="176" t="s">
        <v>221</v>
      </c>
      <c r="G359" s="176" t="s">
        <v>222</v>
      </c>
      <c r="H359" s="176" t="s">
        <v>220</v>
      </c>
      <c r="I359" s="176" t="s">
        <v>221</v>
      </c>
      <c r="J359" s="176" t="s">
        <v>221</v>
      </c>
      <c r="K359" s="176" t="s">
        <v>221</v>
      </c>
      <c r="L359" s="176" t="s">
        <v>221</v>
      </c>
      <c r="M359" s="176" t="s">
        <v>221</v>
      </c>
      <c r="N359" s="176" t="s">
        <v>221</v>
      </c>
    </row>
    <row r="360" spans="1:50" x14ac:dyDescent="0.3">
      <c r="A360" s="176">
        <v>808279</v>
      </c>
      <c r="B360" s="176" t="s">
        <v>308</v>
      </c>
      <c r="C360" s="176" t="s">
        <v>220</v>
      </c>
      <c r="D360" s="176" t="s">
        <v>220</v>
      </c>
      <c r="E360" s="176" t="s">
        <v>220</v>
      </c>
      <c r="F360" s="176" t="s">
        <v>220</v>
      </c>
      <c r="G360" s="176" t="s">
        <v>222</v>
      </c>
      <c r="H360" s="176" t="s">
        <v>220</v>
      </c>
      <c r="I360" s="176" t="s">
        <v>221</v>
      </c>
      <c r="J360" s="176" t="s">
        <v>221</v>
      </c>
      <c r="K360" s="176" t="s">
        <v>221</v>
      </c>
      <c r="L360" s="176" t="s">
        <v>221</v>
      </c>
      <c r="M360" s="176" t="s">
        <v>221</v>
      </c>
      <c r="N360" s="176" t="s">
        <v>221</v>
      </c>
    </row>
    <row r="361" spans="1:50" x14ac:dyDescent="0.3">
      <c r="A361" s="176">
        <v>808286</v>
      </c>
      <c r="B361" s="176" t="s">
        <v>308</v>
      </c>
      <c r="C361" s="176" t="s">
        <v>222</v>
      </c>
      <c r="D361" s="176" t="s">
        <v>222</v>
      </c>
      <c r="E361" s="176" t="s">
        <v>222</v>
      </c>
      <c r="F361" s="176" t="s">
        <v>220</v>
      </c>
      <c r="G361" s="176" t="s">
        <v>222</v>
      </c>
      <c r="H361" s="176" t="s">
        <v>220</v>
      </c>
      <c r="I361" s="176" t="s">
        <v>222</v>
      </c>
      <c r="J361" s="176" t="s">
        <v>220</v>
      </c>
      <c r="K361" s="176" t="s">
        <v>222</v>
      </c>
      <c r="L361" s="176" t="s">
        <v>221</v>
      </c>
      <c r="M361" s="176" t="s">
        <v>220</v>
      </c>
      <c r="N361" s="176" t="s">
        <v>220</v>
      </c>
    </row>
    <row r="362" spans="1:50" x14ac:dyDescent="0.3">
      <c r="A362" s="176">
        <v>808291</v>
      </c>
      <c r="B362" s="176" t="s">
        <v>308</v>
      </c>
      <c r="C362" s="176" t="s">
        <v>220</v>
      </c>
      <c r="D362" s="176" t="s">
        <v>222</v>
      </c>
      <c r="E362" s="176" t="s">
        <v>222</v>
      </c>
      <c r="F362" s="176" t="s">
        <v>220</v>
      </c>
      <c r="G362" s="176" t="s">
        <v>222</v>
      </c>
      <c r="H362" s="176" t="s">
        <v>220</v>
      </c>
      <c r="I362" s="176" t="s">
        <v>222</v>
      </c>
      <c r="J362" s="176" t="s">
        <v>221</v>
      </c>
      <c r="K362" s="176" t="s">
        <v>222</v>
      </c>
      <c r="L362" s="176" t="s">
        <v>221</v>
      </c>
      <c r="M362" s="176" t="s">
        <v>222</v>
      </c>
      <c r="N362" s="176" t="s">
        <v>221</v>
      </c>
    </row>
    <row r="363" spans="1:50" x14ac:dyDescent="0.3">
      <c r="A363" s="176">
        <v>808296</v>
      </c>
      <c r="B363" s="176" t="s">
        <v>308</v>
      </c>
      <c r="C363" s="176" t="s">
        <v>222</v>
      </c>
      <c r="D363" s="176" t="s">
        <v>221</v>
      </c>
      <c r="E363" s="176" t="s">
        <v>222</v>
      </c>
      <c r="F363" s="176" t="s">
        <v>221</v>
      </c>
      <c r="G363" s="176" t="s">
        <v>221</v>
      </c>
      <c r="H363" s="176" t="s">
        <v>222</v>
      </c>
      <c r="I363" s="176" t="s">
        <v>221</v>
      </c>
      <c r="J363" s="176" t="s">
        <v>221</v>
      </c>
      <c r="K363" s="176" t="s">
        <v>221</v>
      </c>
      <c r="L363" s="176" t="s">
        <v>221</v>
      </c>
      <c r="M363" s="176" t="s">
        <v>221</v>
      </c>
      <c r="N363" s="176" t="s">
        <v>221</v>
      </c>
    </row>
    <row r="364" spans="1:50" x14ac:dyDescent="0.3">
      <c r="A364" s="176">
        <v>808303</v>
      </c>
      <c r="B364" s="176" t="s">
        <v>308</v>
      </c>
      <c r="C364" s="176" t="s">
        <v>220</v>
      </c>
      <c r="D364" s="176" t="s">
        <v>220</v>
      </c>
      <c r="E364" s="176" t="s">
        <v>222</v>
      </c>
      <c r="F364" s="176" t="s">
        <v>220</v>
      </c>
      <c r="G364" s="176" t="s">
        <v>220</v>
      </c>
      <c r="H364" s="176" t="s">
        <v>220</v>
      </c>
      <c r="I364" s="176" t="s">
        <v>222</v>
      </c>
      <c r="J364" s="176" t="s">
        <v>222</v>
      </c>
      <c r="K364" s="176" t="s">
        <v>222</v>
      </c>
      <c r="L364" s="176" t="s">
        <v>221</v>
      </c>
      <c r="M364" s="176" t="s">
        <v>222</v>
      </c>
      <c r="N364" s="176" t="s">
        <v>222</v>
      </c>
    </row>
    <row r="365" spans="1:50" x14ac:dyDescent="0.3">
      <c r="A365" s="176">
        <v>808305</v>
      </c>
      <c r="B365" s="176" t="s">
        <v>308</v>
      </c>
      <c r="C365" s="176" t="s">
        <v>1144</v>
      </c>
      <c r="D365" s="176" t="s">
        <v>220</v>
      </c>
      <c r="E365" s="176" t="s">
        <v>1144</v>
      </c>
      <c r="F365" s="176" t="s">
        <v>1144</v>
      </c>
      <c r="G365" s="176" t="s">
        <v>1144</v>
      </c>
      <c r="H365" s="176" t="s">
        <v>1144</v>
      </c>
      <c r="I365" s="176" t="s">
        <v>1144</v>
      </c>
      <c r="J365" s="176" t="s">
        <v>221</v>
      </c>
      <c r="K365" s="176" t="s">
        <v>221</v>
      </c>
      <c r="L365" s="176" t="s">
        <v>220</v>
      </c>
      <c r="M365" s="176" t="s">
        <v>222</v>
      </c>
      <c r="N365" s="176" t="s">
        <v>1144</v>
      </c>
      <c r="O365" s="176" t="s">
        <v>284</v>
      </c>
      <c r="P365" s="176" t="s">
        <v>284</v>
      </c>
      <c r="Q365" s="176" t="s">
        <v>284</v>
      </c>
      <c r="R365" s="176" t="s">
        <v>284</v>
      </c>
      <c r="S365" s="176" t="s">
        <v>284</v>
      </c>
      <c r="T365" s="176" t="s">
        <v>284</v>
      </c>
      <c r="U365" s="176" t="s">
        <v>284</v>
      </c>
      <c r="V365" s="176" t="s">
        <v>284</v>
      </c>
      <c r="W365" s="176" t="s">
        <v>284</v>
      </c>
      <c r="X365" s="176" t="s">
        <v>284</v>
      </c>
      <c r="Y365" s="176" t="s">
        <v>284</v>
      </c>
      <c r="Z365" s="176" t="s">
        <v>284</v>
      </c>
      <c r="AA365" s="176" t="s">
        <v>284</v>
      </c>
      <c r="AB365" s="176" t="s">
        <v>284</v>
      </c>
      <c r="AC365" s="176" t="s">
        <v>284</v>
      </c>
      <c r="AD365" s="176" t="s">
        <v>284</v>
      </c>
      <c r="AE365" s="176" t="s">
        <v>284</v>
      </c>
      <c r="AF365" s="176" t="s">
        <v>284</v>
      </c>
      <c r="AG365" s="176" t="s">
        <v>284</v>
      </c>
      <c r="AH365" s="176" t="s">
        <v>284</v>
      </c>
      <c r="AI365" s="176" t="s">
        <v>284</v>
      </c>
      <c r="AJ365" s="176" t="s">
        <v>284</v>
      </c>
      <c r="AK365" s="176" t="s">
        <v>284</v>
      </c>
      <c r="AL365" s="176" t="s">
        <v>284</v>
      </c>
      <c r="AM365" s="176" t="s">
        <v>284</v>
      </c>
      <c r="AN365" s="176" t="s">
        <v>284</v>
      </c>
      <c r="AO365" s="176" t="s">
        <v>284</v>
      </c>
      <c r="AP365" s="176" t="s">
        <v>284</v>
      </c>
      <c r="AQ365" s="176" t="s">
        <v>284</v>
      </c>
      <c r="AR365" s="176" t="s">
        <v>284</v>
      </c>
      <c r="AS365" s="176" t="s">
        <v>284</v>
      </c>
      <c r="AT365" s="176" t="s">
        <v>284</v>
      </c>
      <c r="AU365" s="176" t="s">
        <v>284</v>
      </c>
      <c r="AV365" s="176" t="s">
        <v>284</v>
      </c>
      <c r="AW365" s="176" t="s">
        <v>284</v>
      </c>
      <c r="AX365" s="176" t="s">
        <v>284</v>
      </c>
    </row>
    <row r="366" spans="1:50" x14ac:dyDescent="0.3">
      <c r="A366" s="176">
        <v>808316</v>
      </c>
      <c r="B366" s="176" t="s">
        <v>308</v>
      </c>
      <c r="C366" s="176" t="s">
        <v>220</v>
      </c>
      <c r="D366" s="176" t="s">
        <v>222</v>
      </c>
      <c r="E366" s="176" t="s">
        <v>220</v>
      </c>
      <c r="F366" s="176" t="s">
        <v>220</v>
      </c>
      <c r="G366" s="176" t="s">
        <v>221</v>
      </c>
      <c r="H366" s="176" t="s">
        <v>222</v>
      </c>
      <c r="I366" s="176" t="s">
        <v>220</v>
      </c>
      <c r="J366" s="176" t="s">
        <v>221</v>
      </c>
      <c r="K366" s="176" t="s">
        <v>220</v>
      </c>
      <c r="L366" s="176" t="s">
        <v>220</v>
      </c>
      <c r="M366" s="176" t="s">
        <v>222</v>
      </c>
      <c r="N366" s="176" t="s">
        <v>222</v>
      </c>
    </row>
    <row r="367" spans="1:50" x14ac:dyDescent="0.3">
      <c r="A367" s="176">
        <v>808332</v>
      </c>
      <c r="B367" s="176" t="s">
        <v>308</v>
      </c>
      <c r="C367" s="176" t="s">
        <v>220</v>
      </c>
      <c r="D367" s="176" t="s">
        <v>220</v>
      </c>
      <c r="E367" s="176" t="s">
        <v>220</v>
      </c>
      <c r="F367" s="176" t="s">
        <v>220</v>
      </c>
      <c r="G367" s="176" t="s">
        <v>220</v>
      </c>
      <c r="H367" s="176" t="s">
        <v>222</v>
      </c>
      <c r="I367" s="176" t="s">
        <v>222</v>
      </c>
      <c r="J367" s="176" t="s">
        <v>220</v>
      </c>
      <c r="K367" s="176" t="s">
        <v>220</v>
      </c>
      <c r="L367" s="176" t="s">
        <v>220</v>
      </c>
      <c r="M367" s="176" t="s">
        <v>221</v>
      </c>
      <c r="N367" s="176" t="s">
        <v>222</v>
      </c>
    </row>
    <row r="368" spans="1:50" x14ac:dyDescent="0.3">
      <c r="A368" s="176">
        <v>808337</v>
      </c>
      <c r="B368" s="176" t="s">
        <v>308</v>
      </c>
      <c r="C368" s="176" t="s">
        <v>221</v>
      </c>
      <c r="D368" s="176" t="s">
        <v>220</v>
      </c>
      <c r="E368" s="176" t="s">
        <v>222</v>
      </c>
      <c r="F368" s="176" t="s">
        <v>221</v>
      </c>
      <c r="G368" s="176" t="s">
        <v>221</v>
      </c>
      <c r="H368" s="176" t="s">
        <v>221</v>
      </c>
      <c r="I368" s="176" t="s">
        <v>220</v>
      </c>
      <c r="J368" s="176" t="s">
        <v>221</v>
      </c>
      <c r="K368" s="176" t="s">
        <v>221</v>
      </c>
      <c r="L368" s="176" t="s">
        <v>222</v>
      </c>
      <c r="M368" s="176" t="s">
        <v>220</v>
      </c>
      <c r="N368" s="176" t="s">
        <v>221</v>
      </c>
    </row>
    <row r="369" spans="1:50" x14ac:dyDescent="0.3">
      <c r="A369" s="176">
        <v>808348</v>
      </c>
      <c r="B369" s="176" t="s">
        <v>308</v>
      </c>
      <c r="C369" s="176" t="s">
        <v>220</v>
      </c>
      <c r="D369" s="176" t="s">
        <v>220</v>
      </c>
      <c r="E369" s="176" t="s">
        <v>222</v>
      </c>
      <c r="F369" s="176" t="s">
        <v>220</v>
      </c>
      <c r="G369" s="176" t="s">
        <v>221</v>
      </c>
      <c r="H369" s="176" t="s">
        <v>220</v>
      </c>
      <c r="I369" s="176" t="s">
        <v>220</v>
      </c>
      <c r="J369" s="176" t="s">
        <v>222</v>
      </c>
      <c r="K369" s="176" t="s">
        <v>221</v>
      </c>
      <c r="L369" s="176" t="s">
        <v>221</v>
      </c>
      <c r="M369" s="176" t="s">
        <v>222</v>
      </c>
      <c r="N369" s="176" t="s">
        <v>221</v>
      </c>
    </row>
    <row r="370" spans="1:50" x14ac:dyDescent="0.3">
      <c r="A370" s="176">
        <v>808352</v>
      </c>
      <c r="B370" s="176" t="s">
        <v>308</v>
      </c>
      <c r="C370" s="176" t="s">
        <v>220</v>
      </c>
      <c r="D370" s="176" t="s">
        <v>220</v>
      </c>
      <c r="E370" s="176" t="s">
        <v>220</v>
      </c>
      <c r="F370" s="176" t="s">
        <v>220</v>
      </c>
      <c r="G370" s="176" t="s">
        <v>220</v>
      </c>
      <c r="H370" s="176" t="s">
        <v>220</v>
      </c>
      <c r="I370" s="176" t="s">
        <v>220</v>
      </c>
      <c r="J370" s="176" t="s">
        <v>220</v>
      </c>
      <c r="K370" s="176" t="s">
        <v>220</v>
      </c>
      <c r="L370" s="176" t="s">
        <v>220</v>
      </c>
      <c r="M370" s="176" t="s">
        <v>220</v>
      </c>
      <c r="N370" s="176" t="s">
        <v>220</v>
      </c>
    </row>
    <row r="371" spans="1:50" x14ac:dyDescent="0.3">
      <c r="A371" s="176">
        <v>808358</v>
      </c>
      <c r="B371" s="176" t="s">
        <v>308</v>
      </c>
      <c r="C371" s="176" t="s">
        <v>222</v>
      </c>
      <c r="D371" s="176" t="s">
        <v>222</v>
      </c>
      <c r="E371" s="176" t="s">
        <v>220</v>
      </c>
      <c r="F371" s="176" t="s">
        <v>221</v>
      </c>
      <c r="G371" s="176" t="s">
        <v>221</v>
      </c>
      <c r="H371" s="176" t="s">
        <v>221</v>
      </c>
      <c r="I371" s="176" t="s">
        <v>220</v>
      </c>
      <c r="J371" s="176" t="s">
        <v>220</v>
      </c>
      <c r="K371" s="176" t="s">
        <v>220</v>
      </c>
      <c r="L371" s="176" t="s">
        <v>220</v>
      </c>
      <c r="M371" s="176" t="s">
        <v>220</v>
      </c>
      <c r="N371" s="176" t="s">
        <v>220</v>
      </c>
    </row>
    <row r="372" spans="1:50" x14ac:dyDescent="0.3">
      <c r="A372" s="176">
        <v>808367</v>
      </c>
      <c r="B372" s="176" t="s">
        <v>308</v>
      </c>
      <c r="C372" s="176" t="s">
        <v>220</v>
      </c>
      <c r="D372" s="176" t="s">
        <v>220</v>
      </c>
      <c r="E372" s="176" t="s">
        <v>222</v>
      </c>
      <c r="F372" s="176" t="s">
        <v>221</v>
      </c>
      <c r="G372" s="176" t="s">
        <v>222</v>
      </c>
      <c r="H372" s="176" t="s">
        <v>221</v>
      </c>
      <c r="I372" s="176" t="s">
        <v>222</v>
      </c>
      <c r="J372" s="176" t="s">
        <v>221</v>
      </c>
      <c r="K372" s="176" t="s">
        <v>222</v>
      </c>
      <c r="L372" s="176" t="s">
        <v>221</v>
      </c>
      <c r="M372" s="176" t="s">
        <v>220</v>
      </c>
      <c r="N372" s="176" t="s">
        <v>221</v>
      </c>
    </row>
    <row r="373" spans="1:50" x14ac:dyDescent="0.3">
      <c r="A373" s="176">
        <v>808368</v>
      </c>
      <c r="B373" s="176" t="s">
        <v>308</v>
      </c>
      <c r="C373" s="176" t="s">
        <v>220</v>
      </c>
      <c r="D373" s="176" t="s">
        <v>220</v>
      </c>
      <c r="E373" s="176" t="s">
        <v>222</v>
      </c>
      <c r="F373" s="176" t="s">
        <v>222</v>
      </c>
      <c r="G373" s="176" t="s">
        <v>222</v>
      </c>
      <c r="H373" s="176" t="s">
        <v>222</v>
      </c>
      <c r="I373" s="176" t="s">
        <v>221</v>
      </c>
      <c r="J373" s="176" t="s">
        <v>221</v>
      </c>
      <c r="K373" s="176" t="s">
        <v>220</v>
      </c>
      <c r="L373" s="176" t="s">
        <v>221</v>
      </c>
      <c r="M373" s="176" t="s">
        <v>222</v>
      </c>
      <c r="N373" s="176" t="s">
        <v>222</v>
      </c>
    </row>
    <row r="374" spans="1:50" x14ac:dyDescent="0.3">
      <c r="A374" s="176">
        <v>808370</v>
      </c>
      <c r="B374" s="176" t="s">
        <v>308</v>
      </c>
      <c r="C374" s="176" t="s">
        <v>222</v>
      </c>
      <c r="D374" s="176" t="s">
        <v>220</v>
      </c>
      <c r="E374" s="176" t="s">
        <v>222</v>
      </c>
      <c r="F374" s="176" t="s">
        <v>222</v>
      </c>
      <c r="G374" s="176" t="s">
        <v>221</v>
      </c>
      <c r="H374" s="176" t="s">
        <v>222</v>
      </c>
      <c r="I374" s="176" t="s">
        <v>222</v>
      </c>
      <c r="J374" s="176" t="s">
        <v>221</v>
      </c>
      <c r="K374" s="176" t="s">
        <v>221</v>
      </c>
      <c r="L374" s="176" t="s">
        <v>221</v>
      </c>
      <c r="M374" s="176" t="s">
        <v>221</v>
      </c>
      <c r="N374" s="176" t="s">
        <v>222</v>
      </c>
    </row>
    <row r="375" spans="1:50" x14ac:dyDescent="0.3">
      <c r="A375" s="176">
        <v>808376</v>
      </c>
      <c r="B375" s="176" t="s">
        <v>308</v>
      </c>
      <c r="C375" s="176" t="s">
        <v>221</v>
      </c>
      <c r="D375" s="176" t="s">
        <v>221</v>
      </c>
      <c r="E375" s="176" t="s">
        <v>221</v>
      </c>
      <c r="F375" s="176" t="s">
        <v>220</v>
      </c>
      <c r="G375" s="176" t="s">
        <v>220</v>
      </c>
      <c r="H375" s="176" t="s">
        <v>221</v>
      </c>
      <c r="I375" s="176" t="s">
        <v>221</v>
      </c>
      <c r="J375" s="176" t="s">
        <v>220</v>
      </c>
      <c r="K375" s="176" t="s">
        <v>220</v>
      </c>
      <c r="L375" s="176" t="s">
        <v>221</v>
      </c>
      <c r="M375" s="176" t="s">
        <v>221</v>
      </c>
      <c r="N375" s="176" t="s">
        <v>221</v>
      </c>
    </row>
    <row r="376" spans="1:50" x14ac:dyDescent="0.3">
      <c r="A376" s="176">
        <v>808378</v>
      </c>
      <c r="B376" s="176" t="s">
        <v>308</v>
      </c>
      <c r="C376" s="176" t="s">
        <v>222</v>
      </c>
      <c r="D376" s="176" t="s">
        <v>222</v>
      </c>
      <c r="E376" s="176" t="s">
        <v>221</v>
      </c>
      <c r="F376" s="176" t="s">
        <v>222</v>
      </c>
      <c r="G376" s="176" t="s">
        <v>221</v>
      </c>
      <c r="H376" s="176" t="s">
        <v>222</v>
      </c>
      <c r="I376" s="176" t="s">
        <v>222</v>
      </c>
      <c r="J376" s="176" t="s">
        <v>221</v>
      </c>
      <c r="K376" s="176" t="s">
        <v>221</v>
      </c>
      <c r="L376" s="176" t="s">
        <v>222</v>
      </c>
      <c r="M376" s="176" t="s">
        <v>222</v>
      </c>
      <c r="N376" s="176" t="s">
        <v>222</v>
      </c>
    </row>
    <row r="377" spans="1:50" x14ac:dyDescent="0.3">
      <c r="A377" s="176">
        <v>808392</v>
      </c>
      <c r="B377" s="176" t="s">
        <v>308</v>
      </c>
      <c r="C377" s="176" t="s">
        <v>221</v>
      </c>
      <c r="D377" s="176" t="s">
        <v>220</v>
      </c>
      <c r="E377" s="176" t="s">
        <v>221</v>
      </c>
      <c r="F377" s="176" t="s">
        <v>222</v>
      </c>
      <c r="G377" s="176" t="s">
        <v>221</v>
      </c>
      <c r="H377" s="176" t="s">
        <v>222</v>
      </c>
      <c r="I377" s="176" t="s">
        <v>221</v>
      </c>
      <c r="J377" s="176" t="s">
        <v>220</v>
      </c>
      <c r="K377" s="176" t="s">
        <v>220</v>
      </c>
      <c r="L377" s="176" t="s">
        <v>222</v>
      </c>
      <c r="M377" s="176" t="s">
        <v>221</v>
      </c>
      <c r="N377" s="176" t="s">
        <v>221</v>
      </c>
    </row>
    <row r="378" spans="1:50" x14ac:dyDescent="0.3">
      <c r="A378" s="176">
        <v>808393</v>
      </c>
      <c r="B378" s="176" t="s">
        <v>308</v>
      </c>
      <c r="C378" s="176" t="s">
        <v>222</v>
      </c>
      <c r="D378" s="176" t="s">
        <v>220</v>
      </c>
      <c r="E378" s="176" t="s">
        <v>222</v>
      </c>
      <c r="F378" s="176" t="s">
        <v>220</v>
      </c>
      <c r="G378" s="176" t="s">
        <v>220</v>
      </c>
      <c r="H378" s="176" t="s">
        <v>221</v>
      </c>
      <c r="I378" s="176" t="s">
        <v>221</v>
      </c>
      <c r="J378" s="176" t="s">
        <v>221</v>
      </c>
      <c r="K378" s="176" t="s">
        <v>221</v>
      </c>
      <c r="L378" s="176" t="s">
        <v>221</v>
      </c>
      <c r="M378" s="176" t="s">
        <v>221</v>
      </c>
      <c r="N378" s="176" t="s">
        <v>221</v>
      </c>
    </row>
    <row r="379" spans="1:50" x14ac:dyDescent="0.3">
      <c r="A379" s="176">
        <v>808397</v>
      </c>
      <c r="B379" s="176" t="s">
        <v>308</v>
      </c>
      <c r="C379" s="176" t="s">
        <v>222</v>
      </c>
      <c r="D379" s="176" t="s">
        <v>220</v>
      </c>
      <c r="E379" s="176" t="s">
        <v>222</v>
      </c>
      <c r="F379" s="176" t="s">
        <v>222</v>
      </c>
      <c r="G379" s="176" t="s">
        <v>222</v>
      </c>
      <c r="H379" s="176" t="s">
        <v>221</v>
      </c>
      <c r="I379" s="176" t="s">
        <v>221</v>
      </c>
      <c r="J379" s="176" t="s">
        <v>221</v>
      </c>
      <c r="K379" s="176" t="s">
        <v>221</v>
      </c>
      <c r="L379" s="176" t="s">
        <v>220</v>
      </c>
      <c r="M379" s="176" t="s">
        <v>220</v>
      </c>
      <c r="N379" s="176" t="s">
        <v>221</v>
      </c>
    </row>
    <row r="380" spans="1:50" x14ac:dyDescent="0.3">
      <c r="A380" s="176">
        <v>808400</v>
      </c>
      <c r="B380" s="176" t="s">
        <v>308</v>
      </c>
      <c r="C380" s="176" t="s">
        <v>220</v>
      </c>
      <c r="D380" s="176" t="s">
        <v>220</v>
      </c>
      <c r="E380" s="176" t="s">
        <v>221</v>
      </c>
      <c r="F380" s="176" t="s">
        <v>222</v>
      </c>
      <c r="G380" s="176" t="s">
        <v>222</v>
      </c>
      <c r="H380" s="176" t="s">
        <v>220</v>
      </c>
      <c r="I380" s="176" t="s">
        <v>220</v>
      </c>
      <c r="J380" s="176" t="s">
        <v>222</v>
      </c>
      <c r="K380" s="176" t="s">
        <v>222</v>
      </c>
      <c r="L380" s="176" t="s">
        <v>220</v>
      </c>
      <c r="M380" s="176" t="s">
        <v>220</v>
      </c>
      <c r="N380" s="176" t="s">
        <v>221</v>
      </c>
    </row>
    <row r="381" spans="1:50" x14ac:dyDescent="0.3">
      <c r="A381" s="176">
        <v>808401</v>
      </c>
      <c r="B381" s="176" t="s">
        <v>308</v>
      </c>
      <c r="C381" s="176" t="s">
        <v>220</v>
      </c>
      <c r="D381" s="176" t="s">
        <v>220</v>
      </c>
      <c r="E381" s="176" t="s">
        <v>221</v>
      </c>
      <c r="F381" s="176" t="s">
        <v>222</v>
      </c>
      <c r="G381" s="176" t="s">
        <v>222</v>
      </c>
      <c r="H381" s="176" t="s">
        <v>220</v>
      </c>
      <c r="I381" s="176" t="s">
        <v>222</v>
      </c>
      <c r="J381" s="176" t="s">
        <v>222</v>
      </c>
      <c r="K381" s="176" t="s">
        <v>221</v>
      </c>
      <c r="L381" s="176" t="s">
        <v>221</v>
      </c>
      <c r="M381" s="176" t="s">
        <v>221</v>
      </c>
      <c r="N381" s="176" t="s">
        <v>221</v>
      </c>
    </row>
    <row r="382" spans="1:50" x14ac:dyDescent="0.3">
      <c r="A382" s="176">
        <v>808406</v>
      </c>
      <c r="B382" s="176" t="s">
        <v>308</v>
      </c>
      <c r="C382" s="176" t="s">
        <v>222</v>
      </c>
      <c r="D382" s="176" t="s">
        <v>220</v>
      </c>
      <c r="E382" s="176" t="s">
        <v>220</v>
      </c>
      <c r="F382" s="176" t="s">
        <v>221</v>
      </c>
      <c r="G382" s="176" t="s">
        <v>222</v>
      </c>
      <c r="H382" s="176" t="s">
        <v>222</v>
      </c>
      <c r="I382" s="176" t="s">
        <v>220</v>
      </c>
      <c r="J382" s="176" t="s">
        <v>220</v>
      </c>
      <c r="K382" s="176" t="s">
        <v>222</v>
      </c>
      <c r="L382" s="176" t="s">
        <v>220</v>
      </c>
      <c r="M382" s="176" t="s">
        <v>220</v>
      </c>
      <c r="N382" s="176" t="s">
        <v>222</v>
      </c>
      <c r="O382" s="176" t="s">
        <v>284</v>
      </c>
      <c r="P382" s="176" t="s">
        <v>284</v>
      </c>
      <c r="Q382" s="176" t="s">
        <v>284</v>
      </c>
      <c r="R382" s="176" t="s">
        <v>284</v>
      </c>
      <c r="S382" s="176" t="s">
        <v>284</v>
      </c>
      <c r="T382" s="176" t="s">
        <v>284</v>
      </c>
      <c r="U382" s="176" t="s">
        <v>284</v>
      </c>
      <c r="V382" s="176" t="s">
        <v>284</v>
      </c>
      <c r="W382" s="176" t="s">
        <v>284</v>
      </c>
      <c r="X382" s="176" t="s">
        <v>284</v>
      </c>
      <c r="Y382" s="176" t="s">
        <v>284</v>
      </c>
      <c r="Z382" s="176" t="s">
        <v>284</v>
      </c>
      <c r="AA382" s="176" t="s">
        <v>284</v>
      </c>
      <c r="AB382" s="176" t="s">
        <v>284</v>
      </c>
      <c r="AC382" s="176" t="s">
        <v>284</v>
      </c>
      <c r="AD382" s="176" t="s">
        <v>284</v>
      </c>
      <c r="AE382" s="176" t="s">
        <v>284</v>
      </c>
      <c r="AF382" s="176" t="s">
        <v>284</v>
      </c>
      <c r="AG382" s="176" t="s">
        <v>284</v>
      </c>
      <c r="AH382" s="176" t="s">
        <v>284</v>
      </c>
      <c r="AI382" s="176" t="s">
        <v>284</v>
      </c>
      <c r="AJ382" s="176" t="s">
        <v>284</v>
      </c>
      <c r="AK382" s="176" t="s">
        <v>284</v>
      </c>
      <c r="AL382" s="176" t="s">
        <v>284</v>
      </c>
      <c r="AM382" s="176" t="s">
        <v>284</v>
      </c>
      <c r="AN382" s="176" t="s">
        <v>284</v>
      </c>
      <c r="AO382" s="176" t="s">
        <v>284</v>
      </c>
      <c r="AP382" s="176" t="s">
        <v>284</v>
      </c>
      <c r="AQ382" s="176" t="s">
        <v>284</v>
      </c>
      <c r="AR382" s="176" t="s">
        <v>284</v>
      </c>
      <c r="AS382" s="176" t="s">
        <v>284</v>
      </c>
      <c r="AT382" s="176" t="s">
        <v>284</v>
      </c>
      <c r="AU382" s="176" t="s">
        <v>284</v>
      </c>
      <c r="AV382" s="176" t="s">
        <v>284</v>
      </c>
      <c r="AW382" s="176" t="s">
        <v>284</v>
      </c>
      <c r="AX382" s="176" t="s">
        <v>284</v>
      </c>
    </row>
    <row r="383" spans="1:50" x14ac:dyDescent="0.3">
      <c r="A383" s="176">
        <v>808410</v>
      </c>
      <c r="B383" s="176" t="s">
        <v>308</v>
      </c>
      <c r="C383" s="176" t="s">
        <v>222</v>
      </c>
      <c r="D383" s="176" t="s">
        <v>222</v>
      </c>
      <c r="E383" s="176" t="s">
        <v>222</v>
      </c>
      <c r="F383" s="176" t="s">
        <v>222</v>
      </c>
      <c r="G383" s="176" t="s">
        <v>222</v>
      </c>
      <c r="H383" s="176" t="s">
        <v>222</v>
      </c>
      <c r="I383" s="176" t="s">
        <v>221</v>
      </c>
      <c r="J383" s="176" t="s">
        <v>221</v>
      </c>
      <c r="K383" s="176" t="s">
        <v>221</v>
      </c>
      <c r="L383" s="176" t="s">
        <v>222</v>
      </c>
      <c r="M383" s="176" t="s">
        <v>221</v>
      </c>
      <c r="N383" s="176" t="s">
        <v>221</v>
      </c>
    </row>
    <row r="384" spans="1:50" x14ac:dyDescent="0.3">
      <c r="A384" s="176">
        <v>808411</v>
      </c>
      <c r="B384" s="176" t="s">
        <v>308</v>
      </c>
      <c r="C384" s="176" t="s">
        <v>222</v>
      </c>
      <c r="D384" s="176" t="s">
        <v>221</v>
      </c>
      <c r="E384" s="176" t="s">
        <v>221</v>
      </c>
      <c r="F384" s="176" t="s">
        <v>221</v>
      </c>
      <c r="G384" s="176" t="s">
        <v>222</v>
      </c>
      <c r="H384" s="176" t="s">
        <v>222</v>
      </c>
      <c r="I384" s="176" t="s">
        <v>221</v>
      </c>
      <c r="J384" s="176" t="s">
        <v>221</v>
      </c>
      <c r="K384" s="176" t="s">
        <v>221</v>
      </c>
      <c r="L384" s="176" t="s">
        <v>221</v>
      </c>
      <c r="M384" s="176" t="s">
        <v>221</v>
      </c>
      <c r="N384" s="176" t="s">
        <v>221</v>
      </c>
    </row>
    <row r="385" spans="1:14" x14ac:dyDescent="0.3">
      <c r="A385" s="176">
        <v>808416</v>
      </c>
      <c r="B385" s="176" t="s">
        <v>308</v>
      </c>
      <c r="C385" s="176" t="s">
        <v>220</v>
      </c>
      <c r="D385" s="176" t="s">
        <v>220</v>
      </c>
      <c r="E385" s="176" t="s">
        <v>220</v>
      </c>
      <c r="F385" s="176" t="s">
        <v>220</v>
      </c>
      <c r="G385" s="176" t="s">
        <v>220</v>
      </c>
      <c r="H385" s="176" t="s">
        <v>220</v>
      </c>
      <c r="I385" s="176" t="s">
        <v>220</v>
      </c>
      <c r="J385" s="176" t="s">
        <v>220</v>
      </c>
      <c r="K385" s="176" t="s">
        <v>220</v>
      </c>
      <c r="L385" s="176" t="s">
        <v>220</v>
      </c>
      <c r="M385" s="176" t="s">
        <v>220</v>
      </c>
      <c r="N385" s="176" t="s">
        <v>220</v>
      </c>
    </row>
    <row r="386" spans="1:14" x14ac:dyDescent="0.3">
      <c r="A386" s="176">
        <v>808418</v>
      </c>
      <c r="B386" s="176" t="s">
        <v>308</v>
      </c>
      <c r="C386" s="176" t="s">
        <v>220</v>
      </c>
      <c r="D386" s="176" t="s">
        <v>222</v>
      </c>
      <c r="E386" s="176" t="s">
        <v>220</v>
      </c>
      <c r="F386" s="176" t="s">
        <v>222</v>
      </c>
      <c r="G386" s="176" t="s">
        <v>222</v>
      </c>
      <c r="H386" s="176" t="s">
        <v>220</v>
      </c>
      <c r="I386" s="176" t="s">
        <v>222</v>
      </c>
      <c r="J386" s="176" t="s">
        <v>220</v>
      </c>
      <c r="K386" s="176" t="s">
        <v>222</v>
      </c>
      <c r="L386" s="176" t="s">
        <v>221</v>
      </c>
      <c r="M386" s="176" t="s">
        <v>220</v>
      </c>
      <c r="N386" s="176" t="s">
        <v>222</v>
      </c>
    </row>
    <row r="387" spans="1:14" x14ac:dyDescent="0.3">
      <c r="A387" s="176">
        <v>808434</v>
      </c>
      <c r="B387" s="176" t="s">
        <v>308</v>
      </c>
      <c r="C387" s="176" t="s">
        <v>220</v>
      </c>
      <c r="D387" s="176" t="s">
        <v>220</v>
      </c>
      <c r="E387" s="176" t="s">
        <v>220</v>
      </c>
      <c r="F387" s="176" t="s">
        <v>220</v>
      </c>
      <c r="G387" s="176" t="s">
        <v>220</v>
      </c>
      <c r="H387" s="176" t="s">
        <v>220</v>
      </c>
      <c r="I387" s="176" t="s">
        <v>220</v>
      </c>
      <c r="J387" s="176" t="s">
        <v>222</v>
      </c>
      <c r="K387" s="176" t="s">
        <v>220</v>
      </c>
      <c r="L387" s="176" t="s">
        <v>221</v>
      </c>
      <c r="M387" s="176" t="s">
        <v>220</v>
      </c>
      <c r="N387" s="176" t="s">
        <v>221</v>
      </c>
    </row>
    <row r="388" spans="1:14" x14ac:dyDescent="0.3">
      <c r="A388" s="176">
        <v>808439</v>
      </c>
      <c r="B388" s="176" t="s">
        <v>308</v>
      </c>
      <c r="C388" s="176" t="s">
        <v>220</v>
      </c>
      <c r="D388" s="176" t="s">
        <v>220</v>
      </c>
      <c r="E388" s="176" t="s">
        <v>220</v>
      </c>
      <c r="F388" s="176" t="s">
        <v>222</v>
      </c>
      <c r="G388" s="176" t="s">
        <v>220</v>
      </c>
      <c r="H388" s="176" t="s">
        <v>220</v>
      </c>
      <c r="I388" s="176" t="s">
        <v>222</v>
      </c>
      <c r="J388" s="176" t="s">
        <v>222</v>
      </c>
      <c r="K388" s="176" t="s">
        <v>222</v>
      </c>
      <c r="L388" s="176" t="s">
        <v>222</v>
      </c>
      <c r="M388" s="176" t="s">
        <v>220</v>
      </c>
      <c r="N388" s="176" t="s">
        <v>222</v>
      </c>
    </row>
    <row r="389" spans="1:14" x14ac:dyDescent="0.3">
      <c r="A389" s="176">
        <v>808442</v>
      </c>
      <c r="B389" s="176" t="s">
        <v>308</v>
      </c>
      <c r="C389" s="176" t="s">
        <v>222</v>
      </c>
      <c r="D389" s="176" t="s">
        <v>222</v>
      </c>
      <c r="E389" s="176" t="s">
        <v>221</v>
      </c>
      <c r="F389" s="176" t="s">
        <v>220</v>
      </c>
      <c r="G389" s="176" t="s">
        <v>220</v>
      </c>
      <c r="H389" s="176" t="s">
        <v>220</v>
      </c>
      <c r="I389" s="176" t="s">
        <v>222</v>
      </c>
      <c r="J389" s="176" t="s">
        <v>222</v>
      </c>
      <c r="K389" s="176" t="s">
        <v>221</v>
      </c>
      <c r="L389" s="176" t="s">
        <v>221</v>
      </c>
      <c r="M389" s="176" t="s">
        <v>221</v>
      </c>
      <c r="N389" s="176" t="s">
        <v>221</v>
      </c>
    </row>
    <row r="390" spans="1:14" x14ac:dyDescent="0.3">
      <c r="A390" s="176">
        <v>808445</v>
      </c>
      <c r="B390" s="176" t="s">
        <v>308</v>
      </c>
      <c r="C390" s="176" t="s">
        <v>222</v>
      </c>
      <c r="D390" s="176" t="s">
        <v>222</v>
      </c>
      <c r="E390" s="176" t="s">
        <v>221</v>
      </c>
      <c r="F390" s="176" t="s">
        <v>221</v>
      </c>
      <c r="G390" s="176" t="s">
        <v>222</v>
      </c>
      <c r="H390" s="176" t="s">
        <v>222</v>
      </c>
      <c r="I390" s="176" t="s">
        <v>222</v>
      </c>
      <c r="J390" s="176" t="s">
        <v>222</v>
      </c>
      <c r="K390" s="176" t="s">
        <v>222</v>
      </c>
      <c r="L390" s="176" t="s">
        <v>222</v>
      </c>
      <c r="M390" s="176" t="s">
        <v>221</v>
      </c>
      <c r="N390" s="176" t="s">
        <v>222</v>
      </c>
    </row>
    <row r="391" spans="1:14" x14ac:dyDescent="0.3">
      <c r="A391" s="176">
        <v>808459</v>
      </c>
      <c r="B391" s="176" t="s">
        <v>308</v>
      </c>
      <c r="C391" s="176" t="s">
        <v>220</v>
      </c>
      <c r="D391" s="176" t="s">
        <v>222</v>
      </c>
      <c r="E391" s="176" t="s">
        <v>221</v>
      </c>
      <c r="F391" s="176" t="s">
        <v>221</v>
      </c>
      <c r="G391" s="176" t="s">
        <v>221</v>
      </c>
      <c r="H391" s="176" t="s">
        <v>221</v>
      </c>
      <c r="I391" s="176" t="s">
        <v>222</v>
      </c>
      <c r="J391" s="176" t="s">
        <v>222</v>
      </c>
      <c r="K391" s="176" t="s">
        <v>221</v>
      </c>
      <c r="L391" s="176" t="s">
        <v>221</v>
      </c>
      <c r="M391" s="176" t="s">
        <v>221</v>
      </c>
      <c r="N391" s="176" t="s">
        <v>221</v>
      </c>
    </row>
    <row r="392" spans="1:14" x14ac:dyDescent="0.3">
      <c r="A392" s="176">
        <v>808460</v>
      </c>
      <c r="B392" s="176" t="s">
        <v>308</v>
      </c>
      <c r="C392" s="176" t="s">
        <v>220</v>
      </c>
      <c r="D392" s="176" t="s">
        <v>220</v>
      </c>
      <c r="E392" s="176" t="s">
        <v>222</v>
      </c>
      <c r="F392" s="176" t="s">
        <v>220</v>
      </c>
      <c r="G392" s="176" t="s">
        <v>220</v>
      </c>
      <c r="H392" s="176" t="s">
        <v>220</v>
      </c>
      <c r="I392" s="176" t="s">
        <v>220</v>
      </c>
      <c r="J392" s="176" t="s">
        <v>222</v>
      </c>
      <c r="K392" s="176" t="s">
        <v>222</v>
      </c>
      <c r="L392" s="176" t="s">
        <v>220</v>
      </c>
      <c r="M392" s="176" t="s">
        <v>220</v>
      </c>
      <c r="N392" s="176" t="s">
        <v>220</v>
      </c>
    </row>
    <row r="393" spans="1:14" x14ac:dyDescent="0.3">
      <c r="A393" s="176">
        <v>808480</v>
      </c>
      <c r="B393" s="176" t="s">
        <v>308</v>
      </c>
      <c r="C393" s="176" t="s">
        <v>220</v>
      </c>
      <c r="D393" s="176" t="s">
        <v>222</v>
      </c>
      <c r="E393" s="176" t="s">
        <v>221</v>
      </c>
      <c r="F393" s="176" t="s">
        <v>222</v>
      </c>
      <c r="G393" s="176" t="s">
        <v>221</v>
      </c>
      <c r="H393" s="176" t="s">
        <v>221</v>
      </c>
      <c r="I393" s="176" t="s">
        <v>222</v>
      </c>
      <c r="J393" s="176" t="s">
        <v>222</v>
      </c>
      <c r="K393" s="176" t="s">
        <v>222</v>
      </c>
      <c r="L393" s="176" t="s">
        <v>222</v>
      </c>
      <c r="M393" s="176" t="s">
        <v>221</v>
      </c>
      <c r="N393" s="176" t="s">
        <v>221</v>
      </c>
    </row>
    <row r="394" spans="1:14" x14ac:dyDescent="0.3">
      <c r="A394" s="176">
        <v>808487</v>
      </c>
      <c r="B394" s="176" t="s">
        <v>308</v>
      </c>
      <c r="C394" s="176" t="s">
        <v>222</v>
      </c>
      <c r="D394" s="176" t="s">
        <v>220</v>
      </c>
      <c r="E394" s="176" t="s">
        <v>222</v>
      </c>
      <c r="F394" s="176" t="s">
        <v>220</v>
      </c>
      <c r="G394" s="176" t="s">
        <v>220</v>
      </c>
      <c r="H394" s="176" t="s">
        <v>220</v>
      </c>
      <c r="I394" s="176" t="s">
        <v>220</v>
      </c>
      <c r="J394" s="176" t="s">
        <v>220</v>
      </c>
      <c r="K394" s="176" t="s">
        <v>222</v>
      </c>
      <c r="L394" s="176" t="s">
        <v>222</v>
      </c>
      <c r="M394" s="176" t="s">
        <v>220</v>
      </c>
      <c r="N394" s="176" t="s">
        <v>220</v>
      </c>
    </row>
    <row r="395" spans="1:14" x14ac:dyDescent="0.3">
      <c r="A395" s="176">
        <v>808497</v>
      </c>
      <c r="B395" s="176" t="s">
        <v>308</v>
      </c>
      <c r="C395" s="176" t="s">
        <v>220</v>
      </c>
      <c r="D395" s="176" t="s">
        <v>220</v>
      </c>
      <c r="E395" s="176" t="s">
        <v>220</v>
      </c>
      <c r="F395" s="176" t="s">
        <v>222</v>
      </c>
      <c r="G395" s="176" t="s">
        <v>220</v>
      </c>
      <c r="H395" s="176" t="s">
        <v>221</v>
      </c>
      <c r="I395" s="176" t="s">
        <v>222</v>
      </c>
      <c r="J395" s="176" t="s">
        <v>221</v>
      </c>
      <c r="K395" s="176" t="s">
        <v>221</v>
      </c>
      <c r="L395" s="176" t="s">
        <v>221</v>
      </c>
      <c r="M395" s="176" t="s">
        <v>222</v>
      </c>
      <c r="N395" s="176" t="s">
        <v>220</v>
      </c>
    </row>
    <row r="396" spans="1:14" x14ac:dyDescent="0.3">
      <c r="A396" s="176">
        <v>808498</v>
      </c>
      <c r="B396" s="176" t="s">
        <v>308</v>
      </c>
      <c r="C396" s="176" t="s">
        <v>220</v>
      </c>
      <c r="D396" s="176" t="s">
        <v>222</v>
      </c>
      <c r="E396" s="176" t="s">
        <v>222</v>
      </c>
      <c r="F396" s="176" t="s">
        <v>222</v>
      </c>
      <c r="G396" s="176" t="s">
        <v>222</v>
      </c>
      <c r="H396" s="176" t="s">
        <v>222</v>
      </c>
      <c r="I396" s="176" t="s">
        <v>222</v>
      </c>
      <c r="J396" s="176" t="s">
        <v>222</v>
      </c>
      <c r="K396" s="176" t="s">
        <v>221</v>
      </c>
      <c r="L396" s="176" t="s">
        <v>221</v>
      </c>
      <c r="M396" s="176" t="s">
        <v>222</v>
      </c>
      <c r="N396" s="176" t="s">
        <v>221</v>
      </c>
    </row>
    <row r="397" spans="1:14" x14ac:dyDescent="0.3">
      <c r="A397" s="176">
        <v>808499</v>
      </c>
      <c r="B397" s="176" t="s">
        <v>308</v>
      </c>
      <c r="C397" s="176" t="s">
        <v>220</v>
      </c>
      <c r="D397" s="176" t="s">
        <v>222</v>
      </c>
      <c r="E397" s="176" t="s">
        <v>220</v>
      </c>
      <c r="F397" s="176" t="s">
        <v>222</v>
      </c>
      <c r="G397" s="176" t="s">
        <v>221</v>
      </c>
      <c r="H397" s="176" t="s">
        <v>221</v>
      </c>
      <c r="I397" s="176" t="s">
        <v>220</v>
      </c>
      <c r="J397" s="176" t="s">
        <v>222</v>
      </c>
      <c r="K397" s="176" t="s">
        <v>220</v>
      </c>
      <c r="L397" s="176" t="s">
        <v>222</v>
      </c>
      <c r="M397" s="176" t="s">
        <v>220</v>
      </c>
      <c r="N397" s="176" t="s">
        <v>220</v>
      </c>
    </row>
    <row r="398" spans="1:14" x14ac:dyDescent="0.3">
      <c r="A398" s="176">
        <v>808508</v>
      </c>
      <c r="B398" s="176" t="s">
        <v>308</v>
      </c>
      <c r="C398" s="176" t="s">
        <v>222</v>
      </c>
      <c r="D398" s="176" t="s">
        <v>221</v>
      </c>
      <c r="E398" s="176" t="s">
        <v>221</v>
      </c>
      <c r="F398" s="176" t="s">
        <v>221</v>
      </c>
      <c r="G398" s="176" t="s">
        <v>221</v>
      </c>
      <c r="H398" s="176" t="s">
        <v>221</v>
      </c>
      <c r="I398" s="176" t="s">
        <v>221</v>
      </c>
      <c r="J398" s="176" t="s">
        <v>222</v>
      </c>
      <c r="K398" s="176" t="s">
        <v>221</v>
      </c>
      <c r="L398" s="176" t="s">
        <v>222</v>
      </c>
      <c r="M398" s="176" t="s">
        <v>221</v>
      </c>
      <c r="N398" s="176" t="s">
        <v>221</v>
      </c>
    </row>
    <row r="399" spans="1:14" x14ac:dyDescent="0.3">
      <c r="A399" s="176">
        <v>808513</v>
      </c>
      <c r="B399" s="176" t="s">
        <v>308</v>
      </c>
      <c r="C399" s="176" t="s">
        <v>220</v>
      </c>
      <c r="D399" s="176" t="s">
        <v>220</v>
      </c>
      <c r="E399" s="176" t="s">
        <v>220</v>
      </c>
      <c r="F399" s="176" t="s">
        <v>220</v>
      </c>
      <c r="G399" s="176" t="s">
        <v>220</v>
      </c>
      <c r="H399" s="176" t="s">
        <v>222</v>
      </c>
      <c r="I399" s="176" t="s">
        <v>222</v>
      </c>
      <c r="J399" s="176" t="s">
        <v>220</v>
      </c>
      <c r="K399" s="176" t="s">
        <v>221</v>
      </c>
      <c r="L399" s="176" t="s">
        <v>222</v>
      </c>
      <c r="M399" s="176" t="s">
        <v>222</v>
      </c>
      <c r="N399" s="176" t="s">
        <v>221</v>
      </c>
    </row>
    <row r="400" spans="1:14" x14ac:dyDescent="0.3">
      <c r="A400" s="176">
        <v>808517</v>
      </c>
      <c r="B400" s="176" t="s">
        <v>308</v>
      </c>
      <c r="C400" s="176" t="s">
        <v>220</v>
      </c>
      <c r="D400" s="176" t="s">
        <v>222</v>
      </c>
      <c r="E400" s="176" t="s">
        <v>222</v>
      </c>
      <c r="F400" s="176" t="s">
        <v>222</v>
      </c>
      <c r="G400" s="176" t="s">
        <v>220</v>
      </c>
      <c r="H400" s="176" t="s">
        <v>222</v>
      </c>
      <c r="I400" s="176" t="s">
        <v>221</v>
      </c>
      <c r="J400" s="176" t="s">
        <v>221</v>
      </c>
      <c r="K400" s="176" t="s">
        <v>221</v>
      </c>
      <c r="L400" s="176" t="s">
        <v>221</v>
      </c>
      <c r="M400" s="176" t="s">
        <v>221</v>
      </c>
      <c r="N400" s="176" t="s">
        <v>221</v>
      </c>
    </row>
    <row r="401" spans="1:14" x14ac:dyDescent="0.3">
      <c r="A401" s="176">
        <v>808518</v>
      </c>
      <c r="B401" s="176" t="s">
        <v>308</v>
      </c>
      <c r="C401" s="176" t="s">
        <v>222</v>
      </c>
      <c r="D401" s="176" t="s">
        <v>222</v>
      </c>
      <c r="E401" s="176" t="s">
        <v>220</v>
      </c>
      <c r="F401" s="176" t="s">
        <v>222</v>
      </c>
      <c r="G401" s="176" t="s">
        <v>222</v>
      </c>
      <c r="H401" s="176" t="s">
        <v>220</v>
      </c>
      <c r="I401" s="176" t="s">
        <v>222</v>
      </c>
      <c r="J401" s="176" t="s">
        <v>221</v>
      </c>
      <c r="K401" s="176" t="s">
        <v>221</v>
      </c>
      <c r="L401" s="176" t="s">
        <v>220</v>
      </c>
      <c r="M401" s="176" t="s">
        <v>220</v>
      </c>
      <c r="N401" s="176" t="s">
        <v>221</v>
      </c>
    </row>
    <row r="402" spans="1:14" x14ac:dyDescent="0.3">
      <c r="A402" s="176">
        <v>808524</v>
      </c>
      <c r="B402" s="176" t="s">
        <v>308</v>
      </c>
      <c r="C402" s="176" t="s">
        <v>222</v>
      </c>
      <c r="D402" s="176" t="s">
        <v>221</v>
      </c>
      <c r="E402" s="176" t="s">
        <v>221</v>
      </c>
      <c r="F402" s="176" t="s">
        <v>222</v>
      </c>
      <c r="G402" s="176" t="s">
        <v>221</v>
      </c>
      <c r="H402" s="176" t="s">
        <v>221</v>
      </c>
      <c r="I402" s="176" t="s">
        <v>222</v>
      </c>
      <c r="J402" s="176" t="s">
        <v>222</v>
      </c>
      <c r="K402" s="176" t="s">
        <v>221</v>
      </c>
      <c r="L402" s="176" t="s">
        <v>222</v>
      </c>
      <c r="M402" s="176" t="s">
        <v>222</v>
      </c>
      <c r="N402" s="176" t="s">
        <v>222</v>
      </c>
    </row>
    <row r="403" spans="1:14" x14ac:dyDescent="0.3">
      <c r="A403" s="176">
        <v>808540</v>
      </c>
      <c r="B403" s="176" t="s">
        <v>308</v>
      </c>
      <c r="C403" s="176" t="s">
        <v>220</v>
      </c>
      <c r="D403" s="176" t="s">
        <v>220</v>
      </c>
      <c r="E403" s="176" t="s">
        <v>220</v>
      </c>
      <c r="F403" s="176" t="s">
        <v>221</v>
      </c>
      <c r="G403" s="176" t="s">
        <v>220</v>
      </c>
      <c r="H403" s="176" t="s">
        <v>220</v>
      </c>
      <c r="I403" s="176" t="s">
        <v>222</v>
      </c>
      <c r="J403" s="176" t="s">
        <v>222</v>
      </c>
      <c r="K403" s="176" t="s">
        <v>221</v>
      </c>
      <c r="L403" s="176" t="s">
        <v>222</v>
      </c>
      <c r="M403" s="176" t="s">
        <v>221</v>
      </c>
      <c r="N403" s="176" t="s">
        <v>220</v>
      </c>
    </row>
    <row r="404" spans="1:14" x14ac:dyDescent="0.3">
      <c r="A404" s="176">
        <v>808557</v>
      </c>
      <c r="B404" s="176" t="s">
        <v>308</v>
      </c>
      <c r="C404" s="176" t="s">
        <v>222</v>
      </c>
      <c r="D404" s="176" t="s">
        <v>222</v>
      </c>
      <c r="E404" s="176" t="s">
        <v>222</v>
      </c>
      <c r="F404" s="176" t="s">
        <v>220</v>
      </c>
      <c r="G404" s="176" t="s">
        <v>220</v>
      </c>
      <c r="H404" s="176" t="s">
        <v>220</v>
      </c>
      <c r="I404" s="176" t="s">
        <v>222</v>
      </c>
      <c r="J404" s="176" t="s">
        <v>221</v>
      </c>
      <c r="K404" s="176" t="s">
        <v>221</v>
      </c>
      <c r="L404" s="176" t="s">
        <v>222</v>
      </c>
      <c r="M404" s="176" t="s">
        <v>222</v>
      </c>
      <c r="N404" s="176" t="s">
        <v>220</v>
      </c>
    </row>
    <row r="405" spans="1:14" x14ac:dyDescent="0.3">
      <c r="A405" s="176">
        <v>808560</v>
      </c>
      <c r="B405" s="176" t="s">
        <v>308</v>
      </c>
      <c r="C405" s="176" t="s">
        <v>222</v>
      </c>
      <c r="D405" s="176" t="s">
        <v>221</v>
      </c>
      <c r="E405" s="176" t="s">
        <v>222</v>
      </c>
      <c r="F405" s="176" t="s">
        <v>222</v>
      </c>
      <c r="G405" s="176" t="s">
        <v>222</v>
      </c>
      <c r="H405" s="176" t="s">
        <v>222</v>
      </c>
      <c r="I405" s="176" t="s">
        <v>222</v>
      </c>
      <c r="J405" s="176" t="s">
        <v>221</v>
      </c>
      <c r="K405" s="176" t="s">
        <v>221</v>
      </c>
      <c r="L405" s="176" t="s">
        <v>222</v>
      </c>
      <c r="M405" s="176" t="s">
        <v>222</v>
      </c>
      <c r="N405" s="176" t="s">
        <v>222</v>
      </c>
    </row>
    <row r="406" spans="1:14" x14ac:dyDescent="0.3">
      <c r="A406" s="176">
        <v>808563</v>
      </c>
      <c r="B406" s="176" t="s">
        <v>308</v>
      </c>
      <c r="C406" s="176" t="s">
        <v>222</v>
      </c>
      <c r="D406" s="176" t="s">
        <v>221</v>
      </c>
      <c r="E406" s="176" t="s">
        <v>221</v>
      </c>
      <c r="F406" s="176" t="s">
        <v>222</v>
      </c>
      <c r="G406" s="176" t="s">
        <v>221</v>
      </c>
      <c r="H406" s="176" t="s">
        <v>220</v>
      </c>
      <c r="I406" s="176" t="s">
        <v>221</v>
      </c>
      <c r="J406" s="176" t="s">
        <v>222</v>
      </c>
      <c r="K406" s="176" t="s">
        <v>222</v>
      </c>
      <c r="L406" s="176" t="s">
        <v>221</v>
      </c>
      <c r="M406" s="176" t="s">
        <v>222</v>
      </c>
      <c r="N406" s="176" t="s">
        <v>222</v>
      </c>
    </row>
    <row r="407" spans="1:14" x14ac:dyDescent="0.3">
      <c r="A407" s="176">
        <v>808564</v>
      </c>
      <c r="B407" s="176" t="s">
        <v>308</v>
      </c>
      <c r="C407" s="176" t="s">
        <v>222</v>
      </c>
      <c r="D407" s="176" t="s">
        <v>221</v>
      </c>
      <c r="E407" s="176" t="s">
        <v>220</v>
      </c>
      <c r="F407" s="176" t="s">
        <v>222</v>
      </c>
      <c r="G407" s="176" t="s">
        <v>220</v>
      </c>
      <c r="H407" s="176" t="s">
        <v>222</v>
      </c>
      <c r="I407" s="176" t="s">
        <v>220</v>
      </c>
      <c r="J407" s="176" t="s">
        <v>221</v>
      </c>
      <c r="K407" s="176" t="s">
        <v>220</v>
      </c>
      <c r="L407" s="176" t="s">
        <v>220</v>
      </c>
      <c r="M407" s="176" t="s">
        <v>220</v>
      </c>
      <c r="N407" s="176" t="s">
        <v>221</v>
      </c>
    </row>
    <row r="408" spans="1:14" x14ac:dyDescent="0.3">
      <c r="A408" s="176">
        <v>808570</v>
      </c>
      <c r="B408" s="176" t="s">
        <v>308</v>
      </c>
      <c r="C408" s="176" t="s">
        <v>220</v>
      </c>
      <c r="D408" s="176" t="s">
        <v>222</v>
      </c>
      <c r="E408" s="176" t="s">
        <v>221</v>
      </c>
      <c r="F408" s="176" t="s">
        <v>222</v>
      </c>
      <c r="G408" s="176" t="s">
        <v>221</v>
      </c>
      <c r="H408" s="176" t="s">
        <v>222</v>
      </c>
      <c r="I408" s="176" t="s">
        <v>222</v>
      </c>
      <c r="J408" s="176" t="s">
        <v>222</v>
      </c>
      <c r="K408" s="176" t="s">
        <v>222</v>
      </c>
      <c r="L408" s="176" t="s">
        <v>222</v>
      </c>
      <c r="M408" s="176" t="s">
        <v>222</v>
      </c>
      <c r="N408" s="176" t="s">
        <v>220</v>
      </c>
    </row>
    <row r="409" spans="1:14" x14ac:dyDescent="0.3">
      <c r="A409" s="176">
        <v>808574</v>
      </c>
      <c r="B409" s="176" t="s">
        <v>308</v>
      </c>
      <c r="C409" s="176" t="s">
        <v>222</v>
      </c>
      <c r="D409" s="176" t="s">
        <v>220</v>
      </c>
      <c r="E409" s="176" t="s">
        <v>220</v>
      </c>
      <c r="F409" s="176" t="s">
        <v>220</v>
      </c>
      <c r="G409" s="176" t="s">
        <v>220</v>
      </c>
      <c r="H409" s="176" t="s">
        <v>220</v>
      </c>
      <c r="I409" s="176" t="s">
        <v>220</v>
      </c>
      <c r="J409" s="176" t="s">
        <v>220</v>
      </c>
      <c r="K409" s="176" t="s">
        <v>220</v>
      </c>
      <c r="L409" s="176" t="s">
        <v>220</v>
      </c>
      <c r="M409" s="176" t="s">
        <v>220</v>
      </c>
      <c r="N409" s="176" t="s">
        <v>220</v>
      </c>
    </row>
    <row r="410" spans="1:14" x14ac:dyDescent="0.3">
      <c r="A410" s="176">
        <v>808575</v>
      </c>
      <c r="B410" s="176" t="s">
        <v>308</v>
      </c>
      <c r="C410" s="176" t="s">
        <v>220</v>
      </c>
      <c r="D410" s="176" t="s">
        <v>221</v>
      </c>
      <c r="E410" s="176" t="s">
        <v>221</v>
      </c>
      <c r="F410" s="176" t="s">
        <v>220</v>
      </c>
      <c r="G410" s="176" t="s">
        <v>221</v>
      </c>
      <c r="H410" s="176" t="s">
        <v>220</v>
      </c>
      <c r="I410" s="176" t="s">
        <v>221</v>
      </c>
      <c r="J410" s="176" t="s">
        <v>221</v>
      </c>
      <c r="K410" s="176" t="s">
        <v>221</v>
      </c>
      <c r="L410" s="176" t="s">
        <v>221</v>
      </c>
      <c r="M410" s="176" t="s">
        <v>221</v>
      </c>
      <c r="N410" s="176" t="s">
        <v>222</v>
      </c>
    </row>
    <row r="411" spans="1:14" x14ac:dyDescent="0.3">
      <c r="A411" s="176">
        <v>808576</v>
      </c>
      <c r="B411" s="176" t="s">
        <v>308</v>
      </c>
      <c r="C411" s="176" t="s">
        <v>220</v>
      </c>
      <c r="D411" s="176" t="s">
        <v>220</v>
      </c>
      <c r="E411" s="176" t="s">
        <v>222</v>
      </c>
      <c r="F411" s="176" t="s">
        <v>220</v>
      </c>
      <c r="G411" s="176" t="s">
        <v>221</v>
      </c>
      <c r="H411" s="176" t="s">
        <v>220</v>
      </c>
      <c r="I411" s="176" t="s">
        <v>221</v>
      </c>
      <c r="J411" s="176" t="s">
        <v>221</v>
      </c>
      <c r="K411" s="176" t="s">
        <v>221</v>
      </c>
      <c r="L411" s="176" t="s">
        <v>221</v>
      </c>
      <c r="M411" s="176" t="s">
        <v>221</v>
      </c>
      <c r="N411" s="176" t="s">
        <v>221</v>
      </c>
    </row>
    <row r="412" spans="1:14" x14ac:dyDescent="0.3">
      <c r="A412" s="176">
        <v>808579</v>
      </c>
      <c r="B412" s="176" t="s">
        <v>308</v>
      </c>
      <c r="C412" s="176" t="s">
        <v>222</v>
      </c>
      <c r="D412" s="176" t="s">
        <v>221</v>
      </c>
      <c r="E412" s="176" t="s">
        <v>222</v>
      </c>
      <c r="F412" s="176" t="s">
        <v>220</v>
      </c>
      <c r="G412" s="176" t="s">
        <v>222</v>
      </c>
      <c r="H412" s="176" t="s">
        <v>220</v>
      </c>
      <c r="I412" s="176" t="s">
        <v>220</v>
      </c>
      <c r="J412" s="176" t="s">
        <v>220</v>
      </c>
      <c r="K412" s="176" t="s">
        <v>222</v>
      </c>
      <c r="L412" s="176" t="s">
        <v>220</v>
      </c>
      <c r="M412" s="176" t="s">
        <v>220</v>
      </c>
      <c r="N412" s="176" t="s">
        <v>222</v>
      </c>
    </row>
    <row r="413" spans="1:14" x14ac:dyDescent="0.3">
      <c r="A413" s="176">
        <v>808587</v>
      </c>
      <c r="B413" s="176" t="s">
        <v>308</v>
      </c>
      <c r="C413" s="176" t="s">
        <v>220</v>
      </c>
      <c r="D413" s="176" t="s">
        <v>220</v>
      </c>
      <c r="E413" s="176" t="s">
        <v>220</v>
      </c>
      <c r="F413" s="176" t="s">
        <v>220</v>
      </c>
      <c r="G413" s="176" t="s">
        <v>220</v>
      </c>
      <c r="H413" s="176" t="s">
        <v>220</v>
      </c>
      <c r="I413" s="176" t="s">
        <v>220</v>
      </c>
      <c r="J413" s="176" t="s">
        <v>222</v>
      </c>
      <c r="K413" s="176" t="s">
        <v>222</v>
      </c>
      <c r="L413" s="176" t="s">
        <v>220</v>
      </c>
      <c r="M413" s="176" t="s">
        <v>222</v>
      </c>
      <c r="N413" s="176" t="s">
        <v>222</v>
      </c>
    </row>
    <row r="414" spans="1:14" x14ac:dyDescent="0.3">
      <c r="A414" s="176">
        <v>808590</v>
      </c>
      <c r="B414" s="176" t="s">
        <v>308</v>
      </c>
      <c r="C414" s="176" t="s">
        <v>220</v>
      </c>
      <c r="D414" s="176" t="s">
        <v>220</v>
      </c>
      <c r="E414" s="176" t="s">
        <v>222</v>
      </c>
      <c r="F414" s="176" t="s">
        <v>222</v>
      </c>
      <c r="G414" s="176" t="s">
        <v>221</v>
      </c>
      <c r="H414" s="176" t="s">
        <v>220</v>
      </c>
      <c r="I414" s="176" t="s">
        <v>220</v>
      </c>
      <c r="J414" s="176" t="s">
        <v>222</v>
      </c>
      <c r="K414" s="176" t="s">
        <v>221</v>
      </c>
      <c r="L414" s="176" t="s">
        <v>222</v>
      </c>
      <c r="M414" s="176" t="s">
        <v>221</v>
      </c>
      <c r="N414" s="176" t="s">
        <v>221</v>
      </c>
    </row>
    <row r="415" spans="1:14" x14ac:dyDescent="0.3">
      <c r="A415" s="176">
        <v>808591</v>
      </c>
      <c r="B415" s="176" t="s">
        <v>308</v>
      </c>
      <c r="C415" s="176" t="s">
        <v>222</v>
      </c>
      <c r="D415" s="176" t="s">
        <v>222</v>
      </c>
      <c r="E415" s="176" t="s">
        <v>221</v>
      </c>
      <c r="F415" s="176" t="s">
        <v>222</v>
      </c>
      <c r="G415" s="176" t="s">
        <v>222</v>
      </c>
      <c r="H415" s="176" t="s">
        <v>222</v>
      </c>
      <c r="I415" s="176" t="s">
        <v>221</v>
      </c>
      <c r="J415" s="176" t="s">
        <v>221</v>
      </c>
      <c r="K415" s="176" t="s">
        <v>221</v>
      </c>
      <c r="L415" s="176" t="s">
        <v>221</v>
      </c>
      <c r="M415" s="176" t="s">
        <v>221</v>
      </c>
      <c r="N415" s="176" t="s">
        <v>221</v>
      </c>
    </row>
    <row r="416" spans="1:14" x14ac:dyDescent="0.3">
      <c r="A416" s="176">
        <v>808593</v>
      </c>
      <c r="B416" s="176" t="s">
        <v>308</v>
      </c>
      <c r="C416" s="176" t="s">
        <v>222</v>
      </c>
      <c r="D416" s="176" t="s">
        <v>222</v>
      </c>
      <c r="E416" s="176" t="s">
        <v>222</v>
      </c>
      <c r="F416" s="176" t="s">
        <v>222</v>
      </c>
      <c r="G416" s="176" t="s">
        <v>222</v>
      </c>
      <c r="H416" s="176" t="s">
        <v>222</v>
      </c>
      <c r="I416" s="176" t="s">
        <v>222</v>
      </c>
      <c r="J416" s="176" t="s">
        <v>221</v>
      </c>
      <c r="K416" s="176" t="s">
        <v>221</v>
      </c>
      <c r="L416" s="176" t="s">
        <v>221</v>
      </c>
      <c r="M416" s="176" t="s">
        <v>222</v>
      </c>
      <c r="N416" s="176" t="s">
        <v>222</v>
      </c>
    </row>
    <row r="417" spans="1:50" x14ac:dyDescent="0.3">
      <c r="A417" s="176">
        <v>808597</v>
      </c>
      <c r="B417" s="176" t="s">
        <v>308</v>
      </c>
      <c r="C417" s="176" t="s">
        <v>220</v>
      </c>
      <c r="D417" s="176" t="s">
        <v>220</v>
      </c>
      <c r="E417" s="176" t="s">
        <v>220</v>
      </c>
      <c r="F417" s="176" t="s">
        <v>220</v>
      </c>
      <c r="G417" s="176" t="s">
        <v>220</v>
      </c>
      <c r="H417" s="176" t="s">
        <v>220</v>
      </c>
      <c r="I417" s="176" t="s">
        <v>221</v>
      </c>
      <c r="J417" s="176" t="s">
        <v>221</v>
      </c>
      <c r="K417" s="176" t="s">
        <v>221</v>
      </c>
      <c r="L417" s="176" t="s">
        <v>221</v>
      </c>
      <c r="M417" s="176" t="s">
        <v>221</v>
      </c>
      <c r="N417" s="176" t="s">
        <v>221</v>
      </c>
    </row>
    <row r="418" spans="1:50" x14ac:dyDescent="0.3">
      <c r="A418" s="176">
        <v>808602</v>
      </c>
      <c r="B418" s="176" t="s">
        <v>308</v>
      </c>
      <c r="C418" s="176" t="s">
        <v>222</v>
      </c>
      <c r="D418" s="176" t="s">
        <v>220</v>
      </c>
      <c r="E418" s="176" t="s">
        <v>220</v>
      </c>
      <c r="F418" s="176" t="s">
        <v>220</v>
      </c>
      <c r="G418" s="176" t="s">
        <v>220</v>
      </c>
      <c r="H418" s="176" t="s">
        <v>220</v>
      </c>
      <c r="I418" s="176" t="s">
        <v>220</v>
      </c>
      <c r="J418" s="176" t="s">
        <v>222</v>
      </c>
      <c r="K418" s="176" t="s">
        <v>220</v>
      </c>
      <c r="L418" s="176" t="s">
        <v>220</v>
      </c>
      <c r="M418" s="176" t="s">
        <v>220</v>
      </c>
      <c r="N418" s="176" t="s">
        <v>220</v>
      </c>
      <c r="O418" s="176" t="s">
        <v>284</v>
      </c>
      <c r="P418" s="176" t="s">
        <v>284</v>
      </c>
      <c r="Q418" s="176" t="s">
        <v>284</v>
      </c>
      <c r="R418" s="176" t="s">
        <v>284</v>
      </c>
      <c r="S418" s="176" t="s">
        <v>284</v>
      </c>
      <c r="T418" s="176" t="s">
        <v>284</v>
      </c>
      <c r="U418" s="176" t="s">
        <v>284</v>
      </c>
      <c r="V418" s="176" t="s">
        <v>284</v>
      </c>
      <c r="W418" s="176" t="s">
        <v>284</v>
      </c>
      <c r="X418" s="176" t="s">
        <v>284</v>
      </c>
      <c r="Y418" s="176" t="s">
        <v>284</v>
      </c>
      <c r="Z418" s="176" t="s">
        <v>284</v>
      </c>
      <c r="AA418" s="176" t="s">
        <v>284</v>
      </c>
      <c r="AB418" s="176" t="s">
        <v>284</v>
      </c>
      <c r="AC418" s="176" t="s">
        <v>284</v>
      </c>
      <c r="AD418" s="176" t="s">
        <v>284</v>
      </c>
      <c r="AE418" s="176" t="s">
        <v>284</v>
      </c>
      <c r="AF418" s="176" t="s">
        <v>284</v>
      </c>
      <c r="AG418" s="176" t="s">
        <v>284</v>
      </c>
      <c r="AH418" s="176" t="s">
        <v>284</v>
      </c>
      <c r="AI418" s="176" t="s">
        <v>284</v>
      </c>
      <c r="AJ418" s="176" t="s">
        <v>284</v>
      </c>
      <c r="AK418" s="176" t="s">
        <v>284</v>
      </c>
      <c r="AL418" s="176" t="s">
        <v>284</v>
      </c>
      <c r="AM418" s="176" t="s">
        <v>284</v>
      </c>
      <c r="AN418" s="176" t="s">
        <v>284</v>
      </c>
      <c r="AO418" s="176" t="s">
        <v>284</v>
      </c>
      <c r="AP418" s="176" t="s">
        <v>284</v>
      </c>
      <c r="AQ418" s="176" t="s">
        <v>284</v>
      </c>
      <c r="AR418" s="176" t="s">
        <v>284</v>
      </c>
      <c r="AS418" s="176" t="s">
        <v>284</v>
      </c>
      <c r="AT418" s="176" t="s">
        <v>284</v>
      </c>
      <c r="AU418" s="176" t="s">
        <v>284</v>
      </c>
      <c r="AV418" s="176" t="s">
        <v>284</v>
      </c>
      <c r="AW418" s="176" t="s">
        <v>284</v>
      </c>
      <c r="AX418" s="176" t="s">
        <v>284</v>
      </c>
    </row>
    <row r="419" spans="1:50" x14ac:dyDescent="0.3">
      <c r="A419" s="176">
        <v>808620</v>
      </c>
      <c r="B419" s="176" t="s">
        <v>308</v>
      </c>
      <c r="C419" s="176" t="s">
        <v>222</v>
      </c>
      <c r="D419" s="176" t="s">
        <v>222</v>
      </c>
      <c r="E419" s="176" t="s">
        <v>221</v>
      </c>
      <c r="F419" s="176" t="s">
        <v>220</v>
      </c>
      <c r="G419" s="176" t="s">
        <v>222</v>
      </c>
      <c r="H419" s="176" t="s">
        <v>222</v>
      </c>
      <c r="I419" s="176" t="s">
        <v>221</v>
      </c>
      <c r="J419" s="176" t="s">
        <v>221</v>
      </c>
      <c r="K419" s="176" t="s">
        <v>221</v>
      </c>
      <c r="L419" s="176" t="s">
        <v>221</v>
      </c>
      <c r="M419" s="176" t="s">
        <v>221</v>
      </c>
      <c r="N419" s="176" t="s">
        <v>221</v>
      </c>
    </row>
    <row r="420" spans="1:50" x14ac:dyDescent="0.3">
      <c r="A420" s="176">
        <v>808638</v>
      </c>
      <c r="B420" s="176" t="s">
        <v>308</v>
      </c>
      <c r="C420" s="176" t="s">
        <v>221</v>
      </c>
      <c r="D420" s="176" t="s">
        <v>222</v>
      </c>
      <c r="E420" s="176" t="s">
        <v>220</v>
      </c>
      <c r="F420" s="176" t="s">
        <v>220</v>
      </c>
      <c r="G420" s="176" t="s">
        <v>222</v>
      </c>
      <c r="H420" s="176" t="s">
        <v>221</v>
      </c>
      <c r="I420" s="176" t="s">
        <v>221</v>
      </c>
      <c r="J420" s="176" t="s">
        <v>221</v>
      </c>
      <c r="K420" s="176" t="s">
        <v>222</v>
      </c>
      <c r="L420" s="176" t="s">
        <v>221</v>
      </c>
      <c r="M420" s="176" t="s">
        <v>222</v>
      </c>
      <c r="N420" s="176" t="s">
        <v>221</v>
      </c>
      <c r="O420" s="176" t="s">
        <v>284</v>
      </c>
      <c r="P420" s="176" t="s">
        <v>284</v>
      </c>
      <c r="Q420" s="176" t="s">
        <v>284</v>
      </c>
      <c r="R420" s="176" t="s">
        <v>284</v>
      </c>
      <c r="S420" s="176" t="s">
        <v>284</v>
      </c>
      <c r="T420" s="176" t="s">
        <v>284</v>
      </c>
      <c r="U420" s="176" t="s">
        <v>284</v>
      </c>
      <c r="V420" s="176" t="s">
        <v>284</v>
      </c>
      <c r="W420" s="176" t="s">
        <v>284</v>
      </c>
      <c r="X420" s="176" t="s">
        <v>284</v>
      </c>
      <c r="Y420" s="176" t="s">
        <v>284</v>
      </c>
      <c r="Z420" s="176" t="s">
        <v>284</v>
      </c>
      <c r="AA420" s="176" t="s">
        <v>284</v>
      </c>
      <c r="AB420" s="176" t="s">
        <v>284</v>
      </c>
      <c r="AC420" s="176" t="s">
        <v>284</v>
      </c>
      <c r="AD420" s="176" t="s">
        <v>284</v>
      </c>
      <c r="AE420" s="176" t="s">
        <v>284</v>
      </c>
      <c r="AF420" s="176" t="s">
        <v>284</v>
      </c>
      <c r="AG420" s="176" t="s">
        <v>284</v>
      </c>
      <c r="AH420" s="176" t="s">
        <v>284</v>
      </c>
      <c r="AI420" s="176" t="s">
        <v>284</v>
      </c>
      <c r="AJ420" s="176" t="s">
        <v>284</v>
      </c>
      <c r="AK420" s="176" t="s">
        <v>284</v>
      </c>
      <c r="AL420" s="176" t="s">
        <v>284</v>
      </c>
      <c r="AM420" s="176" t="s">
        <v>284</v>
      </c>
      <c r="AN420" s="176" t="s">
        <v>284</v>
      </c>
      <c r="AO420" s="176" t="s">
        <v>284</v>
      </c>
      <c r="AP420" s="176" t="s">
        <v>284</v>
      </c>
      <c r="AQ420" s="176" t="s">
        <v>284</v>
      </c>
      <c r="AR420" s="176" t="s">
        <v>284</v>
      </c>
      <c r="AS420" s="176" t="s">
        <v>284</v>
      </c>
      <c r="AT420" s="176" t="s">
        <v>284</v>
      </c>
      <c r="AU420" s="176" t="s">
        <v>284</v>
      </c>
      <c r="AV420" s="176" t="s">
        <v>284</v>
      </c>
      <c r="AW420" s="176" t="s">
        <v>284</v>
      </c>
      <c r="AX420" s="176" t="s">
        <v>284</v>
      </c>
    </row>
    <row r="421" spans="1:50" x14ac:dyDescent="0.3">
      <c r="A421" s="176">
        <v>808660</v>
      </c>
      <c r="B421" s="176" t="s">
        <v>308</v>
      </c>
      <c r="C421" s="176" t="s">
        <v>220</v>
      </c>
      <c r="D421" s="176" t="s">
        <v>222</v>
      </c>
      <c r="E421" s="176" t="s">
        <v>222</v>
      </c>
      <c r="F421" s="176" t="s">
        <v>222</v>
      </c>
      <c r="G421" s="176" t="s">
        <v>222</v>
      </c>
      <c r="H421" s="176" t="s">
        <v>222</v>
      </c>
      <c r="I421" s="176" t="s">
        <v>220</v>
      </c>
      <c r="J421" s="176" t="s">
        <v>221</v>
      </c>
      <c r="K421" s="176" t="s">
        <v>221</v>
      </c>
      <c r="L421" s="176" t="s">
        <v>221</v>
      </c>
      <c r="M421" s="176" t="s">
        <v>222</v>
      </c>
      <c r="N421" s="176" t="s">
        <v>221</v>
      </c>
      <c r="O421" s="176" t="s">
        <v>284</v>
      </c>
      <c r="P421" s="176" t="s">
        <v>284</v>
      </c>
      <c r="Q421" s="176" t="s">
        <v>284</v>
      </c>
      <c r="R421" s="176" t="s">
        <v>284</v>
      </c>
      <c r="S421" s="176" t="s">
        <v>284</v>
      </c>
      <c r="T421" s="176" t="s">
        <v>284</v>
      </c>
      <c r="U421" s="176" t="s">
        <v>284</v>
      </c>
      <c r="V421" s="176" t="s">
        <v>284</v>
      </c>
      <c r="W421" s="176" t="s">
        <v>284</v>
      </c>
      <c r="X421" s="176" t="s">
        <v>284</v>
      </c>
      <c r="Y421" s="176" t="s">
        <v>284</v>
      </c>
      <c r="Z421" s="176" t="s">
        <v>284</v>
      </c>
      <c r="AA421" s="176" t="s">
        <v>284</v>
      </c>
      <c r="AB421" s="176" t="s">
        <v>284</v>
      </c>
      <c r="AC421" s="176" t="s">
        <v>284</v>
      </c>
      <c r="AD421" s="176" t="s">
        <v>284</v>
      </c>
      <c r="AE421" s="176" t="s">
        <v>284</v>
      </c>
      <c r="AF421" s="176" t="s">
        <v>284</v>
      </c>
      <c r="AG421" s="176" t="s">
        <v>284</v>
      </c>
      <c r="AH421" s="176" t="s">
        <v>284</v>
      </c>
      <c r="AI421" s="176" t="s">
        <v>284</v>
      </c>
      <c r="AJ421" s="176" t="s">
        <v>284</v>
      </c>
      <c r="AK421" s="176" t="s">
        <v>284</v>
      </c>
      <c r="AL421" s="176" t="s">
        <v>284</v>
      </c>
      <c r="AM421" s="176" t="s">
        <v>284</v>
      </c>
      <c r="AN421" s="176" t="s">
        <v>284</v>
      </c>
      <c r="AO421" s="176" t="s">
        <v>284</v>
      </c>
      <c r="AP421" s="176" t="s">
        <v>284</v>
      </c>
      <c r="AQ421" s="176" t="s">
        <v>284</v>
      </c>
      <c r="AR421" s="176" t="s">
        <v>284</v>
      </c>
      <c r="AS421" s="176" t="s">
        <v>284</v>
      </c>
      <c r="AT421" s="176" t="s">
        <v>284</v>
      </c>
      <c r="AU421" s="176" t="s">
        <v>284</v>
      </c>
      <c r="AV421" s="176" t="s">
        <v>284</v>
      </c>
      <c r="AW421" s="176" t="s">
        <v>284</v>
      </c>
      <c r="AX421" s="176" t="s">
        <v>284</v>
      </c>
    </row>
    <row r="422" spans="1:50" x14ac:dyDescent="0.3">
      <c r="A422" s="176">
        <v>808669</v>
      </c>
      <c r="B422" s="176" t="s">
        <v>308</v>
      </c>
      <c r="C422" s="176" t="s">
        <v>220</v>
      </c>
      <c r="D422" s="176" t="s">
        <v>220</v>
      </c>
      <c r="E422" s="176" t="s">
        <v>220</v>
      </c>
      <c r="F422" s="176" t="s">
        <v>220</v>
      </c>
      <c r="G422" s="176" t="s">
        <v>220</v>
      </c>
      <c r="H422" s="176" t="s">
        <v>220</v>
      </c>
      <c r="I422" s="176" t="s">
        <v>222</v>
      </c>
      <c r="J422" s="176" t="s">
        <v>222</v>
      </c>
      <c r="K422" s="176" t="s">
        <v>222</v>
      </c>
      <c r="L422" s="176" t="s">
        <v>220</v>
      </c>
      <c r="M422" s="176" t="s">
        <v>220</v>
      </c>
      <c r="N422" s="176" t="s">
        <v>220</v>
      </c>
    </row>
    <row r="423" spans="1:50" x14ac:dyDescent="0.3">
      <c r="A423" s="176">
        <v>808686</v>
      </c>
      <c r="B423" s="176" t="s">
        <v>308</v>
      </c>
      <c r="C423" s="176" t="s">
        <v>221</v>
      </c>
      <c r="D423" s="176" t="s">
        <v>221</v>
      </c>
      <c r="E423" s="176" t="s">
        <v>221</v>
      </c>
      <c r="F423" s="176" t="s">
        <v>221</v>
      </c>
      <c r="G423" s="176" t="s">
        <v>221</v>
      </c>
      <c r="H423" s="176" t="s">
        <v>221</v>
      </c>
      <c r="I423" s="176" t="s">
        <v>221</v>
      </c>
      <c r="J423" s="176" t="s">
        <v>222</v>
      </c>
      <c r="K423" s="176" t="s">
        <v>221</v>
      </c>
      <c r="L423" s="176" t="s">
        <v>222</v>
      </c>
      <c r="M423" s="176" t="s">
        <v>221</v>
      </c>
      <c r="N423" s="176" t="s">
        <v>221</v>
      </c>
    </row>
    <row r="424" spans="1:50" x14ac:dyDescent="0.3">
      <c r="A424" s="176">
        <v>808687</v>
      </c>
      <c r="B424" s="176" t="s">
        <v>308</v>
      </c>
      <c r="C424" s="176" t="s">
        <v>220</v>
      </c>
      <c r="D424" s="176" t="s">
        <v>220</v>
      </c>
      <c r="E424" s="176" t="s">
        <v>222</v>
      </c>
      <c r="F424" s="176" t="s">
        <v>220</v>
      </c>
      <c r="G424" s="176" t="s">
        <v>220</v>
      </c>
      <c r="H424" s="176" t="s">
        <v>222</v>
      </c>
      <c r="I424" s="176" t="s">
        <v>222</v>
      </c>
      <c r="J424" s="176" t="s">
        <v>221</v>
      </c>
      <c r="K424" s="176" t="s">
        <v>221</v>
      </c>
      <c r="L424" s="176" t="s">
        <v>221</v>
      </c>
      <c r="M424" s="176" t="s">
        <v>221</v>
      </c>
      <c r="N424" s="176" t="s">
        <v>221</v>
      </c>
    </row>
    <row r="425" spans="1:50" x14ac:dyDescent="0.3">
      <c r="A425" s="176">
        <v>808688</v>
      </c>
      <c r="B425" s="176" t="s">
        <v>308</v>
      </c>
      <c r="C425" s="176" t="s">
        <v>220</v>
      </c>
      <c r="D425" s="176" t="s">
        <v>222</v>
      </c>
      <c r="E425" s="176" t="s">
        <v>221</v>
      </c>
      <c r="F425" s="176" t="s">
        <v>220</v>
      </c>
      <c r="G425" s="176" t="s">
        <v>220</v>
      </c>
      <c r="H425" s="176" t="s">
        <v>220</v>
      </c>
      <c r="I425" s="176" t="s">
        <v>221</v>
      </c>
      <c r="J425" s="176" t="s">
        <v>221</v>
      </c>
      <c r="K425" s="176" t="s">
        <v>221</v>
      </c>
      <c r="L425" s="176" t="s">
        <v>221</v>
      </c>
      <c r="M425" s="176" t="s">
        <v>221</v>
      </c>
      <c r="N425" s="176" t="s">
        <v>222</v>
      </c>
    </row>
    <row r="426" spans="1:50" x14ac:dyDescent="0.3">
      <c r="A426" s="176">
        <v>808698</v>
      </c>
      <c r="B426" s="176" t="s">
        <v>308</v>
      </c>
      <c r="C426" s="176" t="s">
        <v>222</v>
      </c>
      <c r="D426" s="176" t="s">
        <v>220</v>
      </c>
      <c r="E426" s="176" t="s">
        <v>222</v>
      </c>
      <c r="F426" s="176" t="s">
        <v>222</v>
      </c>
      <c r="G426" s="176" t="s">
        <v>220</v>
      </c>
      <c r="H426" s="176" t="s">
        <v>222</v>
      </c>
      <c r="I426" s="176" t="s">
        <v>221</v>
      </c>
      <c r="J426" s="176" t="s">
        <v>221</v>
      </c>
      <c r="K426" s="176" t="s">
        <v>221</v>
      </c>
      <c r="L426" s="176" t="s">
        <v>221</v>
      </c>
      <c r="M426" s="176" t="s">
        <v>221</v>
      </c>
      <c r="N426" s="176" t="s">
        <v>221</v>
      </c>
    </row>
    <row r="427" spans="1:50" x14ac:dyDescent="0.3">
      <c r="A427" s="176">
        <v>808699</v>
      </c>
      <c r="B427" s="176" t="s">
        <v>308</v>
      </c>
      <c r="C427" s="176" t="s">
        <v>222</v>
      </c>
      <c r="D427" s="176" t="s">
        <v>221</v>
      </c>
      <c r="E427" s="176" t="s">
        <v>220</v>
      </c>
      <c r="F427" s="176" t="s">
        <v>221</v>
      </c>
      <c r="G427" s="176" t="s">
        <v>221</v>
      </c>
      <c r="H427" s="176" t="s">
        <v>222</v>
      </c>
      <c r="I427" s="176" t="s">
        <v>221</v>
      </c>
      <c r="J427" s="176" t="s">
        <v>220</v>
      </c>
      <c r="K427" s="176" t="s">
        <v>220</v>
      </c>
      <c r="L427" s="176" t="s">
        <v>220</v>
      </c>
      <c r="M427" s="176" t="s">
        <v>220</v>
      </c>
      <c r="N427" s="176" t="s">
        <v>221</v>
      </c>
    </row>
    <row r="428" spans="1:50" x14ac:dyDescent="0.3">
      <c r="A428" s="176">
        <v>808704</v>
      </c>
      <c r="B428" s="176" t="s">
        <v>308</v>
      </c>
      <c r="C428" s="176" t="s">
        <v>220</v>
      </c>
      <c r="D428" s="176" t="s">
        <v>222</v>
      </c>
      <c r="E428" s="176" t="s">
        <v>221</v>
      </c>
      <c r="F428" s="176" t="s">
        <v>220</v>
      </c>
      <c r="G428" s="176" t="s">
        <v>222</v>
      </c>
      <c r="H428" s="176" t="s">
        <v>222</v>
      </c>
      <c r="I428" s="176" t="s">
        <v>222</v>
      </c>
      <c r="J428" s="176" t="s">
        <v>221</v>
      </c>
      <c r="K428" s="176" t="s">
        <v>221</v>
      </c>
      <c r="L428" s="176" t="s">
        <v>222</v>
      </c>
      <c r="M428" s="176" t="s">
        <v>222</v>
      </c>
      <c r="N428" s="176" t="s">
        <v>221</v>
      </c>
    </row>
    <row r="429" spans="1:50" x14ac:dyDescent="0.3">
      <c r="A429" s="176">
        <v>808705</v>
      </c>
      <c r="B429" s="176" t="s">
        <v>308</v>
      </c>
      <c r="C429" s="176" t="s">
        <v>220</v>
      </c>
      <c r="D429" s="176" t="s">
        <v>220</v>
      </c>
      <c r="E429" s="176" t="s">
        <v>222</v>
      </c>
      <c r="F429" s="176" t="s">
        <v>222</v>
      </c>
      <c r="G429" s="176" t="s">
        <v>220</v>
      </c>
      <c r="H429" s="176" t="s">
        <v>220</v>
      </c>
      <c r="I429" s="176" t="s">
        <v>222</v>
      </c>
      <c r="J429" s="176" t="s">
        <v>221</v>
      </c>
      <c r="K429" s="176" t="s">
        <v>221</v>
      </c>
      <c r="L429" s="176" t="s">
        <v>221</v>
      </c>
      <c r="M429" s="176" t="s">
        <v>221</v>
      </c>
      <c r="N429" s="176" t="s">
        <v>221</v>
      </c>
    </row>
    <row r="430" spans="1:50" x14ac:dyDescent="0.3">
      <c r="A430" s="176">
        <v>808720</v>
      </c>
      <c r="B430" s="176" t="s">
        <v>308</v>
      </c>
      <c r="C430" s="176" t="s">
        <v>220</v>
      </c>
      <c r="D430" s="176" t="s">
        <v>220</v>
      </c>
      <c r="E430" s="176" t="s">
        <v>220</v>
      </c>
      <c r="F430" s="176" t="s">
        <v>220</v>
      </c>
      <c r="G430" s="176" t="s">
        <v>220</v>
      </c>
      <c r="H430" s="176" t="s">
        <v>222</v>
      </c>
      <c r="I430" s="176" t="s">
        <v>220</v>
      </c>
      <c r="J430" s="176" t="s">
        <v>222</v>
      </c>
      <c r="K430" s="176" t="s">
        <v>222</v>
      </c>
      <c r="L430" s="176" t="s">
        <v>221</v>
      </c>
      <c r="M430" s="176" t="s">
        <v>220</v>
      </c>
      <c r="N430" s="176" t="s">
        <v>220</v>
      </c>
    </row>
    <row r="431" spans="1:50" x14ac:dyDescent="0.3">
      <c r="A431" s="176">
        <v>808722</v>
      </c>
      <c r="B431" s="176" t="s">
        <v>308</v>
      </c>
      <c r="C431" s="176" t="s">
        <v>221</v>
      </c>
      <c r="D431" s="176" t="s">
        <v>221</v>
      </c>
      <c r="E431" s="176" t="s">
        <v>220</v>
      </c>
      <c r="F431" s="176" t="s">
        <v>222</v>
      </c>
      <c r="G431" s="176" t="s">
        <v>222</v>
      </c>
      <c r="H431" s="176" t="s">
        <v>222</v>
      </c>
      <c r="I431" s="176" t="s">
        <v>222</v>
      </c>
      <c r="J431" s="176" t="s">
        <v>222</v>
      </c>
      <c r="K431" s="176" t="s">
        <v>221</v>
      </c>
      <c r="L431" s="176" t="s">
        <v>222</v>
      </c>
      <c r="M431" s="176" t="s">
        <v>222</v>
      </c>
      <c r="N431" s="176" t="s">
        <v>221</v>
      </c>
    </row>
    <row r="432" spans="1:50" x14ac:dyDescent="0.3">
      <c r="A432" s="176">
        <v>808739</v>
      </c>
      <c r="B432" s="176" t="s">
        <v>308</v>
      </c>
      <c r="C432" s="176" t="s">
        <v>220</v>
      </c>
      <c r="D432" s="176" t="s">
        <v>222</v>
      </c>
      <c r="E432" s="176" t="s">
        <v>222</v>
      </c>
      <c r="F432" s="176" t="s">
        <v>222</v>
      </c>
      <c r="G432" s="176" t="s">
        <v>220</v>
      </c>
      <c r="H432" s="176" t="s">
        <v>221</v>
      </c>
      <c r="I432" s="176" t="s">
        <v>221</v>
      </c>
      <c r="J432" s="176" t="s">
        <v>221</v>
      </c>
      <c r="K432" s="176" t="s">
        <v>221</v>
      </c>
      <c r="L432" s="176" t="s">
        <v>221</v>
      </c>
      <c r="M432" s="176" t="s">
        <v>221</v>
      </c>
      <c r="N432" s="176" t="s">
        <v>221</v>
      </c>
    </row>
    <row r="433" spans="1:14" x14ac:dyDescent="0.3">
      <c r="A433" s="176">
        <v>808744</v>
      </c>
      <c r="B433" s="176" t="s">
        <v>308</v>
      </c>
      <c r="C433" s="176" t="s">
        <v>220</v>
      </c>
      <c r="D433" s="176" t="s">
        <v>220</v>
      </c>
      <c r="E433" s="176" t="s">
        <v>220</v>
      </c>
      <c r="F433" s="176" t="s">
        <v>221</v>
      </c>
      <c r="G433" s="176" t="s">
        <v>220</v>
      </c>
      <c r="H433" s="176" t="s">
        <v>220</v>
      </c>
      <c r="I433" s="176" t="s">
        <v>220</v>
      </c>
      <c r="J433" s="176" t="s">
        <v>221</v>
      </c>
      <c r="K433" s="176" t="s">
        <v>221</v>
      </c>
      <c r="L433" s="176" t="s">
        <v>222</v>
      </c>
      <c r="M433" s="176" t="s">
        <v>222</v>
      </c>
      <c r="N433" s="176" t="s">
        <v>220</v>
      </c>
    </row>
    <row r="434" spans="1:14" x14ac:dyDescent="0.3">
      <c r="A434" s="176">
        <v>808745</v>
      </c>
      <c r="B434" s="176" t="s">
        <v>308</v>
      </c>
      <c r="C434" s="176" t="s">
        <v>220</v>
      </c>
      <c r="D434" s="176" t="s">
        <v>220</v>
      </c>
      <c r="E434" s="176" t="s">
        <v>222</v>
      </c>
      <c r="F434" s="176" t="s">
        <v>220</v>
      </c>
      <c r="G434" s="176" t="s">
        <v>222</v>
      </c>
      <c r="H434" s="176" t="s">
        <v>222</v>
      </c>
      <c r="I434" s="176" t="s">
        <v>222</v>
      </c>
      <c r="J434" s="176" t="s">
        <v>222</v>
      </c>
      <c r="K434" s="176" t="s">
        <v>222</v>
      </c>
      <c r="L434" s="176" t="s">
        <v>222</v>
      </c>
      <c r="M434" s="176" t="s">
        <v>222</v>
      </c>
      <c r="N434" s="176" t="s">
        <v>221</v>
      </c>
    </row>
    <row r="435" spans="1:14" x14ac:dyDescent="0.3">
      <c r="A435" s="176">
        <v>808754</v>
      </c>
      <c r="B435" s="176" t="s">
        <v>308</v>
      </c>
      <c r="C435" s="176" t="s">
        <v>222</v>
      </c>
      <c r="D435" s="176" t="s">
        <v>222</v>
      </c>
      <c r="E435" s="176" t="s">
        <v>220</v>
      </c>
      <c r="F435" s="176" t="s">
        <v>220</v>
      </c>
      <c r="G435" s="176" t="s">
        <v>222</v>
      </c>
      <c r="H435" s="176" t="s">
        <v>220</v>
      </c>
      <c r="I435" s="176" t="s">
        <v>222</v>
      </c>
      <c r="J435" s="176" t="s">
        <v>222</v>
      </c>
      <c r="K435" s="176" t="s">
        <v>220</v>
      </c>
      <c r="L435" s="176" t="s">
        <v>222</v>
      </c>
      <c r="M435" s="176" t="s">
        <v>222</v>
      </c>
      <c r="N435" s="176" t="s">
        <v>222</v>
      </c>
    </row>
    <row r="436" spans="1:14" x14ac:dyDescent="0.3">
      <c r="A436" s="176">
        <v>808757</v>
      </c>
      <c r="B436" s="176" t="s">
        <v>308</v>
      </c>
      <c r="C436" s="176" t="s">
        <v>222</v>
      </c>
      <c r="D436" s="176" t="s">
        <v>222</v>
      </c>
      <c r="E436" s="176" t="s">
        <v>221</v>
      </c>
      <c r="F436" s="176" t="s">
        <v>222</v>
      </c>
      <c r="G436" s="176" t="s">
        <v>222</v>
      </c>
      <c r="H436" s="176" t="s">
        <v>222</v>
      </c>
      <c r="I436" s="176" t="s">
        <v>222</v>
      </c>
      <c r="J436" s="176" t="s">
        <v>221</v>
      </c>
      <c r="K436" s="176" t="s">
        <v>221</v>
      </c>
      <c r="L436" s="176" t="s">
        <v>221</v>
      </c>
      <c r="M436" s="176" t="s">
        <v>222</v>
      </c>
      <c r="N436" s="176" t="s">
        <v>221</v>
      </c>
    </row>
    <row r="437" spans="1:14" x14ac:dyDescent="0.3">
      <c r="A437" s="176">
        <v>808758</v>
      </c>
      <c r="B437" s="176" t="s">
        <v>308</v>
      </c>
      <c r="C437" s="176" t="s">
        <v>222</v>
      </c>
      <c r="D437" s="176" t="s">
        <v>220</v>
      </c>
      <c r="E437" s="176" t="s">
        <v>222</v>
      </c>
      <c r="F437" s="176" t="s">
        <v>222</v>
      </c>
      <c r="G437" s="176" t="s">
        <v>221</v>
      </c>
      <c r="H437" s="176" t="s">
        <v>222</v>
      </c>
      <c r="I437" s="176" t="s">
        <v>222</v>
      </c>
      <c r="J437" s="176" t="s">
        <v>221</v>
      </c>
      <c r="K437" s="176" t="s">
        <v>222</v>
      </c>
      <c r="L437" s="176" t="s">
        <v>222</v>
      </c>
      <c r="M437" s="176" t="s">
        <v>221</v>
      </c>
      <c r="N437" s="176" t="s">
        <v>221</v>
      </c>
    </row>
    <row r="438" spans="1:14" x14ac:dyDescent="0.3">
      <c r="A438" s="176">
        <v>808765</v>
      </c>
      <c r="B438" s="176" t="s">
        <v>308</v>
      </c>
      <c r="C438" s="176" t="s">
        <v>222</v>
      </c>
      <c r="D438" s="176" t="s">
        <v>222</v>
      </c>
      <c r="E438" s="176" t="s">
        <v>221</v>
      </c>
      <c r="F438" s="176" t="s">
        <v>221</v>
      </c>
      <c r="G438" s="176" t="s">
        <v>222</v>
      </c>
      <c r="H438" s="176" t="s">
        <v>222</v>
      </c>
      <c r="I438" s="176" t="s">
        <v>221</v>
      </c>
      <c r="J438" s="176" t="s">
        <v>221</v>
      </c>
      <c r="K438" s="176" t="s">
        <v>221</v>
      </c>
      <c r="L438" s="176" t="s">
        <v>221</v>
      </c>
      <c r="M438" s="176" t="s">
        <v>221</v>
      </c>
      <c r="N438" s="176" t="s">
        <v>221</v>
      </c>
    </row>
    <row r="439" spans="1:14" x14ac:dyDescent="0.3">
      <c r="A439" s="176">
        <v>808770</v>
      </c>
      <c r="B439" s="176" t="s">
        <v>308</v>
      </c>
      <c r="C439" s="176" t="s">
        <v>221</v>
      </c>
      <c r="D439" s="176" t="s">
        <v>222</v>
      </c>
      <c r="E439" s="176" t="s">
        <v>222</v>
      </c>
      <c r="F439" s="176" t="s">
        <v>221</v>
      </c>
      <c r="G439" s="176" t="s">
        <v>222</v>
      </c>
      <c r="H439" s="176" t="s">
        <v>222</v>
      </c>
      <c r="I439" s="176" t="s">
        <v>222</v>
      </c>
      <c r="J439" s="176" t="s">
        <v>222</v>
      </c>
      <c r="K439" s="176" t="s">
        <v>222</v>
      </c>
      <c r="L439" s="176" t="s">
        <v>221</v>
      </c>
      <c r="M439" s="176" t="s">
        <v>222</v>
      </c>
      <c r="N439" s="176" t="s">
        <v>221</v>
      </c>
    </row>
    <row r="440" spans="1:14" x14ac:dyDescent="0.3">
      <c r="A440" s="176">
        <v>808795</v>
      </c>
      <c r="B440" s="176" t="s">
        <v>308</v>
      </c>
      <c r="C440" s="176" t="s">
        <v>222</v>
      </c>
      <c r="D440" s="176" t="s">
        <v>222</v>
      </c>
      <c r="E440" s="176" t="s">
        <v>220</v>
      </c>
      <c r="F440" s="176" t="s">
        <v>221</v>
      </c>
      <c r="G440" s="176" t="s">
        <v>221</v>
      </c>
      <c r="H440" s="176" t="s">
        <v>220</v>
      </c>
      <c r="I440" s="176" t="s">
        <v>222</v>
      </c>
      <c r="J440" s="176" t="s">
        <v>220</v>
      </c>
      <c r="K440" s="176" t="s">
        <v>220</v>
      </c>
      <c r="L440" s="176" t="s">
        <v>221</v>
      </c>
      <c r="M440" s="176" t="s">
        <v>220</v>
      </c>
      <c r="N440" s="176" t="s">
        <v>221</v>
      </c>
    </row>
    <row r="441" spans="1:14" x14ac:dyDescent="0.3">
      <c r="A441" s="176">
        <v>808799</v>
      </c>
      <c r="B441" s="176" t="s">
        <v>308</v>
      </c>
      <c r="C441" s="176" t="s">
        <v>220</v>
      </c>
      <c r="D441" s="176" t="s">
        <v>222</v>
      </c>
      <c r="E441" s="176" t="s">
        <v>221</v>
      </c>
      <c r="F441" s="176" t="s">
        <v>220</v>
      </c>
      <c r="G441" s="176" t="s">
        <v>222</v>
      </c>
      <c r="H441" s="176" t="s">
        <v>222</v>
      </c>
      <c r="I441" s="176" t="s">
        <v>222</v>
      </c>
      <c r="J441" s="176" t="s">
        <v>222</v>
      </c>
      <c r="K441" s="176" t="s">
        <v>222</v>
      </c>
      <c r="L441" s="176" t="s">
        <v>222</v>
      </c>
      <c r="M441" s="176" t="s">
        <v>222</v>
      </c>
      <c r="N441" s="176" t="s">
        <v>222</v>
      </c>
    </row>
    <row r="442" spans="1:14" x14ac:dyDescent="0.3">
      <c r="A442" s="176">
        <v>808817</v>
      </c>
      <c r="B442" s="176" t="s">
        <v>308</v>
      </c>
      <c r="C442" s="176" t="s">
        <v>222</v>
      </c>
      <c r="D442" s="176" t="s">
        <v>222</v>
      </c>
      <c r="E442" s="176" t="s">
        <v>222</v>
      </c>
      <c r="F442" s="176" t="s">
        <v>222</v>
      </c>
      <c r="G442" s="176" t="s">
        <v>222</v>
      </c>
      <c r="H442" s="176" t="s">
        <v>221</v>
      </c>
      <c r="I442" s="176" t="s">
        <v>221</v>
      </c>
      <c r="J442" s="176" t="s">
        <v>221</v>
      </c>
      <c r="K442" s="176" t="s">
        <v>221</v>
      </c>
      <c r="L442" s="176" t="s">
        <v>221</v>
      </c>
      <c r="M442" s="176" t="s">
        <v>221</v>
      </c>
      <c r="N442" s="176" t="s">
        <v>221</v>
      </c>
    </row>
    <row r="443" spans="1:14" x14ac:dyDescent="0.3">
      <c r="A443" s="176">
        <v>808832</v>
      </c>
      <c r="B443" s="176" t="s">
        <v>308</v>
      </c>
      <c r="C443" s="176" t="s">
        <v>221</v>
      </c>
      <c r="D443" s="176" t="s">
        <v>222</v>
      </c>
      <c r="E443" s="176" t="s">
        <v>221</v>
      </c>
      <c r="F443" s="176" t="s">
        <v>222</v>
      </c>
      <c r="G443" s="176" t="s">
        <v>221</v>
      </c>
      <c r="H443" s="176" t="s">
        <v>222</v>
      </c>
      <c r="I443" s="176" t="s">
        <v>220</v>
      </c>
      <c r="J443" s="176" t="s">
        <v>221</v>
      </c>
      <c r="K443" s="176" t="s">
        <v>221</v>
      </c>
      <c r="L443" s="176" t="s">
        <v>222</v>
      </c>
      <c r="M443" s="176" t="s">
        <v>222</v>
      </c>
      <c r="N443" s="176" t="s">
        <v>222</v>
      </c>
    </row>
    <row r="444" spans="1:14" x14ac:dyDescent="0.3">
      <c r="A444" s="176">
        <v>808834</v>
      </c>
      <c r="B444" s="176" t="s">
        <v>308</v>
      </c>
      <c r="C444" s="176" t="s">
        <v>222</v>
      </c>
      <c r="D444" s="176" t="s">
        <v>222</v>
      </c>
      <c r="E444" s="176" t="s">
        <v>221</v>
      </c>
      <c r="F444" s="176" t="s">
        <v>221</v>
      </c>
      <c r="G444" s="176" t="s">
        <v>221</v>
      </c>
      <c r="H444" s="176" t="s">
        <v>222</v>
      </c>
      <c r="I444" s="176" t="s">
        <v>222</v>
      </c>
      <c r="J444" s="176" t="s">
        <v>222</v>
      </c>
      <c r="K444" s="176" t="s">
        <v>222</v>
      </c>
      <c r="L444" s="176" t="s">
        <v>222</v>
      </c>
      <c r="M444" s="176" t="s">
        <v>222</v>
      </c>
      <c r="N444" s="176" t="s">
        <v>222</v>
      </c>
    </row>
    <row r="445" spans="1:14" x14ac:dyDescent="0.3">
      <c r="A445" s="176">
        <v>808845</v>
      </c>
      <c r="B445" s="176" t="s">
        <v>308</v>
      </c>
      <c r="C445" s="176" t="s">
        <v>222</v>
      </c>
      <c r="D445" s="176" t="s">
        <v>221</v>
      </c>
      <c r="E445" s="176" t="s">
        <v>221</v>
      </c>
      <c r="F445" s="176" t="s">
        <v>220</v>
      </c>
      <c r="G445" s="176" t="s">
        <v>220</v>
      </c>
      <c r="H445" s="176" t="s">
        <v>222</v>
      </c>
      <c r="I445" s="176" t="s">
        <v>222</v>
      </c>
      <c r="J445" s="176" t="s">
        <v>221</v>
      </c>
      <c r="K445" s="176" t="s">
        <v>222</v>
      </c>
      <c r="L445" s="176" t="s">
        <v>222</v>
      </c>
      <c r="M445" s="176" t="s">
        <v>221</v>
      </c>
      <c r="N445" s="176" t="s">
        <v>221</v>
      </c>
    </row>
    <row r="446" spans="1:14" x14ac:dyDescent="0.3">
      <c r="A446" s="176">
        <v>808854</v>
      </c>
      <c r="B446" s="176" t="s">
        <v>308</v>
      </c>
      <c r="C446" s="176" t="s">
        <v>220</v>
      </c>
      <c r="D446" s="176" t="s">
        <v>220</v>
      </c>
      <c r="E446" s="176" t="s">
        <v>220</v>
      </c>
      <c r="F446" s="176" t="s">
        <v>220</v>
      </c>
      <c r="G446" s="176" t="s">
        <v>222</v>
      </c>
      <c r="H446" s="176" t="s">
        <v>222</v>
      </c>
      <c r="I446" s="176" t="s">
        <v>222</v>
      </c>
      <c r="J446" s="176" t="s">
        <v>222</v>
      </c>
      <c r="K446" s="176" t="s">
        <v>220</v>
      </c>
      <c r="L446" s="176" t="s">
        <v>220</v>
      </c>
      <c r="M446" s="176" t="s">
        <v>222</v>
      </c>
      <c r="N446" s="176" t="s">
        <v>222</v>
      </c>
    </row>
    <row r="447" spans="1:14" x14ac:dyDescent="0.3">
      <c r="A447" s="176">
        <v>808861</v>
      </c>
      <c r="B447" s="176" t="s">
        <v>308</v>
      </c>
      <c r="C447" s="176" t="s">
        <v>220</v>
      </c>
      <c r="D447" s="176" t="s">
        <v>220</v>
      </c>
      <c r="E447" s="176" t="s">
        <v>222</v>
      </c>
      <c r="F447" s="176" t="s">
        <v>222</v>
      </c>
      <c r="G447" s="176" t="s">
        <v>221</v>
      </c>
      <c r="H447" s="176" t="s">
        <v>220</v>
      </c>
      <c r="I447" s="176" t="s">
        <v>220</v>
      </c>
      <c r="J447" s="176" t="s">
        <v>222</v>
      </c>
      <c r="K447" s="176" t="s">
        <v>220</v>
      </c>
      <c r="L447" s="176" t="s">
        <v>222</v>
      </c>
      <c r="M447" s="176" t="s">
        <v>222</v>
      </c>
      <c r="N447" s="176" t="s">
        <v>222</v>
      </c>
    </row>
    <row r="448" spans="1:14" x14ac:dyDescent="0.3">
      <c r="A448" s="176">
        <v>808864</v>
      </c>
      <c r="B448" s="176" t="s">
        <v>308</v>
      </c>
      <c r="C448" s="176" t="s">
        <v>222</v>
      </c>
      <c r="D448" s="176" t="s">
        <v>220</v>
      </c>
      <c r="E448" s="176" t="s">
        <v>221</v>
      </c>
      <c r="F448" s="176" t="s">
        <v>220</v>
      </c>
      <c r="G448" s="176" t="s">
        <v>222</v>
      </c>
      <c r="H448" s="176" t="s">
        <v>221</v>
      </c>
      <c r="I448" s="176" t="s">
        <v>220</v>
      </c>
      <c r="J448" s="176" t="s">
        <v>220</v>
      </c>
      <c r="K448" s="176" t="s">
        <v>220</v>
      </c>
      <c r="L448" s="176" t="s">
        <v>220</v>
      </c>
      <c r="M448" s="176" t="s">
        <v>221</v>
      </c>
      <c r="N448" s="176" t="s">
        <v>221</v>
      </c>
    </row>
    <row r="449" spans="1:26" x14ac:dyDescent="0.3">
      <c r="A449" s="176">
        <v>808865</v>
      </c>
      <c r="B449" s="176" t="s">
        <v>308</v>
      </c>
      <c r="C449" s="176" t="s">
        <v>220</v>
      </c>
      <c r="D449" s="176" t="s">
        <v>222</v>
      </c>
      <c r="E449" s="176" t="s">
        <v>222</v>
      </c>
      <c r="F449" s="176" t="s">
        <v>220</v>
      </c>
      <c r="G449" s="176" t="s">
        <v>220</v>
      </c>
      <c r="H449" s="176" t="s">
        <v>221</v>
      </c>
      <c r="I449" s="176" t="s">
        <v>221</v>
      </c>
      <c r="J449" s="176" t="s">
        <v>222</v>
      </c>
      <c r="K449" s="176" t="s">
        <v>221</v>
      </c>
      <c r="L449" s="176" t="s">
        <v>221</v>
      </c>
      <c r="M449" s="176" t="s">
        <v>222</v>
      </c>
      <c r="N449" s="176" t="s">
        <v>221</v>
      </c>
    </row>
    <row r="450" spans="1:26" x14ac:dyDescent="0.3">
      <c r="A450" s="176">
        <v>808875</v>
      </c>
      <c r="B450" s="176" t="s">
        <v>308</v>
      </c>
      <c r="C450" s="176" t="s">
        <v>221</v>
      </c>
      <c r="D450" s="176" t="s">
        <v>220</v>
      </c>
      <c r="E450" s="176" t="s">
        <v>220</v>
      </c>
      <c r="F450" s="176" t="s">
        <v>220</v>
      </c>
      <c r="G450" s="176" t="s">
        <v>222</v>
      </c>
      <c r="H450" s="176" t="s">
        <v>221</v>
      </c>
      <c r="I450" s="176" t="s">
        <v>222</v>
      </c>
      <c r="J450" s="176" t="s">
        <v>220</v>
      </c>
      <c r="K450" s="176" t="s">
        <v>222</v>
      </c>
      <c r="L450" s="176" t="s">
        <v>222</v>
      </c>
      <c r="M450" s="176" t="s">
        <v>221</v>
      </c>
      <c r="N450" s="176" t="s">
        <v>222</v>
      </c>
    </row>
    <row r="451" spans="1:26" x14ac:dyDescent="0.3">
      <c r="A451" s="176">
        <v>808877</v>
      </c>
      <c r="B451" s="176" t="s">
        <v>308</v>
      </c>
      <c r="C451" s="176" t="s">
        <v>222</v>
      </c>
      <c r="D451" s="176" t="s">
        <v>222</v>
      </c>
      <c r="E451" s="176" t="s">
        <v>220</v>
      </c>
      <c r="F451" s="176" t="s">
        <v>222</v>
      </c>
      <c r="G451" s="176" t="s">
        <v>222</v>
      </c>
      <c r="H451" s="176" t="s">
        <v>222</v>
      </c>
      <c r="I451" s="176" t="s">
        <v>222</v>
      </c>
      <c r="J451" s="176" t="s">
        <v>222</v>
      </c>
      <c r="K451" s="176" t="s">
        <v>222</v>
      </c>
      <c r="L451" s="176" t="s">
        <v>222</v>
      </c>
      <c r="M451" s="176" t="s">
        <v>222</v>
      </c>
      <c r="N451" s="176" t="s">
        <v>222</v>
      </c>
    </row>
    <row r="452" spans="1:26" x14ac:dyDescent="0.3">
      <c r="A452" s="176">
        <v>808878</v>
      </c>
      <c r="B452" s="176" t="s">
        <v>308</v>
      </c>
      <c r="C452" s="176" t="s">
        <v>220</v>
      </c>
      <c r="D452" s="176" t="s">
        <v>222</v>
      </c>
      <c r="E452" s="176" t="s">
        <v>221</v>
      </c>
      <c r="F452" s="176" t="s">
        <v>220</v>
      </c>
      <c r="G452" s="176" t="s">
        <v>220</v>
      </c>
      <c r="H452" s="176" t="s">
        <v>222</v>
      </c>
      <c r="I452" s="176" t="s">
        <v>221</v>
      </c>
      <c r="J452" s="176" t="s">
        <v>221</v>
      </c>
      <c r="K452" s="176" t="s">
        <v>221</v>
      </c>
      <c r="L452" s="176" t="s">
        <v>222</v>
      </c>
      <c r="M452" s="176" t="s">
        <v>221</v>
      </c>
      <c r="N452" s="176" t="s">
        <v>221</v>
      </c>
    </row>
    <row r="453" spans="1:26" x14ac:dyDescent="0.3">
      <c r="A453" s="176">
        <v>808881</v>
      </c>
      <c r="B453" s="176" t="s">
        <v>308</v>
      </c>
      <c r="C453" s="176" t="s">
        <v>222</v>
      </c>
      <c r="D453" s="176" t="s">
        <v>222</v>
      </c>
      <c r="E453" s="176" t="s">
        <v>222</v>
      </c>
      <c r="F453" s="176" t="s">
        <v>222</v>
      </c>
      <c r="G453" s="176" t="s">
        <v>220</v>
      </c>
      <c r="H453" s="176" t="s">
        <v>221</v>
      </c>
      <c r="I453" s="176" t="s">
        <v>220</v>
      </c>
      <c r="J453" s="176" t="s">
        <v>220</v>
      </c>
      <c r="K453" s="176" t="s">
        <v>222</v>
      </c>
      <c r="L453" s="176" t="s">
        <v>220</v>
      </c>
      <c r="M453" s="176" t="s">
        <v>220</v>
      </c>
      <c r="N453" s="176" t="s">
        <v>221</v>
      </c>
    </row>
    <row r="454" spans="1:26" x14ac:dyDescent="0.3">
      <c r="A454" s="176">
        <v>808883</v>
      </c>
      <c r="B454" s="176" t="s">
        <v>308</v>
      </c>
      <c r="C454" s="176" t="s">
        <v>222</v>
      </c>
      <c r="D454" s="176" t="s">
        <v>220</v>
      </c>
      <c r="E454" s="176" t="s">
        <v>220</v>
      </c>
      <c r="F454" s="176" t="s">
        <v>222</v>
      </c>
      <c r="G454" s="176" t="s">
        <v>222</v>
      </c>
      <c r="H454" s="176" t="s">
        <v>221</v>
      </c>
      <c r="I454" s="176" t="s">
        <v>221</v>
      </c>
      <c r="J454" s="176" t="s">
        <v>221</v>
      </c>
      <c r="K454" s="176" t="s">
        <v>221</v>
      </c>
      <c r="L454" s="176" t="s">
        <v>221</v>
      </c>
      <c r="M454" s="176" t="s">
        <v>221</v>
      </c>
      <c r="N454" s="176" t="s">
        <v>221</v>
      </c>
    </row>
    <row r="455" spans="1:26" x14ac:dyDescent="0.3">
      <c r="A455" s="176">
        <v>808899</v>
      </c>
      <c r="B455" s="176" t="s">
        <v>308</v>
      </c>
      <c r="C455" s="176" t="s">
        <v>220</v>
      </c>
      <c r="D455" s="176" t="s">
        <v>222</v>
      </c>
      <c r="E455" s="176" t="s">
        <v>222</v>
      </c>
      <c r="F455" s="176" t="s">
        <v>220</v>
      </c>
      <c r="G455" s="176" t="s">
        <v>222</v>
      </c>
      <c r="H455" s="176" t="s">
        <v>220</v>
      </c>
      <c r="I455" s="176" t="s">
        <v>222</v>
      </c>
      <c r="J455" s="176" t="s">
        <v>220</v>
      </c>
      <c r="K455" s="176" t="s">
        <v>222</v>
      </c>
      <c r="L455" s="176" t="s">
        <v>222</v>
      </c>
      <c r="M455" s="176" t="s">
        <v>222</v>
      </c>
      <c r="N455" s="176" t="s">
        <v>221</v>
      </c>
    </row>
    <row r="456" spans="1:26" x14ac:dyDescent="0.3">
      <c r="A456" s="176">
        <v>808900</v>
      </c>
      <c r="B456" s="176" t="s">
        <v>308</v>
      </c>
      <c r="C456" s="176" t="s">
        <v>220</v>
      </c>
      <c r="D456" s="176" t="s">
        <v>220</v>
      </c>
      <c r="E456" s="176" t="s">
        <v>221</v>
      </c>
      <c r="F456" s="176" t="s">
        <v>222</v>
      </c>
      <c r="G456" s="176" t="s">
        <v>221</v>
      </c>
      <c r="H456" s="176" t="s">
        <v>220</v>
      </c>
      <c r="I456" s="176" t="s">
        <v>221</v>
      </c>
      <c r="J456" s="176" t="s">
        <v>221</v>
      </c>
      <c r="K456" s="176" t="s">
        <v>221</v>
      </c>
      <c r="L456" s="176" t="s">
        <v>221</v>
      </c>
      <c r="M456" s="176" t="s">
        <v>221</v>
      </c>
      <c r="N456" s="176" t="s">
        <v>221</v>
      </c>
    </row>
    <row r="457" spans="1:26" x14ac:dyDescent="0.3">
      <c r="A457" s="176">
        <v>808902</v>
      </c>
      <c r="B457" s="176" t="s">
        <v>308</v>
      </c>
      <c r="C457" s="176" t="s">
        <v>221</v>
      </c>
      <c r="D457" s="176" t="s">
        <v>222</v>
      </c>
      <c r="E457" s="176" t="s">
        <v>221</v>
      </c>
      <c r="F457" s="176" t="s">
        <v>220</v>
      </c>
      <c r="G457" s="176" t="s">
        <v>220</v>
      </c>
      <c r="H457" s="176" t="s">
        <v>220</v>
      </c>
      <c r="I457" s="176" t="s">
        <v>222</v>
      </c>
      <c r="J457" s="176" t="s">
        <v>222</v>
      </c>
      <c r="K457" s="176" t="s">
        <v>221</v>
      </c>
      <c r="L457" s="176" t="s">
        <v>221</v>
      </c>
      <c r="M457" s="176" t="s">
        <v>221</v>
      </c>
      <c r="N457" s="176" t="s">
        <v>221</v>
      </c>
    </row>
    <row r="458" spans="1:26" x14ac:dyDescent="0.3">
      <c r="A458" s="176">
        <v>808905</v>
      </c>
      <c r="B458" s="176" t="s">
        <v>308</v>
      </c>
      <c r="C458" s="176" t="s">
        <v>222</v>
      </c>
      <c r="D458" s="176" t="s">
        <v>222</v>
      </c>
      <c r="E458" s="176" t="s">
        <v>222</v>
      </c>
      <c r="F458" s="176" t="s">
        <v>220</v>
      </c>
      <c r="G458" s="176" t="s">
        <v>220</v>
      </c>
      <c r="H458" s="176" t="s">
        <v>220</v>
      </c>
      <c r="I458" s="176" t="s">
        <v>222</v>
      </c>
      <c r="J458" s="176" t="s">
        <v>221</v>
      </c>
      <c r="K458" s="176" t="s">
        <v>221</v>
      </c>
      <c r="L458" s="176" t="s">
        <v>222</v>
      </c>
      <c r="M458" s="176" t="s">
        <v>222</v>
      </c>
      <c r="N458" s="176" t="s">
        <v>221</v>
      </c>
    </row>
    <row r="459" spans="1:26" x14ac:dyDescent="0.3">
      <c r="A459" s="176">
        <v>808911</v>
      </c>
      <c r="B459" s="176" t="s">
        <v>308</v>
      </c>
      <c r="C459" s="176" t="s">
        <v>222</v>
      </c>
      <c r="D459" s="176" t="s">
        <v>221</v>
      </c>
      <c r="E459" s="176" t="s">
        <v>221</v>
      </c>
      <c r="F459" s="176" t="s">
        <v>222</v>
      </c>
      <c r="G459" s="176" t="s">
        <v>221</v>
      </c>
      <c r="H459" s="176" t="s">
        <v>221</v>
      </c>
      <c r="I459" s="176" t="s">
        <v>221</v>
      </c>
      <c r="J459" s="176" t="s">
        <v>221</v>
      </c>
      <c r="K459" s="176" t="s">
        <v>221</v>
      </c>
      <c r="L459" s="176" t="s">
        <v>221</v>
      </c>
      <c r="M459" s="176" t="s">
        <v>221</v>
      </c>
      <c r="N459" s="176" t="s">
        <v>221</v>
      </c>
      <c r="O459" s="176" t="s">
        <v>221</v>
      </c>
      <c r="P459" s="176" t="s">
        <v>221</v>
      </c>
      <c r="Q459" s="176" t="s">
        <v>221</v>
      </c>
      <c r="R459" s="176" t="s">
        <v>221</v>
      </c>
      <c r="S459" s="176" t="s">
        <v>221</v>
      </c>
      <c r="T459" s="176" t="s">
        <v>221</v>
      </c>
      <c r="U459" s="176" t="s">
        <v>221</v>
      </c>
      <c r="V459" s="176" t="s">
        <v>221</v>
      </c>
      <c r="W459" s="176" t="s">
        <v>221</v>
      </c>
      <c r="X459" s="176" t="s">
        <v>221</v>
      </c>
      <c r="Y459" s="176" t="s">
        <v>221</v>
      </c>
      <c r="Z459" s="176" t="s">
        <v>221</v>
      </c>
    </row>
    <row r="460" spans="1:26" x14ac:dyDescent="0.3">
      <c r="A460" s="176">
        <v>808919</v>
      </c>
      <c r="B460" s="176" t="s">
        <v>308</v>
      </c>
      <c r="C460" s="176" t="s">
        <v>222</v>
      </c>
      <c r="D460" s="176" t="s">
        <v>222</v>
      </c>
      <c r="E460" s="176" t="s">
        <v>220</v>
      </c>
      <c r="F460" s="176" t="s">
        <v>221</v>
      </c>
      <c r="G460" s="176" t="s">
        <v>222</v>
      </c>
      <c r="H460" s="176" t="s">
        <v>222</v>
      </c>
      <c r="I460" s="176" t="s">
        <v>220</v>
      </c>
      <c r="J460" s="176" t="s">
        <v>221</v>
      </c>
      <c r="K460" s="176" t="s">
        <v>220</v>
      </c>
      <c r="L460" s="176" t="s">
        <v>220</v>
      </c>
      <c r="M460" s="176" t="s">
        <v>222</v>
      </c>
      <c r="N460" s="176" t="s">
        <v>220</v>
      </c>
    </row>
    <row r="461" spans="1:26" x14ac:dyDescent="0.3">
      <c r="A461" s="176">
        <v>808928</v>
      </c>
      <c r="B461" s="176" t="s">
        <v>308</v>
      </c>
      <c r="C461" s="176" t="s">
        <v>220</v>
      </c>
      <c r="D461" s="176" t="s">
        <v>221</v>
      </c>
      <c r="E461" s="176" t="s">
        <v>222</v>
      </c>
      <c r="F461" s="176" t="s">
        <v>220</v>
      </c>
      <c r="G461" s="176" t="s">
        <v>220</v>
      </c>
      <c r="H461" s="176" t="s">
        <v>220</v>
      </c>
      <c r="I461" s="176" t="s">
        <v>220</v>
      </c>
      <c r="J461" s="176" t="s">
        <v>221</v>
      </c>
      <c r="K461" s="176" t="s">
        <v>221</v>
      </c>
      <c r="L461" s="176" t="s">
        <v>222</v>
      </c>
      <c r="M461" s="176" t="s">
        <v>220</v>
      </c>
      <c r="N461" s="176" t="s">
        <v>222</v>
      </c>
    </row>
    <row r="462" spans="1:26" x14ac:dyDescent="0.3">
      <c r="A462" s="176">
        <v>808942</v>
      </c>
      <c r="B462" s="176" t="s">
        <v>308</v>
      </c>
      <c r="C462" s="176" t="s">
        <v>220</v>
      </c>
      <c r="D462" s="176" t="s">
        <v>222</v>
      </c>
      <c r="E462" s="176" t="s">
        <v>221</v>
      </c>
      <c r="F462" s="176" t="s">
        <v>220</v>
      </c>
      <c r="G462" s="176" t="s">
        <v>221</v>
      </c>
      <c r="H462" s="176" t="s">
        <v>222</v>
      </c>
      <c r="I462" s="176" t="s">
        <v>221</v>
      </c>
      <c r="J462" s="176" t="s">
        <v>222</v>
      </c>
      <c r="K462" s="176" t="s">
        <v>221</v>
      </c>
      <c r="L462" s="176" t="s">
        <v>221</v>
      </c>
      <c r="M462" s="176" t="s">
        <v>222</v>
      </c>
      <c r="N462" s="176" t="s">
        <v>222</v>
      </c>
    </row>
    <row r="463" spans="1:26" x14ac:dyDescent="0.3">
      <c r="A463" s="176">
        <v>808947</v>
      </c>
      <c r="B463" s="176" t="s">
        <v>308</v>
      </c>
      <c r="C463" s="176" t="s">
        <v>220</v>
      </c>
      <c r="D463" s="176" t="s">
        <v>220</v>
      </c>
      <c r="E463" s="176" t="s">
        <v>220</v>
      </c>
      <c r="F463" s="176" t="s">
        <v>220</v>
      </c>
      <c r="G463" s="176" t="s">
        <v>220</v>
      </c>
      <c r="H463" s="176" t="s">
        <v>220</v>
      </c>
      <c r="I463" s="176" t="s">
        <v>220</v>
      </c>
      <c r="J463" s="176" t="s">
        <v>220</v>
      </c>
      <c r="K463" s="176" t="s">
        <v>220</v>
      </c>
      <c r="L463" s="176" t="s">
        <v>220</v>
      </c>
      <c r="M463" s="176" t="s">
        <v>222</v>
      </c>
      <c r="N463" s="176" t="s">
        <v>222</v>
      </c>
    </row>
    <row r="464" spans="1:26" x14ac:dyDescent="0.3">
      <c r="A464" s="176">
        <v>808954</v>
      </c>
      <c r="B464" s="176" t="s">
        <v>308</v>
      </c>
      <c r="C464" s="176" t="s">
        <v>220</v>
      </c>
      <c r="D464" s="176" t="s">
        <v>221</v>
      </c>
      <c r="E464" s="176" t="s">
        <v>221</v>
      </c>
      <c r="F464" s="176" t="s">
        <v>220</v>
      </c>
      <c r="G464" s="176" t="s">
        <v>222</v>
      </c>
      <c r="H464" s="176" t="s">
        <v>221</v>
      </c>
      <c r="I464" s="176" t="s">
        <v>221</v>
      </c>
      <c r="J464" s="176" t="s">
        <v>222</v>
      </c>
      <c r="K464" s="176" t="s">
        <v>221</v>
      </c>
      <c r="L464" s="176" t="s">
        <v>222</v>
      </c>
      <c r="M464" s="176" t="s">
        <v>221</v>
      </c>
      <c r="N464" s="176" t="s">
        <v>222</v>
      </c>
    </row>
    <row r="465" spans="1:50" x14ac:dyDescent="0.3">
      <c r="A465" s="176">
        <v>808957</v>
      </c>
      <c r="B465" s="176" t="s">
        <v>308</v>
      </c>
      <c r="C465" s="176" t="s">
        <v>222</v>
      </c>
      <c r="D465" s="176" t="s">
        <v>220</v>
      </c>
      <c r="E465" s="176" t="s">
        <v>220</v>
      </c>
      <c r="F465" s="176" t="s">
        <v>222</v>
      </c>
      <c r="G465" s="176" t="s">
        <v>220</v>
      </c>
      <c r="H465" s="176" t="s">
        <v>222</v>
      </c>
      <c r="I465" s="176" t="s">
        <v>220</v>
      </c>
      <c r="J465" s="176" t="s">
        <v>220</v>
      </c>
      <c r="K465" s="176" t="s">
        <v>221</v>
      </c>
      <c r="L465" s="176" t="s">
        <v>220</v>
      </c>
      <c r="M465" s="176" t="s">
        <v>222</v>
      </c>
      <c r="N465" s="176" t="s">
        <v>222</v>
      </c>
    </row>
    <row r="466" spans="1:50" x14ac:dyDescent="0.3">
      <c r="A466" s="176">
        <v>808967</v>
      </c>
      <c r="B466" s="176" t="s">
        <v>308</v>
      </c>
      <c r="C466" s="176" t="s">
        <v>221</v>
      </c>
      <c r="D466" s="176" t="s">
        <v>221</v>
      </c>
      <c r="E466" s="176" t="s">
        <v>221</v>
      </c>
      <c r="F466" s="176" t="s">
        <v>221</v>
      </c>
      <c r="G466" s="176" t="s">
        <v>220</v>
      </c>
      <c r="H466" s="176" t="s">
        <v>221</v>
      </c>
      <c r="I466" s="176" t="s">
        <v>221</v>
      </c>
      <c r="J466" s="176" t="s">
        <v>221</v>
      </c>
      <c r="K466" s="176" t="s">
        <v>222</v>
      </c>
      <c r="L466" s="176" t="s">
        <v>221</v>
      </c>
      <c r="M466" s="176" t="s">
        <v>221</v>
      </c>
      <c r="N466" s="176" t="s">
        <v>221</v>
      </c>
      <c r="O466" s="176" t="s">
        <v>284</v>
      </c>
      <c r="P466" s="176" t="s">
        <v>284</v>
      </c>
      <c r="Q466" s="176" t="s">
        <v>284</v>
      </c>
      <c r="R466" s="176" t="s">
        <v>284</v>
      </c>
      <c r="S466" s="176" t="s">
        <v>284</v>
      </c>
      <c r="T466" s="176" t="s">
        <v>284</v>
      </c>
      <c r="U466" s="176" t="s">
        <v>284</v>
      </c>
      <c r="V466" s="176" t="s">
        <v>284</v>
      </c>
      <c r="W466" s="176" t="s">
        <v>284</v>
      </c>
      <c r="X466" s="176" t="s">
        <v>284</v>
      </c>
      <c r="Y466" s="176" t="s">
        <v>284</v>
      </c>
      <c r="Z466" s="176" t="s">
        <v>284</v>
      </c>
      <c r="AA466" s="176" t="s">
        <v>284</v>
      </c>
      <c r="AB466" s="176" t="s">
        <v>284</v>
      </c>
      <c r="AC466" s="176" t="s">
        <v>284</v>
      </c>
      <c r="AD466" s="176" t="s">
        <v>284</v>
      </c>
      <c r="AE466" s="176" t="s">
        <v>284</v>
      </c>
      <c r="AF466" s="176" t="s">
        <v>284</v>
      </c>
      <c r="AG466" s="176" t="s">
        <v>284</v>
      </c>
      <c r="AH466" s="176" t="s">
        <v>284</v>
      </c>
      <c r="AI466" s="176" t="s">
        <v>284</v>
      </c>
      <c r="AJ466" s="176" t="s">
        <v>284</v>
      </c>
      <c r="AK466" s="176" t="s">
        <v>284</v>
      </c>
      <c r="AL466" s="176" t="s">
        <v>284</v>
      </c>
      <c r="AM466" s="176" t="s">
        <v>284</v>
      </c>
      <c r="AN466" s="176" t="s">
        <v>284</v>
      </c>
      <c r="AO466" s="176" t="s">
        <v>284</v>
      </c>
      <c r="AP466" s="176" t="s">
        <v>284</v>
      </c>
      <c r="AQ466" s="176" t="s">
        <v>284</v>
      </c>
      <c r="AR466" s="176" t="s">
        <v>284</v>
      </c>
      <c r="AS466" s="176" t="s">
        <v>284</v>
      </c>
      <c r="AT466" s="176" t="s">
        <v>284</v>
      </c>
      <c r="AU466" s="176" t="s">
        <v>284</v>
      </c>
      <c r="AV466" s="176" t="s">
        <v>284</v>
      </c>
      <c r="AW466" s="176" t="s">
        <v>284</v>
      </c>
      <c r="AX466" s="176" t="s">
        <v>284</v>
      </c>
    </row>
    <row r="467" spans="1:50" x14ac:dyDescent="0.3">
      <c r="A467" s="176">
        <v>808968</v>
      </c>
      <c r="B467" s="176" t="s">
        <v>308</v>
      </c>
      <c r="C467" s="176" t="s">
        <v>220</v>
      </c>
      <c r="D467" s="176" t="s">
        <v>220</v>
      </c>
      <c r="E467" s="176" t="s">
        <v>222</v>
      </c>
      <c r="F467" s="176" t="s">
        <v>220</v>
      </c>
      <c r="G467" s="176" t="s">
        <v>222</v>
      </c>
      <c r="H467" s="176" t="s">
        <v>222</v>
      </c>
      <c r="I467" s="176" t="s">
        <v>222</v>
      </c>
      <c r="J467" s="176" t="s">
        <v>220</v>
      </c>
      <c r="K467" s="176" t="s">
        <v>222</v>
      </c>
      <c r="L467" s="176" t="s">
        <v>221</v>
      </c>
      <c r="M467" s="176" t="s">
        <v>221</v>
      </c>
      <c r="N467" s="176" t="s">
        <v>222</v>
      </c>
      <c r="O467" s="176" t="s">
        <v>284</v>
      </c>
      <c r="P467" s="176" t="s">
        <v>284</v>
      </c>
      <c r="Q467" s="176" t="s">
        <v>284</v>
      </c>
      <c r="R467" s="176" t="s">
        <v>284</v>
      </c>
      <c r="S467" s="176" t="s">
        <v>284</v>
      </c>
      <c r="T467" s="176" t="s">
        <v>284</v>
      </c>
      <c r="U467" s="176" t="s">
        <v>284</v>
      </c>
      <c r="V467" s="176" t="s">
        <v>284</v>
      </c>
      <c r="W467" s="176" t="s">
        <v>284</v>
      </c>
      <c r="X467" s="176" t="s">
        <v>284</v>
      </c>
      <c r="Y467" s="176" t="s">
        <v>284</v>
      </c>
      <c r="Z467" s="176" t="s">
        <v>284</v>
      </c>
      <c r="AA467" s="176" t="s">
        <v>284</v>
      </c>
      <c r="AB467" s="176" t="s">
        <v>284</v>
      </c>
      <c r="AC467" s="176" t="s">
        <v>284</v>
      </c>
      <c r="AD467" s="176" t="s">
        <v>284</v>
      </c>
      <c r="AE467" s="176" t="s">
        <v>284</v>
      </c>
      <c r="AF467" s="176" t="s">
        <v>284</v>
      </c>
      <c r="AG467" s="176" t="s">
        <v>284</v>
      </c>
      <c r="AH467" s="176" t="s">
        <v>284</v>
      </c>
      <c r="AI467" s="176" t="s">
        <v>284</v>
      </c>
      <c r="AJ467" s="176" t="s">
        <v>284</v>
      </c>
      <c r="AK467" s="176" t="s">
        <v>284</v>
      </c>
      <c r="AL467" s="176" t="s">
        <v>284</v>
      </c>
      <c r="AM467" s="176" t="s">
        <v>284</v>
      </c>
      <c r="AN467" s="176" t="s">
        <v>284</v>
      </c>
      <c r="AO467" s="176" t="s">
        <v>284</v>
      </c>
      <c r="AP467" s="176" t="s">
        <v>284</v>
      </c>
      <c r="AQ467" s="176" t="s">
        <v>284</v>
      </c>
      <c r="AR467" s="176" t="s">
        <v>284</v>
      </c>
      <c r="AS467" s="176" t="s">
        <v>284</v>
      </c>
      <c r="AT467" s="176" t="s">
        <v>284</v>
      </c>
      <c r="AU467" s="176" t="s">
        <v>284</v>
      </c>
      <c r="AV467" s="176" t="s">
        <v>284</v>
      </c>
      <c r="AW467" s="176" t="s">
        <v>284</v>
      </c>
      <c r="AX467" s="176" t="s">
        <v>284</v>
      </c>
    </row>
    <row r="468" spans="1:50" x14ac:dyDescent="0.3">
      <c r="A468" s="176">
        <v>808971</v>
      </c>
      <c r="B468" s="176" t="s">
        <v>308</v>
      </c>
      <c r="C468" s="176" t="s">
        <v>220</v>
      </c>
      <c r="D468" s="176" t="s">
        <v>220</v>
      </c>
      <c r="E468" s="176" t="s">
        <v>222</v>
      </c>
      <c r="F468" s="176" t="s">
        <v>222</v>
      </c>
      <c r="G468" s="176" t="s">
        <v>220</v>
      </c>
      <c r="H468" s="176" t="s">
        <v>222</v>
      </c>
      <c r="I468" s="176" t="s">
        <v>220</v>
      </c>
      <c r="J468" s="176" t="s">
        <v>221</v>
      </c>
      <c r="K468" s="176" t="s">
        <v>222</v>
      </c>
      <c r="L468" s="176" t="s">
        <v>220</v>
      </c>
      <c r="M468" s="176" t="s">
        <v>221</v>
      </c>
      <c r="N468" s="176" t="s">
        <v>221</v>
      </c>
    </row>
    <row r="469" spans="1:50" x14ac:dyDescent="0.3">
      <c r="A469" s="176">
        <v>808976</v>
      </c>
      <c r="B469" s="176" t="s">
        <v>308</v>
      </c>
      <c r="C469" s="176" t="s">
        <v>222</v>
      </c>
      <c r="D469" s="176" t="s">
        <v>222</v>
      </c>
      <c r="E469" s="176" t="s">
        <v>220</v>
      </c>
      <c r="F469" s="176" t="s">
        <v>220</v>
      </c>
      <c r="G469" s="176" t="s">
        <v>221</v>
      </c>
      <c r="H469" s="176" t="s">
        <v>221</v>
      </c>
      <c r="I469" s="176" t="s">
        <v>222</v>
      </c>
      <c r="J469" s="176" t="s">
        <v>220</v>
      </c>
      <c r="K469" s="176" t="s">
        <v>222</v>
      </c>
      <c r="L469" s="176" t="s">
        <v>222</v>
      </c>
      <c r="M469" s="176" t="s">
        <v>220</v>
      </c>
      <c r="N469" s="176" t="s">
        <v>222</v>
      </c>
    </row>
    <row r="470" spans="1:50" x14ac:dyDescent="0.3">
      <c r="A470" s="176">
        <v>808981</v>
      </c>
      <c r="B470" s="176" t="s">
        <v>308</v>
      </c>
      <c r="C470" s="176" t="s">
        <v>222</v>
      </c>
      <c r="D470" s="176" t="s">
        <v>221</v>
      </c>
      <c r="E470" s="176" t="s">
        <v>222</v>
      </c>
      <c r="F470" s="176" t="s">
        <v>222</v>
      </c>
      <c r="G470" s="176" t="s">
        <v>222</v>
      </c>
      <c r="H470" s="176" t="s">
        <v>221</v>
      </c>
      <c r="I470" s="176" t="s">
        <v>221</v>
      </c>
      <c r="J470" s="176" t="s">
        <v>221</v>
      </c>
      <c r="K470" s="176" t="s">
        <v>222</v>
      </c>
      <c r="L470" s="176" t="s">
        <v>221</v>
      </c>
      <c r="M470" s="176" t="s">
        <v>222</v>
      </c>
      <c r="N470" s="176" t="s">
        <v>222</v>
      </c>
      <c r="O470" s="176" t="s">
        <v>284</v>
      </c>
      <c r="P470" s="176" t="s">
        <v>284</v>
      </c>
      <c r="Q470" s="176" t="s">
        <v>284</v>
      </c>
      <c r="R470" s="176" t="s">
        <v>284</v>
      </c>
      <c r="S470" s="176" t="s">
        <v>284</v>
      </c>
      <c r="T470" s="176" t="s">
        <v>284</v>
      </c>
      <c r="U470" s="176" t="s">
        <v>284</v>
      </c>
      <c r="V470" s="176" t="s">
        <v>284</v>
      </c>
      <c r="W470" s="176" t="s">
        <v>284</v>
      </c>
      <c r="X470" s="176" t="s">
        <v>284</v>
      </c>
      <c r="Y470" s="176" t="s">
        <v>284</v>
      </c>
      <c r="Z470" s="176" t="s">
        <v>284</v>
      </c>
      <c r="AA470" s="176" t="s">
        <v>284</v>
      </c>
      <c r="AB470" s="176" t="s">
        <v>284</v>
      </c>
      <c r="AC470" s="176" t="s">
        <v>284</v>
      </c>
      <c r="AD470" s="176" t="s">
        <v>284</v>
      </c>
      <c r="AE470" s="176" t="s">
        <v>284</v>
      </c>
      <c r="AF470" s="176" t="s">
        <v>284</v>
      </c>
      <c r="AG470" s="176" t="s">
        <v>284</v>
      </c>
      <c r="AH470" s="176" t="s">
        <v>284</v>
      </c>
      <c r="AI470" s="176" t="s">
        <v>284</v>
      </c>
      <c r="AJ470" s="176" t="s">
        <v>284</v>
      </c>
      <c r="AK470" s="176" t="s">
        <v>284</v>
      </c>
      <c r="AL470" s="176" t="s">
        <v>284</v>
      </c>
      <c r="AM470" s="176" t="s">
        <v>284</v>
      </c>
      <c r="AN470" s="176" t="s">
        <v>284</v>
      </c>
      <c r="AO470" s="176" t="s">
        <v>284</v>
      </c>
      <c r="AP470" s="176" t="s">
        <v>284</v>
      </c>
      <c r="AQ470" s="176" t="s">
        <v>284</v>
      </c>
      <c r="AR470" s="176" t="s">
        <v>284</v>
      </c>
      <c r="AS470" s="176" t="s">
        <v>284</v>
      </c>
      <c r="AT470" s="176" t="s">
        <v>284</v>
      </c>
      <c r="AU470" s="176" t="s">
        <v>284</v>
      </c>
      <c r="AV470" s="176" t="s">
        <v>284</v>
      </c>
      <c r="AW470" s="176" t="s">
        <v>284</v>
      </c>
      <c r="AX470" s="176" t="s">
        <v>284</v>
      </c>
    </row>
    <row r="471" spans="1:50" x14ac:dyDescent="0.3">
      <c r="A471" s="176">
        <v>808983</v>
      </c>
      <c r="B471" s="176" t="s">
        <v>308</v>
      </c>
      <c r="C471" s="176" t="s">
        <v>222</v>
      </c>
      <c r="D471" s="176" t="s">
        <v>222</v>
      </c>
      <c r="E471" s="176" t="s">
        <v>222</v>
      </c>
      <c r="F471" s="176" t="s">
        <v>221</v>
      </c>
      <c r="G471" s="176" t="s">
        <v>221</v>
      </c>
      <c r="H471" s="176" t="s">
        <v>220</v>
      </c>
      <c r="I471" s="176" t="s">
        <v>221</v>
      </c>
      <c r="J471" s="176" t="s">
        <v>221</v>
      </c>
      <c r="K471" s="176" t="s">
        <v>222</v>
      </c>
      <c r="L471" s="176" t="s">
        <v>221</v>
      </c>
      <c r="M471" s="176" t="s">
        <v>221</v>
      </c>
      <c r="N471" s="176" t="s">
        <v>221</v>
      </c>
    </row>
    <row r="472" spans="1:50" x14ac:dyDescent="0.3">
      <c r="A472" s="176">
        <v>808988</v>
      </c>
      <c r="B472" s="176" t="s">
        <v>308</v>
      </c>
      <c r="C472" s="176" t="s">
        <v>222</v>
      </c>
      <c r="D472" s="176" t="s">
        <v>222</v>
      </c>
      <c r="E472" s="176" t="s">
        <v>221</v>
      </c>
      <c r="F472" s="176" t="s">
        <v>222</v>
      </c>
      <c r="G472" s="176" t="s">
        <v>222</v>
      </c>
      <c r="H472" s="176" t="s">
        <v>220</v>
      </c>
      <c r="I472" s="176" t="s">
        <v>222</v>
      </c>
      <c r="J472" s="176" t="s">
        <v>221</v>
      </c>
      <c r="K472" s="176" t="s">
        <v>221</v>
      </c>
      <c r="L472" s="176" t="s">
        <v>220</v>
      </c>
      <c r="M472" s="176" t="s">
        <v>220</v>
      </c>
      <c r="N472" s="176" t="s">
        <v>222</v>
      </c>
    </row>
    <row r="473" spans="1:50" x14ac:dyDescent="0.3">
      <c r="A473" s="176">
        <v>808989</v>
      </c>
      <c r="B473" s="176" t="s">
        <v>308</v>
      </c>
      <c r="C473" s="176" t="s">
        <v>220</v>
      </c>
      <c r="D473" s="176" t="s">
        <v>222</v>
      </c>
      <c r="E473" s="176" t="s">
        <v>222</v>
      </c>
      <c r="F473" s="176" t="s">
        <v>222</v>
      </c>
      <c r="G473" s="176" t="s">
        <v>220</v>
      </c>
      <c r="H473" s="176" t="s">
        <v>220</v>
      </c>
      <c r="I473" s="176" t="s">
        <v>221</v>
      </c>
      <c r="J473" s="176" t="s">
        <v>221</v>
      </c>
      <c r="K473" s="176" t="s">
        <v>221</v>
      </c>
      <c r="L473" s="176" t="s">
        <v>221</v>
      </c>
      <c r="M473" s="176" t="s">
        <v>221</v>
      </c>
      <c r="N473" s="176" t="s">
        <v>221</v>
      </c>
    </row>
    <row r="474" spans="1:50" x14ac:dyDescent="0.3">
      <c r="A474" s="176">
        <v>808994</v>
      </c>
      <c r="B474" s="176" t="s">
        <v>308</v>
      </c>
      <c r="C474" s="176" t="s">
        <v>220</v>
      </c>
      <c r="D474" s="176" t="s">
        <v>220</v>
      </c>
      <c r="E474" s="176" t="s">
        <v>221</v>
      </c>
      <c r="F474" s="176" t="s">
        <v>221</v>
      </c>
      <c r="G474" s="176" t="s">
        <v>220</v>
      </c>
      <c r="H474" s="176" t="s">
        <v>221</v>
      </c>
      <c r="I474" s="176" t="s">
        <v>222</v>
      </c>
      <c r="J474" s="176" t="s">
        <v>222</v>
      </c>
      <c r="K474" s="176" t="s">
        <v>221</v>
      </c>
      <c r="L474" s="176" t="s">
        <v>222</v>
      </c>
      <c r="M474" s="176" t="s">
        <v>222</v>
      </c>
      <c r="N474" s="176" t="s">
        <v>221</v>
      </c>
    </row>
    <row r="475" spans="1:50" x14ac:dyDescent="0.3">
      <c r="A475" s="176">
        <v>809007</v>
      </c>
      <c r="B475" s="176" t="s">
        <v>308</v>
      </c>
      <c r="C475" s="176" t="s">
        <v>222</v>
      </c>
      <c r="D475" s="176" t="s">
        <v>221</v>
      </c>
      <c r="E475" s="176" t="s">
        <v>221</v>
      </c>
      <c r="F475" s="176" t="s">
        <v>221</v>
      </c>
      <c r="G475" s="176" t="s">
        <v>222</v>
      </c>
      <c r="H475" s="176" t="s">
        <v>221</v>
      </c>
      <c r="I475" s="176" t="s">
        <v>221</v>
      </c>
      <c r="J475" s="176" t="s">
        <v>221</v>
      </c>
      <c r="K475" s="176" t="s">
        <v>221</v>
      </c>
      <c r="L475" s="176" t="s">
        <v>221</v>
      </c>
      <c r="M475" s="176" t="s">
        <v>221</v>
      </c>
      <c r="N475" s="176" t="s">
        <v>221</v>
      </c>
    </row>
    <row r="476" spans="1:50" x14ac:dyDescent="0.3">
      <c r="A476" s="176">
        <v>809011</v>
      </c>
      <c r="B476" s="176" t="s">
        <v>308</v>
      </c>
      <c r="C476" s="176" t="s">
        <v>222</v>
      </c>
      <c r="D476" s="176" t="s">
        <v>222</v>
      </c>
      <c r="E476" s="176" t="s">
        <v>221</v>
      </c>
      <c r="F476" s="176" t="s">
        <v>221</v>
      </c>
      <c r="G476" s="176" t="s">
        <v>221</v>
      </c>
      <c r="H476" s="176" t="s">
        <v>221</v>
      </c>
      <c r="I476" s="176" t="s">
        <v>221</v>
      </c>
      <c r="J476" s="176" t="s">
        <v>221</v>
      </c>
      <c r="K476" s="176" t="s">
        <v>221</v>
      </c>
      <c r="L476" s="176" t="s">
        <v>221</v>
      </c>
      <c r="M476" s="176" t="s">
        <v>221</v>
      </c>
      <c r="N476" s="176" t="s">
        <v>221</v>
      </c>
    </row>
    <row r="477" spans="1:50" x14ac:dyDescent="0.3">
      <c r="A477" s="176">
        <v>809016</v>
      </c>
      <c r="B477" s="176" t="s">
        <v>308</v>
      </c>
      <c r="C477" s="176" t="s">
        <v>222</v>
      </c>
      <c r="D477" s="176" t="s">
        <v>222</v>
      </c>
      <c r="E477" s="176" t="s">
        <v>222</v>
      </c>
      <c r="F477" s="176" t="s">
        <v>222</v>
      </c>
      <c r="G477" s="176" t="s">
        <v>220</v>
      </c>
      <c r="H477" s="176" t="s">
        <v>221</v>
      </c>
      <c r="I477" s="176" t="s">
        <v>221</v>
      </c>
      <c r="J477" s="176" t="s">
        <v>220</v>
      </c>
      <c r="K477" s="176" t="s">
        <v>222</v>
      </c>
      <c r="L477" s="176" t="s">
        <v>222</v>
      </c>
      <c r="M477" s="176" t="s">
        <v>222</v>
      </c>
      <c r="N477" s="176" t="s">
        <v>222</v>
      </c>
    </row>
    <row r="478" spans="1:50" x14ac:dyDescent="0.3">
      <c r="A478" s="176">
        <v>809023</v>
      </c>
      <c r="B478" s="176" t="s">
        <v>308</v>
      </c>
      <c r="C478" s="176" t="s">
        <v>220</v>
      </c>
      <c r="D478" s="176" t="s">
        <v>221</v>
      </c>
      <c r="E478" s="176" t="s">
        <v>221</v>
      </c>
      <c r="F478" s="176" t="s">
        <v>220</v>
      </c>
      <c r="G478" s="176" t="s">
        <v>220</v>
      </c>
      <c r="H478" s="176" t="s">
        <v>222</v>
      </c>
      <c r="I478" s="176" t="s">
        <v>222</v>
      </c>
      <c r="J478" s="176" t="s">
        <v>222</v>
      </c>
      <c r="K478" s="176" t="s">
        <v>222</v>
      </c>
      <c r="L478" s="176" t="s">
        <v>221</v>
      </c>
      <c r="M478" s="176" t="s">
        <v>222</v>
      </c>
      <c r="N478" s="176" t="s">
        <v>221</v>
      </c>
      <c r="O478" s="176" t="s">
        <v>284</v>
      </c>
      <c r="P478" s="176" t="s">
        <v>284</v>
      </c>
      <c r="Q478" s="176" t="s">
        <v>284</v>
      </c>
      <c r="R478" s="176" t="s">
        <v>284</v>
      </c>
      <c r="S478" s="176" t="s">
        <v>284</v>
      </c>
      <c r="T478" s="176" t="s">
        <v>284</v>
      </c>
      <c r="U478" s="176" t="s">
        <v>284</v>
      </c>
      <c r="V478" s="176" t="s">
        <v>284</v>
      </c>
      <c r="W478" s="176" t="s">
        <v>284</v>
      </c>
      <c r="X478" s="176" t="s">
        <v>284</v>
      </c>
      <c r="Y478" s="176" t="s">
        <v>284</v>
      </c>
      <c r="Z478" s="176" t="s">
        <v>284</v>
      </c>
      <c r="AA478" s="176" t="s">
        <v>284</v>
      </c>
      <c r="AB478" s="176" t="s">
        <v>284</v>
      </c>
      <c r="AC478" s="176" t="s">
        <v>284</v>
      </c>
      <c r="AD478" s="176" t="s">
        <v>284</v>
      </c>
      <c r="AE478" s="176" t="s">
        <v>284</v>
      </c>
      <c r="AF478" s="176" t="s">
        <v>284</v>
      </c>
      <c r="AG478" s="176" t="s">
        <v>284</v>
      </c>
      <c r="AH478" s="176" t="s">
        <v>284</v>
      </c>
      <c r="AI478" s="176" t="s">
        <v>284</v>
      </c>
      <c r="AJ478" s="176" t="s">
        <v>284</v>
      </c>
      <c r="AK478" s="176" t="s">
        <v>284</v>
      </c>
      <c r="AL478" s="176" t="s">
        <v>284</v>
      </c>
      <c r="AM478" s="176" t="s">
        <v>284</v>
      </c>
      <c r="AN478" s="176" t="s">
        <v>284</v>
      </c>
      <c r="AO478" s="176" t="s">
        <v>284</v>
      </c>
      <c r="AP478" s="176" t="s">
        <v>284</v>
      </c>
      <c r="AQ478" s="176" t="s">
        <v>284</v>
      </c>
      <c r="AR478" s="176" t="s">
        <v>284</v>
      </c>
      <c r="AS478" s="176" t="s">
        <v>284</v>
      </c>
      <c r="AT478" s="176" t="s">
        <v>284</v>
      </c>
      <c r="AU478" s="176" t="s">
        <v>284</v>
      </c>
      <c r="AV478" s="176" t="s">
        <v>284</v>
      </c>
      <c r="AW478" s="176" t="s">
        <v>284</v>
      </c>
      <c r="AX478" s="176" t="s">
        <v>284</v>
      </c>
    </row>
    <row r="479" spans="1:50" x14ac:dyDescent="0.3">
      <c r="A479" s="176">
        <v>809034</v>
      </c>
      <c r="B479" s="176" t="s">
        <v>308</v>
      </c>
      <c r="C479" s="176" t="s">
        <v>220</v>
      </c>
      <c r="D479" s="176" t="s">
        <v>220</v>
      </c>
      <c r="E479" s="176" t="s">
        <v>222</v>
      </c>
      <c r="F479" s="176" t="s">
        <v>221</v>
      </c>
      <c r="G479" s="176" t="s">
        <v>220</v>
      </c>
      <c r="H479" s="176" t="s">
        <v>220</v>
      </c>
      <c r="I479" s="176" t="s">
        <v>220</v>
      </c>
      <c r="J479" s="176" t="s">
        <v>220</v>
      </c>
      <c r="K479" s="176" t="s">
        <v>220</v>
      </c>
      <c r="L479" s="176" t="s">
        <v>220</v>
      </c>
      <c r="M479" s="176" t="s">
        <v>222</v>
      </c>
      <c r="N479" s="176" t="s">
        <v>220</v>
      </c>
    </row>
    <row r="480" spans="1:50" x14ac:dyDescent="0.3">
      <c r="A480" s="176">
        <v>809045</v>
      </c>
      <c r="B480" s="176" t="s">
        <v>308</v>
      </c>
      <c r="C480" s="176" t="s">
        <v>222</v>
      </c>
      <c r="D480" s="176" t="s">
        <v>222</v>
      </c>
      <c r="E480" s="176" t="s">
        <v>222</v>
      </c>
      <c r="F480" s="176" t="s">
        <v>221</v>
      </c>
      <c r="G480" s="176" t="s">
        <v>222</v>
      </c>
      <c r="H480" s="176" t="s">
        <v>221</v>
      </c>
      <c r="I480" s="176" t="s">
        <v>221</v>
      </c>
      <c r="J480" s="176" t="s">
        <v>221</v>
      </c>
      <c r="K480" s="176" t="s">
        <v>221</v>
      </c>
      <c r="L480" s="176" t="s">
        <v>221</v>
      </c>
      <c r="M480" s="176" t="s">
        <v>221</v>
      </c>
      <c r="N480" s="176" t="s">
        <v>221</v>
      </c>
    </row>
    <row r="481" spans="1:50" x14ac:dyDescent="0.3">
      <c r="A481" s="176">
        <v>809049</v>
      </c>
      <c r="B481" s="176" t="s">
        <v>308</v>
      </c>
      <c r="C481" s="176" t="s">
        <v>220</v>
      </c>
      <c r="D481" s="176" t="s">
        <v>220</v>
      </c>
      <c r="E481" s="176" t="s">
        <v>222</v>
      </c>
      <c r="F481" s="176" t="s">
        <v>222</v>
      </c>
      <c r="G481" s="176" t="s">
        <v>221</v>
      </c>
      <c r="H481" s="176" t="s">
        <v>220</v>
      </c>
      <c r="I481" s="176" t="s">
        <v>221</v>
      </c>
      <c r="J481" s="176" t="s">
        <v>221</v>
      </c>
      <c r="K481" s="176" t="s">
        <v>222</v>
      </c>
      <c r="L481" s="176" t="s">
        <v>221</v>
      </c>
      <c r="M481" s="176" t="s">
        <v>222</v>
      </c>
      <c r="N481" s="176" t="s">
        <v>221</v>
      </c>
    </row>
    <row r="482" spans="1:50" x14ac:dyDescent="0.3">
      <c r="A482" s="176">
        <v>809051</v>
      </c>
      <c r="B482" s="176" t="s">
        <v>308</v>
      </c>
      <c r="C482" s="176" t="s">
        <v>222</v>
      </c>
      <c r="D482" s="176" t="s">
        <v>221</v>
      </c>
      <c r="E482" s="176" t="s">
        <v>221</v>
      </c>
      <c r="F482" s="176" t="s">
        <v>221</v>
      </c>
      <c r="G482" s="176" t="s">
        <v>222</v>
      </c>
      <c r="H482" s="176" t="s">
        <v>222</v>
      </c>
      <c r="I482" s="176" t="s">
        <v>221</v>
      </c>
      <c r="J482" s="176" t="s">
        <v>221</v>
      </c>
      <c r="K482" s="176" t="s">
        <v>221</v>
      </c>
      <c r="L482" s="176" t="s">
        <v>221</v>
      </c>
      <c r="M482" s="176" t="s">
        <v>221</v>
      </c>
      <c r="N482" s="176" t="s">
        <v>221</v>
      </c>
      <c r="O482" s="176" t="s">
        <v>284</v>
      </c>
      <c r="P482" s="176" t="s">
        <v>284</v>
      </c>
      <c r="Q482" s="176" t="s">
        <v>284</v>
      </c>
      <c r="R482" s="176" t="s">
        <v>284</v>
      </c>
      <c r="S482" s="176" t="s">
        <v>284</v>
      </c>
      <c r="T482" s="176" t="s">
        <v>284</v>
      </c>
      <c r="U482" s="176" t="s">
        <v>284</v>
      </c>
      <c r="V482" s="176" t="s">
        <v>284</v>
      </c>
      <c r="W482" s="176" t="s">
        <v>284</v>
      </c>
      <c r="X482" s="176" t="s">
        <v>284</v>
      </c>
      <c r="Y482" s="176" t="s">
        <v>284</v>
      </c>
      <c r="Z482" s="176" t="s">
        <v>284</v>
      </c>
      <c r="AA482" s="176" t="s">
        <v>284</v>
      </c>
      <c r="AB482" s="176" t="s">
        <v>284</v>
      </c>
      <c r="AC482" s="176" t="s">
        <v>284</v>
      </c>
      <c r="AD482" s="176" t="s">
        <v>284</v>
      </c>
      <c r="AE482" s="176" t="s">
        <v>284</v>
      </c>
      <c r="AF482" s="176" t="s">
        <v>284</v>
      </c>
      <c r="AG482" s="176" t="s">
        <v>284</v>
      </c>
      <c r="AH482" s="176" t="s">
        <v>284</v>
      </c>
      <c r="AI482" s="176" t="s">
        <v>284</v>
      </c>
      <c r="AJ482" s="176" t="s">
        <v>284</v>
      </c>
      <c r="AK482" s="176" t="s">
        <v>284</v>
      </c>
      <c r="AL482" s="176" t="s">
        <v>284</v>
      </c>
      <c r="AM482" s="176" t="s">
        <v>284</v>
      </c>
      <c r="AN482" s="176" t="s">
        <v>284</v>
      </c>
      <c r="AO482" s="176" t="s">
        <v>284</v>
      </c>
      <c r="AP482" s="176" t="s">
        <v>284</v>
      </c>
      <c r="AQ482" s="176" t="s">
        <v>284</v>
      </c>
      <c r="AR482" s="176" t="s">
        <v>284</v>
      </c>
      <c r="AS482" s="176" t="s">
        <v>284</v>
      </c>
      <c r="AT482" s="176" t="s">
        <v>284</v>
      </c>
      <c r="AU482" s="176" t="s">
        <v>284</v>
      </c>
      <c r="AV482" s="176" t="s">
        <v>284</v>
      </c>
      <c r="AW482" s="176" t="s">
        <v>284</v>
      </c>
      <c r="AX482" s="176" t="s">
        <v>284</v>
      </c>
    </row>
    <row r="483" spans="1:50" x14ac:dyDescent="0.3">
      <c r="A483" s="176">
        <v>809054</v>
      </c>
      <c r="B483" s="176" t="s">
        <v>308</v>
      </c>
      <c r="C483" s="176" t="s">
        <v>220</v>
      </c>
      <c r="D483" s="176" t="s">
        <v>222</v>
      </c>
      <c r="E483" s="176" t="s">
        <v>222</v>
      </c>
      <c r="F483" s="176" t="s">
        <v>222</v>
      </c>
      <c r="G483" s="176" t="s">
        <v>222</v>
      </c>
      <c r="H483" s="176" t="s">
        <v>222</v>
      </c>
      <c r="I483" s="176" t="s">
        <v>221</v>
      </c>
      <c r="J483" s="176" t="s">
        <v>221</v>
      </c>
      <c r="K483" s="176" t="s">
        <v>221</v>
      </c>
      <c r="L483" s="176" t="s">
        <v>221</v>
      </c>
      <c r="M483" s="176" t="s">
        <v>221</v>
      </c>
      <c r="N483" s="176" t="s">
        <v>221</v>
      </c>
    </row>
    <row r="484" spans="1:50" x14ac:dyDescent="0.3">
      <c r="A484" s="176">
        <v>809058</v>
      </c>
      <c r="B484" s="176" t="s">
        <v>308</v>
      </c>
      <c r="C484" s="176" t="s">
        <v>220</v>
      </c>
      <c r="D484" s="176" t="s">
        <v>221</v>
      </c>
      <c r="E484" s="176" t="s">
        <v>221</v>
      </c>
      <c r="F484" s="176" t="s">
        <v>220</v>
      </c>
      <c r="G484" s="176" t="s">
        <v>220</v>
      </c>
      <c r="H484" s="176" t="s">
        <v>220</v>
      </c>
      <c r="I484" s="176" t="s">
        <v>221</v>
      </c>
      <c r="J484" s="176" t="s">
        <v>221</v>
      </c>
      <c r="K484" s="176" t="s">
        <v>221</v>
      </c>
      <c r="L484" s="176" t="s">
        <v>221</v>
      </c>
      <c r="M484" s="176" t="s">
        <v>222</v>
      </c>
      <c r="N484" s="176" t="s">
        <v>222</v>
      </c>
    </row>
    <row r="485" spans="1:50" x14ac:dyDescent="0.3">
      <c r="A485" s="176">
        <v>809059</v>
      </c>
      <c r="B485" s="176" t="s">
        <v>308</v>
      </c>
      <c r="C485" s="176" t="s">
        <v>222</v>
      </c>
      <c r="D485" s="176" t="s">
        <v>221</v>
      </c>
      <c r="E485" s="176" t="s">
        <v>221</v>
      </c>
      <c r="F485" s="176" t="s">
        <v>220</v>
      </c>
      <c r="G485" s="176" t="s">
        <v>222</v>
      </c>
      <c r="H485" s="176" t="s">
        <v>221</v>
      </c>
      <c r="I485" s="176" t="s">
        <v>220</v>
      </c>
      <c r="J485" s="176" t="s">
        <v>221</v>
      </c>
      <c r="K485" s="176" t="s">
        <v>222</v>
      </c>
      <c r="L485" s="176" t="s">
        <v>222</v>
      </c>
      <c r="M485" s="176" t="s">
        <v>220</v>
      </c>
      <c r="N485" s="176" t="s">
        <v>221</v>
      </c>
    </row>
    <row r="486" spans="1:50" x14ac:dyDescent="0.3">
      <c r="A486" s="176">
        <v>809061</v>
      </c>
      <c r="B486" s="176" t="s">
        <v>308</v>
      </c>
      <c r="C486" s="176" t="s">
        <v>220</v>
      </c>
      <c r="D486" s="176" t="s">
        <v>222</v>
      </c>
      <c r="E486" s="176" t="s">
        <v>221</v>
      </c>
      <c r="F486" s="176" t="s">
        <v>220</v>
      </c>
      <c r="G486" s="176" t="s">
        <v>221</v>
      </c>
      <c r="H486" s="176" t="s">
        <v>222</v>
      </c>
      <c r="I486" s="176" t="s">
        <v>220</v>
      </c>
      <c r="J486" s="176" t="s">
        <v>221</v>
      </c>
      <c r="K486" s="176" t="s">
        <v>221</v>
      </c>
      <c r="L486" s="176" t="s">
        <v>221</v>
      </c>
      <c r="M486" s="176" t="s">
        <v>221</v>
      </c>
      <c r="N486" s="176" t="s">
        <v>220</v>
      </c>
    </row>
    <row r="487" spans="1:50" x14ac:dyDescent="0.3">
      <c r="A487" s="176">
        <v>809063</v>
      </c>
      <c r="B487" s="176" t="s">
        <v>308</v>
      </c>
      <c r="C487" s="176" t="s">
        <v>222</v>
      </c>
      <c r="D487" s="176" t="s">
        <v>222</v>
      </c>
      <c r="E487" s="176" t="s">
        <v>222</v>
      </c>
      <c r="F487" s="176" t="s">
        <v>222</v>
      </c>
      <c r="G487" s="176" t="s">
        <v>221</v>
      </c>
      <c r="H487" s="176" t="s">
        <v>221</v>
      </c>
      <c r="I487" s="176" t="s">
        <v>221</v>
      </c>
      <c r="J487" s="176" t="s">
        <v>221</v>
      </c>
      <c r="K487" s="176" t="s">
        <v>221</v>
      </c>
      <c r="L487" s="176" t="s">
        <v>222</v>
      </c>
      <c r="M487" s="176" t="s">
        <v>222</v>
      </c>
      <c r="N487" s="176" t="s">
        <v>221</v>
      </c>
    </row>
    <row r="488" spans="1:50" x14ac:dyDescent="0.3">
      <c r="A488" s="176">
        <v>809066</v>
      </c>
      <c r="B488" s="176" t="s">
        <v>308</v>
      </c>
      <c r="C488" s="176" t="s">
        <v>220</v>
      </c>
      <c r="D488" s="176" t="s">
        <v>222</v>
      </c>
      <c r="E488" s="176" t="s">
        <v>222</v>
      </c>
      <c r="F488" s="176" t="s">
        <v>220</v>
      </c>
      <c r="G488" s="176" t="s">
        <v>220</v>
      </c>
      <c r="H488" s="176" t="s">
        <v>220</v>
      </c>
      <c r="I488" s="176" t="s">
        <v>222</v>
      </c>
      <c r="J488" s="176" t="s">
        <v>222</v>
      </c>
      <c r="K488" s="176" t="s">
        <v>220</v>
      </c>
      <c r="L488" s="176" t="s">
        <v>222</v>
      </c>
      <c r="M488" s="176" t="s">
        <v>222</v>
      </c>
      <c r="N488" s="176" t="s">
        <v>221</v>
      </c>
      <c r="O488" s="176" t="s">
        <v>284</v>
      </c>
      <c r="P488" s="176" t="s">
        <v>284</v>
      </c>
      <c r="Q488" s="176" t="s">
        <v>284</v>
      </c>
      <c r="R488" s="176" t="s">
        <v>284</v>
      </c>
      <c r="S488" s="176" t="s">
        <v>284</v>
      </c>
      <c r="T488" s="176" t="s">
        <v>284</v>
      </c>
      <c r="U488" s="176" t="s">
        <v>284</v>
      </c>
      <c r="V488" s="176" t="s">
        <v>284</v>
      </c>
      <c r="W488" s="176" t="s">
        <v>284</v>
      </c>
      <c r="X488" s="176" t="s">
        <v>284</v>
      </c>
      <c r="Y488" s="176" t="s">
        <v>284</v>
      </c>
      <c r="Z488" s="176" t="s">
        <v>284</v>
      </c>
      <c r="AA488" s="176" t="s">
        <v>284</v>
      </c>
      <c r="AB488" s="176" t="s">
        <v>284</v>
      </c>
      <c r="AC488" s="176" t="s">
        <v>284</v>
      </c>
      <c r="AD488" s="176" t="s">
        <v>284</v>
      </c>
      <c r="AE488" s="176" t="s">
        <v>284</v>
      </c>
      <c r="AF488" s="176" t="s">
        <v>284</v>
      </c>
      <c r="AG488" s="176" t="s">
        <v>284</v>
      </c>
      <c r="AH488" s="176" t="s">
        <v>284</v>
      </c>
      <c r="AI488" s="176" t="s">
        <v>284</v>
      </c>
      <c r="AJ488" s="176" t="s">
        <v>284</v>
      </c>
      <c r="AK488" s="176" t="s">
        <v>284</v>
      </c>
      <c r="AL488" s="176" t="s">
        <v>284</v>
      </c>
      <c r="AM488" s="176" t="s">
        <v>284</v>
      </c>
      <c r="AN488" s="176" t="s">
        <v>284</v>
      </c>
      <c r="AO488" s="176" t="s">
        <v>284</v>
      </c>
      <c r="AP488" s="176" t="s">
        <v>284</v>
      </c>
      <c r="AQ488" s="176" t="s">
        <v>284</v>
      </c>
      <c r="AR488" s="176" t="s">
        <v>284</v>
      </c>
      <c r="AS488" s="176" t="s">
        <v>284</v>
      </c>
      <c r="AT488" s="176" t="s">
        <v>284</v>
      </c>
      <c r="AU488" s="176" t="s">
        <v>284</v>
      </c>
      <c r="AV488" s="176" t="s">
        <v>284</v>
      </c>
      <c r="AW488" s="176" t="s">
        <v>284</v>
      </c>
      <c r="AX488" s="176" t="s">
        <v>284</v>
      </c>
    </row>
    <row r="489" spans="1:50" x14ac:dyDescent="0.3">
      <c r="A489" s="176">
        <v>809071</v>
      </c>
      <c r="B489" s="176" t="s">
        <v>308</v>
      </c>
      <c r="C489" s="176" t="s">
        <v>220</v>
      </c>
      <c r="D489" s="176" t="s">
        <v>220</v>
      </c>
      <c r="E489" s="176" t="s">
        <v>222</v>
      </c>
      <c r="F489" s="176" t="s">
        <v>222</v>
      </c>
      <c r="G489" s="176" t="s">
        <v>222</v>
      </c>
      <c r="H489" s="176" t="s">
        <v>220</v>
      </c>
      <c r="I489" s="176" t="s">
        <v>222</v>
      </c>
      <c r="J489" s="176" t="s">
        <v>221</v>
      </c>
      <c r="K489" s="176" t="s">
        <v>221</v>
      </c>
      <c r="L489" s="176" t="s">
        <v>221</v>
      </c>
      <c r="M489" s="176" t="s">
        <v>222</v>
      </c>
      <c r="N489" s="176" t="s">
        <v>221</v>
      </c>
    </row>
    <row r="490" spans="1:50" x14ac:dyDescent="0.3">
      <c r="A490" s="176">
        <v>809076</v>
      </c>
      <c r="B490" s="176" t="s">
        <v>308</v>
      </c>
      <c r="C490" s="176" t="s">
        <v>222</v>
      </c>
      <c r="D490" s="176" t="s">
        <v>220</v>
      </c>
      <c r="E490" s="176" t="s">
        <v>222</v>
      </c>
      <c r="F490" s="176" t="s">
        <v>222</v>
      </c>
      <c r="G490" s="176" t="s">
        <v>222</v>
      </c>
      <c r="H490" s="176" t="s">
        <v>221</v>
      </c>
      <c r="I490" s="176" t="s">
        <v>221</v>
      </c>
      <c r="J490" s="176" t="s">
        <v>221</v>
      </c>
      <c r="K490" s="176" t="s">
        <v>221</v>
      </c>
      <c r="L490" s="176" t="s">
        <v>221</v>
      </c>
      <c r="M490" s="176" t="s">
        <v>221</v>
      </c>
      <c r="N490" s="176" t="s">
        <v>221</v>
      </c>
    </row>
    <row r="491" spans="1:50" x14ac:dyDescent="0.3">
      <c r="A491" s="176">
        <v>809087</v>
      </c>
      <c r="B491" s="176" t="s">
        <v>308</v>
      </c>
      <c r="C491" s="176" t="s">
        <v>220</v>
      </c>
      <c r="D491" s="176" t="s">
        <v>222</v>
      </c>
      <c r="E491" s="176" t="s">
        <v>220</v>
      </c>
      <c r="F491" s="176" t="s">
        <v>222</v>
      </c>
      <c r="G491" s="176" t="s">
        <v>221</v>
      </c>
      <c r="H491" s="176" t="s">
        <v>221</v>
      </c>
      <c r="I491" s="176" t="s">
        <v>222</v>
      </c>
      <c r="J491" s="176" t="s">
        <v>221</v>
      </c>
      <c r="K491" s="176" t="s">
        <v>221</v>
      </c>
      <c r="L491" s="176" t="s">
        <v>220</v>
      </c>
      <c r="M491" s="176" t="s">
        <v>222</v>
      </c>
      <c r="N491" s="176" t="s">
        <v>221</v>
      </c>
    </row>
    <row r="492" spans="1:50" x14ac:dyDescent="0.3">
      <c r="A492" s="176">
        <v>809108</v>
      </c>
      <c r="B492" s="176" t="s">
        <v>308</v>
      </c>
      <c r="C492" s="176" t="s">
        <v>222</v>
      </c>
      <c r="D492" s="176" t="s">
        <v>222</v>
      </c>
      <c r="E492" s="176" t="s">
        <v>221</v>
      </c>
      <c r="F492" s="176" t="s">
        <v>222</v>
      </c>
      <c r="G492" s="176" t="s">
        <v>221</v>
      </c>
      <c r="H492" s="176" t="s">
        <v>221</v>
      </c>
      <c r="I492" s="176" t="s">
        <v>220</v>
      </c>
      <c r="J492" s="176" t="s">
        <v>222</v>
      </c>
      <c r="K492" s="176" t="s">
        <v>222</v>
      </c>
      <c r="L492" s="176" t="s">
        <v>222</v>
      </c>
      <c r="M492" s="176" t="s">
        <v>222</v>
      </c>
      <c r="N492" s="176" t="s">
        <v>222</v>
      </c>
    </row>
    <row r="493" spans="1:50" x14ac:dyDescent="0.3">
      <c r="A493" s="176">
        <v>809149</v>
      </c>
      <c r="B493" s="176" t="s">
        <v>308</v>
      </c>
      <c r="C493" s="176" t="s">
        <v>222</v>
      </c>
      <c r="D493" s="176" t="s">
        <v>222</v>
      </c>
      <c r="E493" s="176" t="s">
        <v>222</v>
      </c>
      <c r="F493" s="176" t="s">
        <v>221</v>
      </c>
      <c r="G493" s="176" t="s">
        <v>221</v>
      </c>
      <c r="H493" s="176" t="s">
        <v>221</v>
      </c>
      <c r="I493" s="176" t="s">
        <v>220</v>
      </c>
      <c r="J493" s="176" t="s">
        <v>220</v>
      </c>
      <c r="K493" s="176" t="s">
        <v>220</v>
      </c>
      <c r="L493" s="176" t="s">
        <v>222</v>
      </c>
      <c r="M493" s="176" t="s">
        <v>220</v>
      </c>
      <c r="N493" s="176" t="s">
        <v>220</v>
      </c>
    </row>
    <row r="494" spans="1:50" x14ac:dyDescent="0.3">
      <c r="A494" s="176">
        <v>809163</v>
      </c>
      <c r="B494" s="176" t="s">
        <v>308</v>
      </c>
      <c r="C494" s="176" t="s">
        <v>220</v>
      </c>
      <c r="D494" s="176" t="s">
        <v>220</v>
      </c>
      <c r="E494" s="176" t="s">
        <v>220</v>
      </c>
      <c r="F494" s="176" t="s">
        <v>222</v>
      </c>
      <c r="G494" s="176" t="s">
        <v>220</v>
      </c>
      <c r="H494" s="176" t="s">
        <v>222</v>
      </c>
      <c r="I494" s="176" t="s">
        <v>221</v>
      </c>
      <c r="J494" s="176" t="s">
        <v>221</v>
      </c>
      <c r="K494" s="176" t="s">
        <v>221</v>
      </c>
      <c r="L494" s="176" t="s">
        <v>221</v>
      </c>
      <c r="M494" s="176" t="s">
        <v>221</v>
      </c>
      <c r="N494" s="176" t="s">
        <v>221</v>
      </c>
      <c r="O494" s="176" t="s">
        <v>284</v>
      </c>
      <c r="P494" s="176" t="s">
        <v>284</v>
      </c>
      <c r="Q494" s="176" t="s">
        <v>284</v>
      </c>
      <c r="R494" s="176" t="s">
        <v>284</v>
      </c>
      <c r="S494" s="176" t="s">
        <v>284</v>
      </c>
      <c r="T494" s="176" t="s">
        <v>284</v>
      </c>
      <c r="U494" s="176" t="s">
        <v>284</v>
      </c>
      <c r="V494" s="176" t="s">
        <v>284</v>
      </c>
      <c r="W494" s="176" t="s">
        <v>284</v>
      </c>
      <c r="X494" s="176" t="s">
        <v>284</v>
      </c>
      <c r="Y494" s="176" t="s">
        <v>284</v>
      </c>
      <c r="Z494" s="176" t="s">
        <v>284</v>
      </c>
      <c r="AA494" s="176" t="s">
        <v>284</v>
      </c>
      <c r="AB494" s="176" t="s">
        <v>284</v>
      </c>
      <c r="AC494" s="176" t="s">
        <v>284</v>
      </c>
      <c r="AD494" s="176" t="s">
        <v>284</v>
      </c>
      <c r="AE494" s="176" t="s">
        <v>284</v>
      </c>
      <c r="AF494" s="176" t="s">
        <v>284</v>
      </c>
      <c r="AG494" s="176" t="s">
        <v>284</v>
      </c>
      <c r="AH494" s="176" t="s">
        <v>284</v>
      </c>
      <c r="AI494" s="176" t="s">
        <v>284</v>
      </c>
      <c r="AJ494" s="176" t="s">
        <v>284</v>
      </c>
      <c r="AK494" s="176" t="s">
        <v>284</v>
      </c>
      <c r="AL494" s="176" t="s">
        <v>284</v>
      </c>
      <c r="AM494" s="176" t="s">
        <v>284</v>
      </c>
      <c r="AN494" s="176" t="s">
        <v>284</v>
      </c>
      <c r="AO494" s="176" t="s">
        <v>284</v>
      </c>
      <c r="AP494" s="176" t="s">
        <v>284</v>
      </c>
      <c r="AQ494" s="176" t="s">
        <v>284</v>
      </c>
      <c r="AR494" s="176" t="s">
        <v>284</v>
      </c>
      <c r="AS494" s="176" t="s">
        <v>284</v>
      </c>
      <c r="AT494" s="176" t="s">
        <v>284</v>
      </c>
      <c r="AU494" s="176" t="s">
        <v>284</v>
      </c>
      <c r="AV494" s="176" t="s">
        <v>284</v>
      </c>
      <c r="AW494" s="176" t="s">
        <v>284</v>
      </c>
      <c r="AX494" s="176" t="s">
        <v>284</v>
      </c>
    </row>
    <row r="495" spans="1:50" x14ac:dyDescent="0.3">
      <c r="A495" s="176">
        <v>809168</v>
      </c>
      <c r="B495" s="176" t="s">
        <v>308</v>
      </c>
      <c r="C495" s="176" t="s">
        <v>220</v>
      </c>
      <c r="D495" s="176" t="s">
        <v>220</v>
      </c>
      <c r="E495" s="176" t="s">
        <v>220</v>
      </c>
      <c r="F495" s="176" t="s">
        <v>222</v>
      </c>
      <c r="G495" s="176" t="s">
        <v>222</v>
      </c>
      <c r="H495" s="176" t="s">
        <v>220</v>
      </c>
      <c r="I495" s="176" t="s">
        <v>220</v>
      </c>
      <c r="J495" s="176" t="s">
        <v>220</v>
      </c>
      <c r="K495" s="176" t="s">
        <v>221</v>
      </c>
      <c r="L495" s="176" t="s">
        <v>222</v>
      </c>
      <c r="M495" s="176" t="s">
        <v>220</v>
      </c>
      <c r="N495" s="176" t="s">
        <v>222</v>
      </c>
    </row>
    <row r="496" spans="1:50" x14ac:dyDescent="0.3">
      <c r="A496" s="176">
        <v>809178</v>
      </c>
      <c r="B496" s="176" t="s">
        <v>308</v>
      </c>
      <c r="C496" s="176" t="s">
        <v>221</v>
      </c>
      <c r="D496" s="176" t="s">
        <v>221</v>
      </c>
      <c r="E496" s="176" t="s">
        <v>221</v>
      </c>
      <c r="F496" s="176" t="s">
        <v>222</v>
      </c>
      <c r="G496" s="176" t="s">
        <v>222</v>
      </c>
      <c r="H496" s="176" t="s">
        <v>221</v>
      </c>
      <c r="I496" s="176" t="s">
        <v>221</v>
      </c>
      <c r="J496" s="176" t="s">
        <v>221</v>
      </c>
      <c r="K496" s="176" t="s">
        <v>221</v>
      </c>
      <c r="L496" s="176" t="s">
        <v>221</v>
      </c>
      <c r="M496" s="176" t="s">
        <v>221</v>
      </c>
      <c r="N496" s="176" t="s">
        <v>221</v>
      </c>
    </row>
    <row r="497" spans="1:50" x14ac:dyDescent="0.3">
      <c r="A497" s="176">
        <v>809179</v>
      </c>
      <c r="B497" s="176" t="s">
        <v>308</v>
      </c>
      <c r="C497" s="176" t="s">
        <v>220</v>
      </c>
      <c r="D497" s="176" t="s">
        <v>222</v>
      </c>
      <c r="E497" s="176" t="s">
        <v>221</v>
      </c>
      <c r="F497" s="176" t="s">
        <v>222</v>
      </c>
      <c r="G497" s="176" t="s">
        <v>220</v>
      </c>
      <c r="H497" s="176" t="s">
        <v>222</v>
      </c>
      <c r="I497" s="176" t="s">
        <v>222</v>
      </c>
      <c r="J497" s="176" t="s">
        <v>222</v>
      </c>
      <c r="K497" s="176" t="s">
        <v>221</v>
      </c>
      <c r="L497" s="176" t="s">
        <v>221</v>
      </c>
      <c r="M497" s="176" t="s">
        <v>221</v>
      </c>
      <c r="N497" s="176" t="s">
        <v>221</v>
      </c>
    </row>
    <row r="498" spans="1:50" x14ac:dyDescent="0.3">
      <c r="A498" s="176">
        <v>809181</v>
      </c>
      <c r="B498" s="176" t="s">
        <v>308</v>
      </c>
      <c r="C498" s="176" t="s">
        <v>221</v>
      </c>
      <c r="D498" s="176" t="s">
        <v>221</v>
      </c>
      <c r="E498" s="176" t="s">
        <v>222</v>
      </c>
      <c r="F498" s="176" t="s">
        <v>222</v>
      </c>
      <c r="G498" s="176" t="s">
        <v>221</v>
      </c>
      <c r="H498" s="176" t="s">
        <v>221</v>
      </c>
      <c r="I498" s="176" t="s">
        <v>221</v>
      </c>
      <c r="J498" s="176" t="s">
        <v>222</v>
      </c>
      <c r="K498" s="176" t="s">
        <v>221</v>
      </c>
      <c r="L498" s="176" t="s">
        <v>221</v>
      </c>
      <c r="M498" s="176" t="s">
        <v>221</v>
      </c>
      <c r="N498" s="176" t="s">
        <v>221</v>
      </c>
    </row>
    <row r="499" spans="1:50" x14ac:dyDescent="0.3">
      <c r="A499" s="176">
        <v>809182</v>
      </c>
      <c r="B499" s="176" t="s">
        <v>308</v>
      </c>
      <c r="C499" s="176" t="s">
        <v>222</v>
      </c>
      <c r="D499" s="176" t="s">
        <v>220</v>
      </c>
      <c r="E499" s="176" t="s">
        <v>222</v>
      </c>
      <c r="F499" s="176" t="s">
        <v>222</v>
      </c>
      <c r="G499" s="176" t="s">
        <v>222</v>
      </c>
      <c r="H499" s="176" t="s">
        <v>222</v>
      </c>
      <c r="I499" s="176" t="s">
        <v>222</v>
      </c>
      <c r="J499" s="176" t="s">
        <v>221</v>
      </c>
      <c r="K499" s="176" t="s">
        <v>221</v>
      </c>
      <c r="L499" s="176" t="s">
        <v>222</v>
      </c>
      <c r="M499" s="176" t="s">
        <v>222</v>
      </c>
      <c r="N499" s="176" t="s">
        <v>222</v>
      </c>
    </row>
    <row r="500" spans="1:50" x14ac:dyDescent="0.3">
      <c r="A500" s="176">
        <v>809187</v>
      </c>
      <c r="B500" s="176" t="s">
        <v>308</v>
      </c>
      <c r="C500" s="176" t="s">
        <v>221</v>
      </c>
      <c r="D500" s="176" t="s">
        <v>222</v>
      </c>
      <c r="E500" s="176" t="s">
        <v>220</v>
      </c>
      <c r="F500" s="176" t="s">
        <v>222</v>
      </c>
      <c r="G500" s="176" t="s">
        <v>221</v>
      </c>
      <c r="H500" s="176" t="s">
        <v>221</v>
      </c>
      <c r="I500" s="176" t="s">
        <v>220</v>
      </c>
      <c r="J500" s="176" t="s">
        <v>221</v>
      </c>
      <c r="K500" s="176" t="s">
        <v>222</v>
      </c>
      <c r="L500" s="176" t="s">
        <v>220</v>
      </c>
      <c r="M500" s="176" t="s">
        <v>222</v>
      </c>
      <c r="N500" s="176" t="s">
        <v>220</v>
      </c>
    </row>
    <row r="501" spans="1:50" x14ac:dyDescent="0.3">
      <c r="A501" s="176">
        <v>809199</v>
      </c>
      <c r="B501" s="176" t="s">
        <v>308</v>
      </c>
      <c r="C501" s="176" t="s">
        <v>222</v>
      </c>
      <c r="D501" s="176" t="s">
        <v>222</v>
      </c>
      <c r="E501" s="176" t="s">
        <v>222</v>
      </c>
      <c r="F501" s="176" t="s">
        <v>220</v>
      </c>
      <c r="G501" s="176" t="s">
        <v>220</v>
      </c>
      <c r="H501" s="176" t="s">
        <v>221</v>
      </c>
      <c r="I501" s="176" t="s">
        <v>220</v>
      </c>
      <c r="J501" s="176" t="s">
        <v>222</v>
      </c>
      <c r="K501" s="176" t="s">
        <v>221</v>
      </c>
      <c r="L501" s="176" t="s">
        <v>220</v>
      </c>
      <c r="M501" s="176" t="s">
        <v>222</v>
      </c>
      <c r="N501" s="176" t="s">
        <v>220</v>
      </c>
    </row>
    <row r="502" spans="1:50" x14ac:dyDescent="0.3">
      <c r="A502" s="176">
        <v>809212</v>
      </c>
      <c r="B502" s="176" t="s">
        <v>308</v>
      </c>
      <c r="C502" s="176" t="s">
        <v>222</v>
      </c>
      <c r="D502" s="176" t="s">
        <v>220</v>
      </c>
      <c r="E502" s="176" t="s">
        <v>221</v>
      </c>
      <c r="F502" s="176" t="s">
        <v>220</v>
      </c>
      <c r="G502" s="176" t="s">
        <v>220</v>
      </c>
      <c r="H502" s="176" t="s">
        <v>221</v>
      </c>
      <c r="I502" s="176" t="s">
        <v>221</v>
      </c>
      <c r="J502" s="176" t="s">
        <v>221</v>
      </c>
      <c r="K502" s="176" t="s">
        <v>221</v>
      </c>
      <c r="L502" s="176" t="s">
        <v>222</v>
      </c>
      <c r="M502" s="176" t="s">
        <v>222</v>
      </c>
      <c r="N502" s="176" t="s">
        <v>222</v>
      </c>
    </row>
    <row r="503" spans="1:50" x14ac:dyDescent="0.3">
      <c r="A503" s="176">
        <v>809216</v>
      </c>
      <c r="B503" s="176" t="s">
        <v>308</v>
      </c>
      <c r="C503" s="176" t="s">
        <v>220</v>
      </c>
      <c r="D503" s="176" t="s">
        <v>220</v>
      </c>
      <c r="E503" s="176" t="s">
        <v>222</v>
      </c>
      <c r="F503" s="176" t="s">
        <v>220</v>
      </c>
      <c r="G503" s="176" t="s">
        <v>221</v>
      </c>
      <c r="H503" s="176" t="s">
        <v>222</v>
      </c>
      <c r="I503" s="176" t="s">
        <v>221</v>
      </c>
      <c r="J503" s="176" t="s">
        <v>222</v>
      </c>
      <c r="K503" s="176" t="s">
        <v>222</v>
      </c>
      <c r="L503" s="176" t="s">
        <v>221</v>
      </c>
      <c r="M503" s="176" t="s">
        <v>220</v>
      </c>
      <c r="N503" s="176" t="s">
        <v>221</v>
      </c>
    </row>
    <row r="504" spans="1:50" x14ac:dyDescent="0.3">
      <c r="A504" s="176">
        <v>809223</v>
      </c>
      <c r="B504" s="176" t="s">
        <v>308</v>
      </c>
      <c r="C504" s="176" t="s">
        <v>220</v>
      </c>
      <c r="D504" s="176" t="s">
        <v>222</v>
      </c>
      <c r="E504" s="176" t="s">
        <v>220</v>
      </c>
      <c r="F504" s="176" t="s">
        <v>220</v>
      </c>
      <c r="G504" s="176" t="s">
        <v>222</v>
      </c>
      <c r="H504" s="176" t="s">
        <v>222</v>
      </c>
      <c r="I504" s="176" t="s">
        <v>220</v>
      </c>
      <c r="J504" s="176" t="s">
        <v>220</v>
      </c>
      <c r="K504" s="176" t="s">
        <v>220</v>
      </c>
      <c r="L504" s="176" t="s">
        <v>220</v>
      </c>
      <c r="M504" s="176" t="s">
        <v>220</v>
      </c>
      <c r="N504" s="176" t="s">
        <v>221</v>
      </c>
    </row>
    <row r="505" spans="1:50" x14ac:dyDescent="0.3">
      <c r="A505" s="176">
        <v>809226</v>
      </c>
      <c r="B505" s="176" t="s">
        <v>308</v>
      </c>
      <c r="C505" s="176" t="s">
        <v>220</v>
      </c>
      <c r="D505" s="176" t="s">
        <v>221</v>
      </c>
      <c r="E505" s="176" t="s">
        <v>221</v>
      </c>
      <c r="F505" s="176" t="s">
        <v>220</v>
      </c>
      <c r="G505" s="176" t="s">
        <v>220</v>
      </c>
      <c r="H505" s="176" t="s">
        <v>220</v>
      </c>
      <c r="I505" s="176" t="s">
        <v>222</v>
      </c>
      <c r="J505" s="176" t="s">
        <v>221</v>
      </c>
      <c r="K505" s="176" t="s">
        <v>221</v>
      </c>
      <c r="L505" s="176" t="s">
        <v>221</v>
      </c>
      <c r="M505" s="176" t="s">
        <v>221</v>
      </c>
      <c r="N505" s="176" t="s">
        <v>221</v>
      </c>
    </row>
    <row r="506" spans="1:50" x14ac:dyDescent="0.3">
      <c r="A506" s="176">
        <v>809229</v>
      </c>
      <c r="B506" s="176" t="s">
        <v>308</v>
      </c>
      <c r="C506" s="176" t="s">
        <v>220</v>
      </c>
      <c r="D506" s="176" t="s">
        <v>221</v>
      </c>
      <c r="E506" s="176" t="s">
        <v>222</v>
      </c>
      <c r="F506" s="176" t="s">
        <v>222</v>
      </c>
      <c r="G506" s="176" t="s">
        <v>222</v>
      </c>
      <c r="H506" s="176" t="s">
        <v>221</v>
      </c>
      <c r="I506" s="176" t="s">
        <v>220</v>
      </c>
      <c r="J506" s="176" t="s">
        <v>221</v>
      </c>
      <c r="K506" s="176" t="s">
        <v>222</v>
      </c>
      <c r="L506" s="176" t="s">
        <v>221</v>
      </c>
      <c r="M506" s="176" t="s">
        <v>220</v>
      </c>
      <c r="N506" s="176" t="s">
        <v>220</v>
      </c>
    </row>
    <row r="507" spans="1:50" x14ac:dyDescent="0.3">
      <c r="A507" s="176">
        <v>809236</v>
      </c>
      <c r="B507" s="176" t="s">
        <v>308</v>
      </c>
      <c r="C507" s="176" t="s">
        <v>222</v>
      </c>
      <c r="D507" s="176" t="s">
        <v>222</v>
      </c>
      <c r="E507" s="176" t="s">
        <v>221</v>
      </c>
      <c r="F507" s="176" t="s">
        <v>222</v>
      </c>
      <c r="G507" s="176" t="s">
        <v>222</v>
      </c>
      <c r="H507" s="176" t="s">
        <v>221</v>
      </c>
      <c r="I507" s="176" t="s">
        <v>221</v>
      </c>
      <c r="J507" s="176" t="s">
        <v>222</v>
      </c>
      <c r="K507" s="176" t="s">
        <v>222</v>
      </c>
      <c r="L507" s="176" t="s">
        <v>222</v>
      </c>
      <c r="M507" s="176" t="s">
        <v>221</v>
      </c>
      <c r="N507" s="176" t="s">
        <v>221</v>
      </c>
    </row>
    <row r="508" spans="1:50" x14ac:dyDescent="0.3">
      <c r="A508" s="176">
        <v>809243</v>
      </c>
      <c r="B508" s="176" t="s">
        <v>308</v>
      </c>
      <c r="C508" s="176" t="s">
        <v>221</v>
      </c>
      <c r="D508" s="176" t="s">
        <v>220</v>
      </c>
      <c r="E508" s="176" t="s">
        <v>222</v>
      </c>
      <c r="F508" s="176" t="s">
        <v>221</v>
      </c>
      <c r="G508" s="176" t="s">
        <v>221</v>
      </c>
      <c r="H508" s="176" t="s">
        <v>221</v>
      </c>
      <c r="I508" s="176" t="s">
        <v>221</v>
      </c>
      <c r="J508" s="176" t="s">
        <v>221</v>
      </c>
      <c r="K508" s="176" t="s">
        <v>222</v>
      </c>
      <c r="L508" s="176" t="s">
        <v>221</v>
      </c>
      <c r="M508" s="176" t="s">
        <v>221</v>
      </c>
      <c r="N508" s="176" t="s">
        <v>221</v>
      </c>
    </row>
    <row r="509" spans="1:50" x14ac:dyDescent="0.3">
      <c r="A509" s="176">
        <v>809254</v>
      </c>
      <c r="B509" s="176" t="s">
        <v>308</v>
      </c>
      <c r="C509" s="176" t="s">
        <v>221</v>
      </c>
      <c r="D509" s="176" t="s">
        <v>221</v>
      </c>
      <c r="E509" s="176" t="s">
        <v>222</v>
      </c>
      <c r="F509" s="176" t="s">
        <v>222</v>
      </c>
      <c r="G509" s="176" t="s">
        <v>222</v>
      </c>
      <c r="H509" s="176" t="s">
        <v>221</v>
      </c>
      <c r="I509" s="176" t="s">
        <v>222</v>
      </c>
      <c r="J509" s="176" t="s">
        <v>221</v>
      </c>
      <c r="K509" s="176" t="s">
        <v>221</v>
      </c>
      <c r="L509" s="176" t="s">
        <v>222</v>
      </c>
      <c r="M509" s="176" t="s">
        <v>222</v>
      </c>
      <c r="N509" s="176" t="s">
        <v>221</v>
      </c>
    </row>
    <row r="510" spans="1:50" x14ac:dyDescent="0.3">
      <c r="A510" s="176">
        <v>809258</v>
      </c>
      <c r="B510" s="176" t="s">
        <v>308</v>
      </c>
      <c r="C510" s="176" t="s">
        <v>222</v>
      </c>
      <c r="D510" s="176" t="s">
        <v>220</v>
      </c>
      <c r="E510" s="176" t="s">
        <v>221</v>
      </c>
      <c r="F510" s="176" t="s">
        <v>221</v>
      </c>
      <c r="G510" s="176" t="s">
        <v>220</v>
      </c>
      <c r="H510" s="176" t="s">
        <v>221</v>
      </c>
      <c r="I510" s="176" t="s">
        <v>220</v>
      </c>
      <c r="J510" s="176" t="s">
        <v>220</v>
      </c>
      <c r="K510" s="176" t="s">
        <v>222</v>
      </c>
      <c r="L510" s="176" t="s">
        <v>220</v>
      </c>
      <c r="M510" s="176" t="s">
        <v>222</v>
      </c>
      <c r="N510" s="176" t="s">
        <v>222</v>
      </c>
    </row>
    <row r="511" spans="1:50" x14ac:dyDescent="0.3">
      <c r="A511" s="176">
        <v>809260</v>
      </c>
      <c r="B511" s="176" t="s">
        <v>308</v>
      </c>
      <c r="C511" s="176" t="s">
        <v>220</v>
      </c>
      <c r="D511" s="176" t="s">
        <v>222</v>
      </c>
      <c r="E511" s="176" t="s">
        <v>220</v>
      </c>
      <c r="F511" s="176" t="s">
        <v>222</v>
      </c>
      <c r="G511" s="176" t="s">
        <v>222</v>
      </c>
      <c r="H511" s="176" t="s">
        <v>222</v>
      </c>
      <c r="I511" s="176" t="s">
        <v>222</v>
      </c>
      <c r="J511" s="176" t="s">
        <v>221</v>
      </c>
      <c r="K511" s="176" t="s">
        <v>221</v>
      </c>
      <c r="L511" s="176" t="s">
        <v>221</v>
      </c>
      <c r="M511" s="176" t="s">
        <v>222</v>
      </c>
      <c r="N511" s="176" t="s">
        <v>220</v>
      </c>
      <c r="O511" s="176" t="s">
        <v>284</v>
      </c>
      <c r="P511" s="176" t="s">
        <v>284</v>
      </c>
      <c r="Q511" s="176" t="s">
        <v>284</v>
      </c>
      <c r="R511" s="176" t="s">
        <v>284</v>
      </c>
      <c r="S511" s="176" t="s">
        <v>284</v>
      </c>
      <c r="T511" s="176" t="s">
        <v>284</v>
      </c>
      <c r="U511" s="176" t="s">
        <v>284</v>
      </c>
      <c r="V511" s="176" t="s">
        <v>284</v>
      </c>
      <c r="W511" s="176" t="s">
        <v>284</v>
      </c>
      <c r="X511" s="176" t="s">
        <v>284</v>
      </c>
      <c r="Y511" s="176" t="s">
        <v>284</v>
      </c>
      <c r="Z511" s="176" t="s">
        <v>284</v>
      </c>
      <c r="AA511" s="176" t="s">
        <v>284</v>
      </c>
      <c r="AB511" s="176" t="s">
        <v>284</v>
      </c>
      <c r="AC511" s="176" t="s">
        <v>284</v>
      </c>
      <c r="AD511" s="176" t="s">
        <v>284</v>
      </c>
      <c r="AE511" s="176" t="s">
        <v>284</v>
      </c>
      <c r="AF511" s="176" t="s">
        <v>284</v>
      </c>
      <c r="AG511" s="176" t="s">
        <v>284</v>
      </c>
      <c r="AH511" s="176" t="s">
        <v>284</v>
      </c>
      <c r="AI511" s="176" t="s">
        <v>284</v>
      </c>
      <c r="AJ511" s="176" t="s">
        <v>284</v>
      </c>
      <c r="AK511" s="176" t="s">
        <v>284</v>
      </c>
      <c r="AL511" s="176" t="s">
        <v>284</v>
      </c>
      <c r="AM511" s="176" t="s">
        <v>284</v>
      </c>
      <c r="AN511" s="176" t="s">
        <v>284</v>
      </c>
      <c r="AO511" s="176" t="s">
        <v>284</v>
      </c>
      <c r="AP511" s="176" t="s">
        <v>284</v>
      </c>
      <c r="AQ511" s="176" t="s">
        <v>284</v>
      </c>
      <c r="AR511" s="176" t="s">
        <v>284</v>
      </c>
      <c r="AS511" s="176" t="s">
        <v>284</v>
      </c>
      <c r="AT511" s="176" t="s">
        <v>284</v>
      </c>
      <c r="AU511" s="176" t="s">
        <v>284</v>
      </c>
      <c r="AV511" s="176" t="s">
        <v>284</v>
      </c>
      <c r="AW511" s="176" t="s">
        <v>284</v>
      </c>
      <c r="AX511" s="176" t="s">
        <v>284</v>
      </c>
    </row>
    <row r="512" spans="1:50" x14ac:dyDescent="0.3">
      <c r="A512" s="176">
        <v>809274</v>
      </c>
      <c r="B512" s="176" t="s">
        <v>308</v>
      </c>
      <c r="C512" s="176" t="s">
        <v>222</v>
      </c>
      <c r="D512" s="176" t="s">
        <v>221</v>
      </c>
      <c r="E512" s="176" t="s">
        <v>221</v>
      </c>
      <c r="F512" s="176" t="s">
        <v>222</v>
      </c>
      <c r="G512" s="176" t="s">
        <v>220</v>
      </c>
      <c r="H512" s="176" t="s">
        <v>221</v>
      </c>
      <c r="I512" s="176" t="s">
        <v>222</v>
      </c>
      <c r="J512" s="176" t="s">
        <v>221</v>
      </c>
      <c r="K512" s="176" t="s">
        <v>221</v>
      </c>
      <c r="L512" s="176" t="s">
        <v>222</v>
      </c>
      <c r="M512" s="176" t="s">
        <v>221</v>
      </c>
      <c r="N512" s="176" t="s">
        <v>221</v>
      </c>
    </row>
    <row r="513" spans="1:14" x14ac:dyDescent="0.3">
      <c r="A513" s="176">
        <v>809278</v>
      </c>
      <c r="B513" s="176" t="s">
        <v>308</v>
      </c>
      <c r="C513" s="176" t="s">
        <v>222</v>
      </c>
      <c r="D513" s="176" t="s">
        <v>222</v>
      </c>
      <c r="E513" s="176" t="s">
        <v>222</v>
      </c>
      <c r="F513" s="176" t="s">
        <v>220</v>
      </c>
      <c r="G513" s="176" t="s">
        <v>222</v>
      </c>
      <c r="H513" s="176" t="s">
        <v>222</v>
      </c>
      <c r="I513" s="176" t="s">
        <v>221</v>
      </c>
      <c r="J513" s="176" t="s">
        <v>221</v>
      </c>
      <c r="K513" s="176" t="s">
        <v>221</v>
      </c>
      <c r="L513" s="176" t="s">
        <v>221</v>
      </c>
      <c r="M513" s="176" t="s">
        <v>221</v>
      </c>
      <c r="N513" s="176" t="s">
        <v>221</v>
      </c>
    </row>
    <row r="514" spans="1:14" x14ac:dyDescent="0.3">
      <c r="A514" s="176">
        <v>809306</v>
      </c>
      <c r="B514" s="176" t="s">
        <v>308</v>
      </c>
      <c r="C514" s="176" t="s">
        <v>222</v>
      </c>
      <c r="D514" s="176" t="s">
        <v>222</v>
      </c>
      <c r="E514" s="176" t="s">
        <v>222</v>
      </c>
      <c r="F514" s="176" t="s">
        <v>222</v>
      </c>
      <c r="G514" s="176" t="s">
        <v>222</v>
      </c>
      <c r="H514" s="176" t="s">
        <v>222</v>
      </c>
      <c r="I514" s="176" t="s">
        <v>222</v>
      </c>
      <c r="J514" s="176" t="s">
        <v>222</v>
      </c>
      <c r="K514" s="176" t="s">
        <v>221</v>
      </c>
      <c r="L514" s="176" t="s">
        <v>221</v>
      </c>
      <c r="M514" s="176" t="s">
        <v>221</v>
      </c>
      <c r="N514" s="176" t="s">
        <v>222</v>
      </c>
    </row>
    <row r="515" spans="1:14" x14ac:dyDescent="0.3">
      <c r="A515" s="176">
        <v>809314</v>
      </c>
      <c r="B515" s="176" t="s">
        <v>308</v>
      </c>
      <c r="C515" s="176" t="s">
        <v>222</v>
      </c>
      <c r="D515" s="176" t="s">
        <v>222</v>
      </c>
      <c r="E515" s="176" t="s">
        <v>220</v>
      </c>
      <c r="F515" s="176" t="s">
        <v>222</v>
      </c>
      <c r="G515" s="176" t="s">
        <v>222</v>
      </c>
      <c r="H515" s="176" t="s">
        <v>222</v>
      </c>
      <c r="I515" s="176" t="s">
        <v>222</v>
      </c>
      <c r="J515" s="176" t="s">
        <v>221</v>
      </c>
      <c r="K515" s="176" t="s">
        <v>221</v>
      </c>
      <c r="L515" s="176" t="s">
        <v>221</v>
      </c>
      <c r="M515" s="176" t="s">
        <v>221</v>
      </c>
      <c r="N515" s="176" t="s">
        <v>221</v>
      </c>
    </row>
    <row r="516" spans="1:14" x14ac:dyDescent="0.3">
      <c r="A516" s="176">
        <v>809323</v>
      </c>
      <c r="B516" s="176" t="s">
        <v>308</v>
      </c>
      <c r="C516" s="176" t="s">
        <v>220</v>
      </c>
      <c r="D516" s="176" t="s">
        <v>222</v>
      </c>
      <c r="E516" s="176" t="s">
        <v>220</v>
      </c>
      <c r="F516" s="176" t="s">
        <v>220</v>
      </c>
      <c r="G516" s="176" t="s">
        <v>220</v>
      </c>
      <c r="H516" s="176" t="s">
        <v>222</v>
      </c>
      <c r="I516" s="176" t="s">
        <v>222</v>
      </c>
      <c r="J516" s="176" t="s">
        <v>221</v>
      </c>
      <c r="K516" s="176" t="s">
        <v>222</v>
      </c>
      <c r="L516" s="176" t="s">
        <v>220</v>
      </c>
      <c r="M516" s="176" t="s">
        <v>222</v>
      </c>
      <c r="N516" s="176" t="s">
        <v>221</v>
      </c>
    </row>
    <row r="517" spans="1:14" x14ac:dyDescent="0.3">
      <c r="A517" s="176">
        <v>809324</v>
      </c>
      <c r="B517" s="176" t="s">
        <v>308</v>
      </c>
      <c r="C517" s="176" t="s">
        <v>222</v>
      </c>
      <c r="D517" s="176" t="s">
        <v>222</v>
      </c>
      <c r="E517" s="176" t="s">
        <v>222</v>
      </c>
      <c r="F517" s="176" t="s">
        <v>220</v>
      </c>
      <c r="G517" s="176" t="s">
        <v>222</v>
      </c>
      <c r="H517" s="176" t="s">
        <v>222</v>
      </c>
      <c r="I517" s="176" t="s">
        <v>220</v>
      </c>
      <c r="J517" s="176" t="s">
        <v>220</v>
      </c>
      <c r="K517" s="176" t="s">
        <v>220</v>
      </c>
      <c r="L517" s="176" t="s">
        <v>222</v>
      </c>
      <c r="M517" s="176" t="s">
        <v>222</v>
      </c>
      <c r="N517" s="176" t="s">
        <v>222</v>
      </c>
    </row>
    <row r="518" spans="1:14" x14ac:dyDescent="0.3">
      <c r="A518" s="176">
        <v>809333</v>
      </c>
      <c r="B518" s="176" t="s">
        <v>308</v>
      </c>
      <c r="C518" s="176" t="s">
        <v>220</v>
      </c>
      <c r="D518" s="176" t="s">
        <v>222</v>
      </c>
      <c r="E518" s="176" t="s">
        <v>220</v>
      </c>
      <c r="F518" s="176" t="s">
        <v>222</v>
      </c>
      <c r="G518" s="176" t="s">
        <v>222</v>
      </c>
      <c r="H518" s="176" t="s">
        <v>220</v>
      </c>
      <c r="I518" s="176" t="s">
        <v>220</v>
      </c>
      <c r="J518" s="176" t="s">
        <v>220</v>
      </c>
      <c r="K518" s="176" t="s">
        <v>221</v>
      </c>
      <c r="L518" s="176" t="s">
        <v>221</v>
      </c>
      <c r="M518" s="176" t="s">
        <v>220</v>
      </c>
      <c r="N518" s="176" t="s">
        <v>220</v>
      </c>
    </row>
    <row r="519" spans="1:14" x14ac:dyDescent="0.3">
      <c r="A519" s="176">
        <v>809335</v>
      </c>
      <c r="B519" s="176" t="s">
        <v>308</v>
      </c>
      <c r="C519" s="176" t="s">
        <v>220</v>
      </c>
      <c r="D519" s="176" t="s">
        <v>220</v>
      </c>
      <c r="E519" s="176" t="s">
        <v>220</v>
      </c>
      <c r="F519" s="176" t="s">
        <v>220</v>
      </c>
      <c r="G519" s="176" t="s">
        <v>222</v>
      </c>
      <c r="H519" s="176" t="s">
        <v>220</v>
      </c>
      <c r="I519" s="176" t="s">
        <v>221</v>
      </c>
      <c r="J519" s="176" t="s">
        <v>221</v>
      </c>
      <c r="K519" s="176" t="s">
        <v>221</v>
      </c>
      <c r="L519" s="176" t="s">
        <v>221</v>
      </c>
      <c r="M519" s="176" t="s">
        <v>221</v>
      </c>
      <c r="N519" s="176" t="s">
        <v>221</v>
      </c>
    </row>
    <row r="520" spans="1:14" x14ac:dyDescent="0.3">
      <c r="A520" s="176">
        <v>809356</v>
      </c>
      <c r="B520" s="176" t="s">
        <v>308</v>
      </c>
      <c r="C520" s="176" t="s">
        <v>220</v>
      </c>
      <c r="D520" s="176" t="s">
        <v>222</v>
      </c>
      <c r="E520" s="176" t="s">
        <v>222</v>
      </c>
      <c r="F520" s="176" t="s">
        <v>222</v>
      </c>
      <c r="G520" s="176" t="s">
        <v>222</v>
      </c>
      <c r="H520" s="176" t="s">
        <v>220</v>
      </c>
      <c r="I520" s="176" t="s">
        <v>222</v>
      </c>
      <c r="J520" s="176" t="s">
        <v>222</v>
      </c>
      <c r="K520" s="176" t="s">
        <v>222</v>
      </c>
      <c r="L520" s="176" t="s">
        <v>220</v>
      </c>
      <c r="M520" s="176" t="s">
        <v>222</v>
      </c>
      <c r="N520" s="176" t="s">
        <v>222</v>
      </c>
    </row>
    <row r="521" spans="1:14" x14ac:dyDescent="0.3">
      <c r="A521" s="176">
        <v>809365</v>
      </c>
      <c r="B521" s="176" t="s">
        <v>308</v>
      </c>
      <c r="C521" s="176" t="s">
        <v>220</v>
      </c>
      <c r="D521" s="176" t="s">
        <v>221</v>
      </c>
      <c r="E521" s="176" t="s">
        <v>222</v>
      </c>
      <c r="F521" s="176" t="s">
        <v>222</v>
      </c>
      <c r="G521" s="176" t="s">
        <v>222</v>
      </c>
      <c r="H521" s="176" t="s">
        <v>220</v>
      </c>
      <c r="I521" s="176" t="s">
        <v>221</v>
      </c>
      <c r="J521" s="176" t="s">
        <v>221</v>
      </c>
      <c r="K521" s="176" t="s">
        <v>221</v>
      </c>
      <c r="L521" s="176" t="s">
        <v>221</v>
      </c>
      <c r="M521" s="176" t="s">
        <v>221</v>
      </c>
      <c r="N521" s="176" t="s">
        <v>221</v>
      </c>
    </row>
    <row r="522" spans="1:14" x14ac:dyDescent="0.3">
      <c r="A522" s="176">
        <v>809367</v>
      </c>
      <c r="B522" s="176" t="s">
        <v>308</v>
      </c>
      <c r="C522" s="176" t="s">
        <v>220</v>
      </c>
      <c r="D522" s="176" t="s">
        <v>221</v>
      </c>
      <c r="E522" s="176" t="s">
        <v>222</v>
      </c>
      <c r="F522" s="176" t="s">
        <v>220</v>
      </c>
      <c r="G522" s="176" t="s">
        <v>222</v>
      </c>
      <c r="H522" s="176" t="s">
        <v>220</v>
      </c>
      <c r="I522" s="176" t="s">
        <v>222</v>
      </c>
      <c r="J522" s="176" t="s">
        <v>221</v>
      </c>
      <c r="K522" s="176" t="s">
        <v>221</v>
      </c>
      <c r="L522" s="176" t="s">
        <v>222</v>
      </c>
      <c r="M522" s="176" t="s">
        <v>222</v>
      </c>
      <c r="N522" s="176" t="s">
        <v>222</v>
      </c>
    </row>
    <row r="523" spans="1:14" x14ac:dyDescent="0.3">
      <c r="A523" s="176">
        <v>809368</v>
      </c>
      <c r="B523" s="176" t="s">
        <v>308</v>
      </c>
      <c r="C523" s="176" t="s">
        <v>222</v>
      </c>
      <c r="D523" s="176" t="s">
        <v>222</v>
      </c>
      <c r="E523" s="176" t="s">
        <v>221</v>
      </c>
      <c r="F523" s="176" t="s">
        <v>222</v>
      </c>
      <c r="G523" s="176" t="s">
        <v>222</v>
      </c>
      <c r="H523" s="176" t="s">
        <v>222</v>
      </c>
      <c r="I523" s="176" t="s">
        <v>222</v>
      </c>
      <c r="J523" s="176" t="s">
        <v>221</v>
      </c>
      <c r="K523" s="176" t="s">
        <v>222</v>
      </c>
      <c r="L523" s="176" t="s">
        <v>220</v>
      </c>
      <c r="M523" s="176" t="s">
        <v>221</v>
      </c>
      <c r="N523" s="176" t="s">
        <v>222</v>
      </c>
    </row>
    <row r="524" spans="1:14" x14ac:dyDescent="0.3">
      <c r="A524" s="176">
        <v>809374</v>
      </c>
      <c r="B524" s="176" t="s">
        <v>308</v>
      </c>
      <c r="C524" s="176" t="s">
        <v>220</v>
      </c>
      <c r="D524" s="176" t="s">
        <v>222</v>
      </c>
      <c r="E524" s="176" t="s">
        <v>222</v>
      </c>
      <c r="F524" s="176" t="s">
        <v>220</v>
      </c>
      <c r="G524" s="176" t="s">
        <v>222</v>
      </c>
      <c r="H524" s="176" t="s">
        <v>220</v>
      </c>
      <c r="I524" s="176" t="s">
        <v>222</v>
      </c>
      <c r="J524" s="176" t="s">
        <v>221</v>
      </c>
      <c r="K524" s="176" t="s">
        <v>221</v>
      </c>
      <c r="L524" s="176" t="s">
        <v>221</v>
      </c>
      <c r="M524" s="176" t="s">
        <v>221</v>
      </c>
      <c r="N524" s="176" t="s">
        <v>222</v>
      </c>
    </row>
    <row r="525" spans="1:14" x14ac:dyDescent="0.3">
      <c r="A525" s="176">
        <v>809387</v>
      </c>
      <c r="B525" s="176" t="s">
        <v>308</v>
      </c>
      <c r="C525" s="176" t="s">
        <v>222</v>
      </c>
      <c r="D525" s="176" t="s">
        <v>221</v>
      </c>
      <c r="E525" s="176" t="s">
        <v>221</v>
      </c>
      <c r="F525" s="176" t="s">
        <v>220</v>
      </c>
      <c r="G525" s="176" t="s">
        <v>220</v>
      </c>
      <c r="H525" s="176" t="s">
        <v>222</v>
      </c>
      <c r="I525" s="176" t="s">
        <v>222</v>
      </c>
      <c r="J525" s="176" t="s">
        <v>222</v>
      </c>
      <c r="K525" s="176" t="s">
        <v>222</v>
      </c>
      <c r="L525" s="176" t="s">
        <v>222</v>
      </c>
      <c r="M525" s="176" t="s">
        <v>221</v>
      </c>
      <c r="N525" s="176" t="s">
        <v>221</v>
      </c>
    </row>
    <row r="526" spans="1:14" x14ac:dyDescent="0.3">
      <c r="A526" s="176">
        <v>809404</v>
      </c>
      <c r="B526" s="176" t="s">
        <v>308</v>
      </c>
      <c r="C526" s="176" t="s">
        <v>222</v>
      </c>
      <c r="D526" s="176" t="s">
        <v>220</v>
      </c>
      <c r="E526" s="176" t="s">
        <v>220</v>
      </c>
      <c r="F526" s="176" t="s">
        <v>220</v>
      </c>
      <c r="G526" s="176" t="s">
        <v>220</v>
      </c>
      <c r="H526" s="176" t="s">
        <v>220</v>
      </c>
      <c r="I526" s="176" t="s">
        <v>220</v>
      </c>
      <c r="J526" s="176" t="s">
        <v>221</v>
      </c>
      <c r="K526" s="176" t="s">
        <v>222</v>
      </c>
      <c r="L526" s="176" t="s">
        <v>220</v>
      </c>
      <c r="M526" s="176" t="s">
        <v>222</v>
      </c>
      <c r="N526" s="176" t="s">
        <v>222</v>
      </c>
    </row>
    <row r="527" spans="1:14" x14ac:dyDescent="0.3">
      <c r="A527" s="176">
        <v>809409</v>
      </c>
      <c r="B527" s="176" t="s">
        <v>308</v>
      </c>
      <c r="C527" s="176" t="s">
        <v>222</v>
      </c>
      <c r="D527" s="176" t="s">
        <v>222</v>
      </c>
      <c r="E527" s="176" t="s">
        <v>221</v>
      </c>
      <c r="F527" s="176" t="s">
        <v>222</v>
      </c>
      <c r="G527" s="176" t="s">
        <v>221</v>
      </c>
      <c r="H527" s="176" t="s">
        <v>222</v>
      </c>
      <c r="I527" s="176" t="s">
        <v>222</v>
      </c>
      <c r="J527" s="176" t="s">
        <v>221</v>
      </c>
      <c r="K527" s="176" t="s">
        <v>221</v>
      </c>
      <c r="L527" s="176" t="s">
        <v>221</v>
      </c>
      <c r="M527" s="176" t="s">
        <v>222</v>
      </c>
      <c r="N527" s="176" t="s">
        <v>222</v>
      </c>
    </row>
    <row r="528" spans="1:14" x14ac:dyDescent="0.3">
      <c r="A528" s="176">
        <v>809419</v>
      </c>
      <c r="B528" s="176" t="s">
        <v>308</v>
      </c>
      <c r="C528" s="176" t="s">
        <v>220</v>
      </c>
      <c r="D528" s="176" t="s">
        <v>221</v>
      </c>
      <c r="E528" s="176" t="s">
        <v>221</v>
      </c>
      <c r="F528" s="176" t="s">
        <v>220</v>
      </c>
      <c r="G528" s="176" t="s">
        <v>220</v>
      </c>
      <c r="H528" s="176" t="s">
        <v>220</v>
      </c>
      <c r="I528" s="176" t="s">
        <v>221</v>
      </c>
      <c r="J528" s="176" t="s">
        <v>221</v>
      </c>
      <c r="K528" s="176" t="s">
        <v>221</v>
      </c>
      <c r="L528" s="176" t="s">
        <v>221</v>
      </c>
      <c r="M528" s="176" t="s">
        <v>221</v>
      </c>
      <c r="N528" s="176" t="s">
        <v>221</v>
      </c>
    </row>
    <row r="529" spans="1:50" x14ac:dyDescent="0.3">
      <c r="A529" s="176">
        <v>809424</v>
      </c>
      <c r="B529" s="176" t="s">
        <v>308</v>
      </c>
      <c r="C529" s="176" t="s">
        <v>222</v>
      </c>
      <c r="D529" s="176" t="s">
        <v>222</v>
      </c>
      <c r="E529" s="176" t="s">
        <v>222</v>
      </c>
      <c r="F529" s="176" t="s">
        <v>222</v>
      </c>
      <c r="G529" s="176" t="s">
        <v>220</v>
      </c>
      <c r="H529" s="176" t="s">
        <v>220</v>
      </c>
      <c r="I529" s="176" t="s">
        <v>222</v>
      </c>
      <c r="J529" s="176" t="s">
        <v>220</v>
      </c>
      <c r="K529" s="176" t="s">
        <v>222</v>
      </c>
      <c r="L529" s="176" t="s">
        <v>222</v>
      </c>
      <c r="M529" s="176" t="s">
        <v>220</v>
      </c>
      <c r="N529" s="176" t="s">
        <v>222</v>
      </c>
    </row>
    <row r="530" spans="1:50" x14ac:dyDescent="0.3">
      <c r="A530" s="176">
        <v>809426</v>
      </c>
      <c r="B530" s="176" t="s">
        <v>308</v>
      </c>
      <c r="C530" s="176" t="s">
        <v>220</v>
      </c>
      <c r="D530" s="176" t="s">
        <v>220</v>
      </c>
      <c r="E530" s="176" t="s">
        <v>220</v>
      </c>
      <c r="F530" s="176" t="s">
        <v>221</v>
      </c>
      <c r="G530" s="176" t="s">
        <v>222</v>
      </c>
      <c r="H530" s="176" t="s">
        <v>222</v>
      </c>
      <c r="I530" s="176" t="s">
        <v>222</v>
      </c>
      <c r="J530" s="176" t="s">
        <v>221</v>
      </c>
      <c r="K530" s="176" t="s">
        <v>222</v>
      </c>
      <c r="L530" s="176" t="s">
        <v>221</v>
      </c>
      <c r="M530" s="176" t="s">
        <v>222</v>
      </c>
      <c r="N530" s="176" t="s">
        <v>221</v>
      </c>
    </row>
    <row r="531" spans="1:50" x14ac:dyDescent="0.3">
      <c r="A531" s="176">
        <v>809430</v>
      </c>
      <c r="B531" s="176" t="s">
        <v>308</v>
      </c>
      <c r="C531" s="176" t="s">
        <v>222</v>
      </c>
      <c r="D531" s="176" t="s">
        <v>220</v>
      </c>
      <c r="E531" s="176" t="s">
        <v>222</v>
      </c>
      <c r="F531" s="176" t="s">
        <v>222</v>
      </c>
      <c r="G531" s="176" t="s">
        <v>222</v>
      </c>
      <c r="H531" s="176" t="s">
        <v>222</v>
      </c>
      <c r="I531" s="176" t="s">
        <v>222</v>
      </c>
      <c r="J531" s="176" t="s">
        <v>221</v>
      </c>
      <c r="K531" s="176" t="s">
        <v>222</v>
      </c>
      <c r="L531" s="176" t="s">
        <v>222</v>
      </c>
      <c r="M531" s="176" t="s">
        <v>221</v>
      </c>
      <c r="N531" s="176" t="s">
        <v>221</v>
      </c>
    </row>
    <row r="532" spans="1:50" x14ac:dyDescent="0.3">
      <c r="A532" s="176">
        <v>809437</v>
      </c>
      <c r="B532" s="176" t="s">
        <v>308</v>
      </c>
      <c r="C532" s="176" t="s">
        <v>220</v>
      </c>
      <c r="D532" s="176" t="s">
        <v>221</v>
      </c>
      <c r="E532" s="176" t="s">
        <v>221</v>
      </c>
      <c r="F532" s="176" t="s">
        <v>222</v>
      </c>
      <c r="G532" s="176" t="s">
        <v>222</v>
      </c>
      <c r="H532" s="176" t="s">
        <v>220</v>
      </c>
      <c r="I532" s="176" t="s">
        <v>222</v>
      </c>
      <c r="J532" s="176" t="s">
        <v>222</v>
      </c>
      <c r="K532" s="176" t="s">
        <v>222</v>
      </c>
      <c r="L532" s="176" t="s">
        <v>222</v>
      </c>
      <c r="M532" s="176" t="s">
        <v>220</v>
      </c>
      <c r="N532" s="176" t="s">
        <v>222</v>
      </c>
    </row>
    <row r="533" spans="1:50" x14ac:dyDescent="0.3">
      <c r="A533" s="176">
        <v>809439</v>
      </c>
      <c r="B533" s="176" t="s">
        <v>308</v>
      </c>
      <c r="C533" s="176" t="s">
        <v>220</v>
      </c>
      <c r="E533" s="176" t="s">
        <v>220</v>
      </c>
      <c r="F533" s="176" t="s">
        <v>220</v>
      </c>
      <c r="G533" s="176" t="s">
        <v>220</v>
      </c>
      <c r="H533" s="176" t="s">
        <v>220</v>
      </c>
    </row>
    <row r="534" spans="1:50" x14ac:dyDescent="0.3">
      <c r="A534" s="176">
        <v>809440</v>
      </c>
      <c r="B534" s="176" t="s">
        <v>308</v>
      </c>
      <c r="C534" s="176" t="s">
        <v>220</v>
      </c>
      <c r="D534" s="176" t="s">
        <v>220</v>
      </c>
      <c r="E534" s="176" t="s">
        <v>222</v>
      </c>
      <c r="F534" s="176" t="s">
        <v>220</v>
      </c>
      <c r="G534" s="176" t="s">
        <v>222</v>
      </c>
      <c r="H534" s="176" t="s">
        <v>220</v>
      </c>
      <c r="I534" s="176" t="s">
        <v>221</v>
      </c>
      <c r="J534" s="176" t="s">
        <v>221</v>
      </c>
      <c r="K534" s="176" t="s">
        <v>221</v>
      </c>
      <c r="L534" s="176" t="s">
        <v>221</v>
      </c>
      <c r="M534" s="176" t="s">
        <v>220</v>
      </c>
      <c r="N534" s="176" t="s">
        <v>221</v>
      </c>
    </row>
    <row r="535" spans="1:50" x14ac:dyDescent="0.3">
      <c r="A535" s="176">
        <v>809441</v>
      </c>
      <c r="B535" s="176" t="s">
        <v>308</v>
      </c>
      <c r="C535" s="176" t="s">
        <v>220</v>
      </c>
      <c r="D535" s="176" t="s">
        <v>222</v>
      </c>
      <c r="E535" s="176" t="s">
        <v>222</v>
      </c>
      <c r="F535" s="176" t="s">
        <v>220</v>
      </c>
      <c r="G535" s="176" t="s">
        <v>222</v>
      </c>
      <c r="H535" s="176" t="s">
        <v>221</v>
      </c>
      <c r="I535" s="176" t="s">
        <v>222</v>
      </c>
      <c r="J535" s="176" t="s">
        <v>221</v>
      </c>
      <c r="K535" s="176" t="s">
        <v>221</v>
      </c>
      <c r="L535" s="176" t="s">
        <v>221</v>
      </c>
      <c r="M535" s="176" t="s">
        <v>222</v>
      </c>
      <c r="N535" s="176" t="s">
        <v>221</v>
      </c>
    </row>
    <row r="536" spans="1:50" x14ac:dyDescent="0.3">
      <c r="A536" s="176">
        <v>809447</v>
      </c>
      <c r="B536" s="176" t="s">
        <v>308</v>
      </c>
      <c r="C536" s="176" t="s">
        <v>220</v>
      </c>
      <c r="D536" s="176" t="s">
        <v>221</v>
      </c>
      <c r="E536" s="176" t="s">
        <v>221</v>
      </c>
      <c r="F536" s="176" t="s">
        <v>222</v>
      </c>
      <c r="G536" s="176" t="s">
        <v>220</v>
      </c>
      <c r="H536" s="176" t="s">
        <v>222</v>
      </c>
      <c r="I536" s="176" t="s">
        <v>221</v>
      </c>
      <c r="J536" s="176" t="s">
        <v>221</v>
      </c>
      <c r="K536" s="176" t="s">
        <v>221</v>
      </c>
      <c r="L536" s="176" t="s">
        <v>221</v>
      </c>
      <c r="M536" s="176" t="s">
        <v>221</v>
      </c>
      <c r="N536" s="176" t="s">
        <v>221</v>
      </c>
    </row>
    <row r="537" spans="1:50" x14ac:dyDescent="0.3">
      <c r="A537" s="176">
        <v>809461</v>
      </c>
      <c r="B537" s="176" t="s">
        <v>308</v>
      </c>
      <c r="C537" s="176" t="s">
        <v>220</v>
      </c>
      <c r="D537" s="176" t="s">
        <v>220</v>
      </c>
      <c r="E537" s="176" t="s">
        <v>222</v>
      </c>
      <c r="F537" s="176" t="s">
        <v>222</v>
      </c>
      <c r="G537" s="176" t="s">
        <v>222</v>
      </c>
      <c r="H537" s="176" t="s">
        <v>220</v>
      </c>
      <c r="I537" s="176" t="s">
        <v>220</v>
      </c>
      <c r="J537" s="176" t="s">
        <v>222</v>
      </c>
      <c r="K537" s="176" t="s">
        <v>221</v>
      </c>
      <c r="L537" s="176" t="s">
        <v>222</v>
      </c>
      <c r="M537" s="176" t="s">
        <v>222</v>
      </c>
      <c r="N537" s="176" t="s">
        <v>221</v>
      </c>
    </row>
    <row r="538" spans="1:50" x14ac:dyDescent="0.3">
      <c r="A538" s="176">
        <v>809469</v>
      </c>
      <c r="B538" s="176" t="s">
        <v>308</v>
      </c>
      <c r="C538" s="176" t="s">
        <v>222</v>
      </c>
      <c r="D538" s="176" t="s">
        <v>220</v>
      </c>
      <c r="E538" s="176" t="s">
        <v>220</v>
      </c>
      <c r="F538" s="176" t="s">
        <v>222</v>
      </c>
      <c r="G538" s="176" t="s">
        <v>220</v>
      </c>
      <c r="H538" s="176" t="s">
        <v>220</v>
      </c>
      <c r="I538" s="176" t="s">
        <v>220</v>
      </c>
      <c r="J538" s="176" t="s">
        <v>220</v>
      </c>
      <c r="K538" s="176" t="s">
        <v>220</v>
      </c>
      <c r="L538" s="176" t="s">
        <v>220</v>
      </c>
      <c r="M538" s="176" t="s">
        <v>221</v>
      </c>
      <c r="N538" s="176" t="s">
        <v>220</v>
      </c>
    </row>
    <row r="539" spans="1:50" x14ac:dyDescent="0.3">
      <c r="A539" s="176">
        <v>809470</v>
      </c>
      <c r="B539" s="176" t="s">
        <v>308</v>
      </c>
      <c r="C539" s="176" t="s">
        <v>220</v>
      </c>
      <c r="D539" s="176" t="s">
        <v>220</v>
      </c>
      <c r="E539" s="176" t="s">
        <v>220</v>
      </c>
      <c r="F539" s="176" t="s">
        <v>220</v>
      </c>
      <c r="G539" s="176" t="s">
        <v>220</v>
      </c>
      <c r="H539" s="176" t="s">
        <v>220</v>
      </c>
      <c r="I539" s="176" t="s">
        <v>222</v>
      </c>
      <c r="J539" s="176" t="s">
        <v>220</v>
      </c>
      <c r="K539" s="176" t="s">
        <v>222</v>
      </c>
      <c r="L539" s="176" t="s">
        <v>222</v>
      </c>
      <c r="M539" s="176" t="s">
        <v>220</v>
      </c>
      <c r="N539" s="176" t="s">
        <v>220</v>
      </c>
    </row>
    <row r="540" spans="1:50" x14ac:dyDescent="0.3">
      <c r="A540" s="176">
        <v>809480</v>
      </c>
      <c r="B540" s="176" t="s">
        <v>308</v>
      </c>
      <c r="C540" s="176" t="s">
        <v>222</v>
      </c>
      <c r="D540" s="176" t="s">
        <v>222</v>
      </c>
      <c r="E540" s="176" t="s">
        <v>221</v>
      </c>
      <c r="F540" s="176" t="s">
        <v>222</v>
      </c>
      <c r="G540" s="176" t="s">
        <v>222</v>
      </c>
      <c r="H540" s="176" t="s">
        <v>222</v>
      </c>
      <c r="I540" s="176" t="s">
        <v>221</v>
      </c>
      <c r="J540" s="176" t="s">
        <v>221</v>
      </c>
      <c r="K540" s="176" t="s">
        <v>222</v>
      </c>
      <c r="L540" s="176" t="s">
        <v>221</v>
      </c>
      <c r="M540" s="176" t="s">
        <v>222</v>
      </c>
      <c r="N540" s="176" t="s">
        <v>221</v>
      </c>
    </row>
    <row r="541" spans="1:50" x14ac:dyDescent="0.3">
      <c r="A541" s="176">
        <v>809485</v>
      </c>
      <c r="B541" s="176" t="s">
        <v>308</v>
      </c>
      <c r="C541" s="176" t="s">
        <v>222</v>
      </c>
      <c r="D541" s="176" t="s">
        <v>220</v>
      </c>
      <c r="E541" s="176" t="s">
        <v>220</v>
      </c>
      <c r="F541" s="176" t="s">
        <v>220</v>
      </c>
      <c r="G541" s="176" t="s">
        <v>220</v>
      </c>
      <c r="H541" s="176" t="s">
        <v>222</v>
      </c>
      <c r="I541" s="176" t="s">
        <v>220</v>
      </c>
      <c r="J541" s="176" t="s">
        <v>220</v>
      </c>
      <c r="K541" s="176" t="s">
        <v>220</v>
      </c>
      <c r="L541" s="176" t="s">
        <v>222</v>
      </c>
      <c r="M541" s="176" t="s">
        <v>222</v>
      </c>
      <c r="N541" s="176" t="s">
        <v>222</v>
      </c>
      <c r="O541" s="176" t="s">
        <v>284</v>
      </c>
      <c r="P541" s="176" t="s">
        <v>284</v>
      </c>
      <c r="Q541" s="176" t="s">
        <v>284</v>
      </c>
      <c r="R541" s="176" t="s">
        <v>284</v>
      </c>
      <c r="S541" s="176" t="s">
        <v>284</v>
      </c>
      <c r="T541" s="176" t="s">
        <v>284</v>
      </c>
      <c r="U541" s="176" t="s">
        <v>284</v>
      </c>
      <c r="V541" s="176" t="s">
        <v>284</v>
      </c>
      <c r="W541" s="176" t="s">
        <v>284</v>
      </c>
      <c r="X541" s="176" t="s">
        <v>284</v>
      </c>
      <c r="Y541" s="176" t="s">
        <v>284</v>
      </c>
      <c r="Z541" s="176" t="s">
        <v>284</v>
      </c>
      <c r="AA541" s="176" t="s">
        <v>284</v>
      </c>
      <c r="AB541" s="176" t="s">
        <v>284</v>
      </c>
      <c r="AC541" s="176" t="s">
        <v>284</v>
      </c>
      <c r="AD541" s="176" t="s">
        <v>284</v>
      </c>
      <c r="AE541" s="176" t="s">
        <v>284</v>
      </c>
      <c r="AF541" s="176" t="s">
        <v>284</v>
      </c>
      <c r="AG541" s="176" t="s">
        <v>284</v>
      </c>
      <c r="AH541" s="176" t="s">
        <v>284</v>
      </c>
      <c r="AI541" s="176" t="s">
        <v>284</v>
      </c>
      <c r="AJ541" s="176" t="s">
        <v>284</v>
      </c>
      <c r="AK541" s="176" t="s">
        <v>284</v>
      </c>
      <c r="AL541" s="176" t="s">
        <v>284</v>
      </c>
      <c r="AM541" s="176" t="s">
        <v>284</v>
      </c>
      <c r="AN541" s="176" t="s">
        <v>284</v>
      </c>
      <c r="AO541" s="176" t="s">
        <v>284</v>
      </c>
      <c r="AP541" s="176" t="s">
        <v>284</v>
      </c>
      <c r="AQ541" s="176" t="s">
        <v>284</v>
      </c>
      <c r="AR541" s="176" t="s">
        <v>284</v>
      </c>
      <c r="AS541" s="176" t="s">
        <v>284</v>
      </c>
      <c r="AT541" s="176" t="s">
        <v>284</v>
      </c>
      <c r="AU541" s="176" t="s">
        <v>284</v>
      </c>
      <c r="AV541" s="176" t="s">
        <v>284</v>
      </c>
      <c r="AW541" s="176" t="s">
        <v>284</v>
      </c>
      <c r="AX541" s="176" t="s">
        <v>284</v>
      </c>
    </row>
    <row r="542" spans="1:50" x14ac:dyDescent="0.3">
      <c r="A542" s="176">
        <v>809489</v>
      </c>
      <c r="B542" s="176" t="s">
        <v>308</v>
      </c>
      <c r="C542" s="176" t="s">
        <v>220</v>
      </c>
      <c r="D542" s="176" t="s">
        <v>222</v>
      </c>
      <c r="E542" s="176" t="s">
        <v>222</v>
      </c>
      <c r="F542" s="176" t="s">
        <v>222</v>
      </c>
      <c r="G542" s="176" t="s">
        <v>220</v>
      </c>
      <c r="H542" s="176" t="s">
        <v>222</v>
      </c>
      <c r="I542" s="176" t="s">
        <v>222</v>
      </c>
      <c r="J542" s="176" t="s">
        <v>220</v>
      </c>
      <c r="K542" s="176" t="s">
        <v>220</v>
      </c>
      <c r="L542" s="176" t="s">
        <v>220</v>
      </c>
      <c r="M542" s="176" t="s">
        <v>220</v>
      </c>
      <c r="N542" s="176" t="s">
        <v>220</v>
      </c>
    </row>
    <row r="543" spans="1:50" x14ac:dyDescent="0.3">
      <c r="A543" s="176">
        <v>809490</v>
      </c>
      <c r="B543" s="176" t="s">
        <v>308</v>
      </c>
      <c r="C543" s="176" t="s">
        <v>221</v>
      </c>
      <c r="D543" s="176" t="s">
        <v>221</v>
      </c>
      <c r="E543" s="176" t="s">
        <v>221</v>
      </c>
      <c r="F543" s="176" t="s">
        <v>222</v>
      </c>
      <c r="G543" s="176" t="s">
        <v>222</v>
      </c>
      <c r="H543" s="176" t="s">
        <v>221</v>
      </c>
      <c r="I543" s="176" t="s">
        <v>222</v>
      </c>
      <c r="J543" s="176" t="s">
        <v>222</v>
      </c>
      <c r="K543" s="176" t="s">
        <v>221</v>
      </c>
      <c r="L543" s="176" t="s">
        <v>221</v>
      </c>
      <c r="M543" s="176" t="s">
        <v>221</v>
      </c>
      <c r="N543" s="176" t="s">
        <v>221</v>
      </c>
    </row>
    <row r="544" spans="1:50" x14ac:dyDescent="0.3">
      <c r="A544" s="176">
        <v>809492</v>
      </c>
      <c r="B544" s="176" t="s">
        <v>308</v>
      </c>
      <c r="C544" s="176" t="s">
        <v>222</v>
      </c>
      <c r="D544" s="176" t="s">
        <v>221</v>
      </c>
      <c r="E544" s="176" t="s">
        <v>222</v>
      </c>
      <c r="F544" s="176" t="s">
        <v>222</v>
      </c>
      <c r="G544" s="176" t="s">
        <v>222</v>
      </c>
      <c r="H544" s="176" t="s">
        <v>222</v>
      </c>
      <c r="I544" s="176" t="s">
        <v>222</v>
      </c>
      <c r="J544" s="176" t="s">
        <v>222</v>
      </c>
      <c r="K544" s="176" t="s">
        <v>222</v>
      </c>
      <c r="L544" s="176" t="s">
        <v>222</v>
      </c>
      <c r="M544" s="176" t="s">
        <v>222</v>
      </c>
      <c r="N544" s="176" t="s">
        <v>222</v>
      </c>
    </row>
    <row r="545" spans="1:14" x14ac:dyDescent="0.3">
      <c r="A545" s="176">
        <v>809497</v>
      </c>
      <c r="B545" s="176" t="s">
        <v>308</v>
      </c>
      <c r="C545" s="176" t="s">
        <v>220</v>
      </c>
      <c r="D545" s="176" t="s">
        <v>220</v>
      </c>
      <c r="E545" s="176" t="s">
        <v>220</v>
      </c>
      <c r="F545" s="176" t="s">
        <v>222</v>
      </c>
      <c r="G545" s="176" t="s">
        <v>221</v>
      </c>
      <c r="H545" s="176" t="s">
        <v>222</v>
      </c>
      <c r="I545" s="176" t="s">
        <v>222</v>
      </c>
      <c r="J545" s="176" t="s">
        <v>221</v>
      </c>
      <c r="K545" s="176" t="s">
        <v>222</v>
      </c>
      <c r="L545" s="176" t="s">
        <v>221</v>
      </c>
      <c r="M545" s="176" t="s">
        <v>221</v>
      </c>
      <c r="N545" s="176" t="s">
        <v>222</v>
      </c>
    </row>
    <row r="546" spans="1:14" x14ac:dyDescent="0.3">
      <c r="A546" s="176">
        <v>809498</v>
      </c>
      <c r="B546" s="176" t="s">
        <v>308</v>
      </c>
      <c r="C546" s="176" t="s">
        <v>220</v>
      </c>
      <c r="D546" s="176" t="s">
        <v>220</v>
      </c>
      <c r="E546" s="176" t="s">
        <v>220</v>
      </c>
      <c r="F546" s="176" t="s">
        <v>221</v>
      </c>
      <c r="G546" s="176" t="s">
        <v>220</v>
      </c>
      <c r="H546" s="176" t="s">
        <v>221</v>
      </c>
      <c r="I546" s="176" t="s">
        <v>221</v>
      </c>
      <c r="J546" s="176" t="s">
        <v>221</v>
      </c>
      <c r="K546" s="176" t="s">
        <v>221</v>
      </c>
      <c r="L546" s="176" t="s">
        <v>221</v>
      </c>
      <c r="M546" s="176" t="s">
        <v>221</v>
      </c>
      <c r="N546" s="176" t="s">
        <v>221</v>
      </c>
    </row>
    <row r="547" spans="1:14" x14ac:dyDescent="0.3">
      <c r="A547" s="176">
        <v>809501</v>
      </c>
      <c r="B547" s="176" t="s">
        <v>308</v>
      </c>
      <c r="C547" s="176" t="s">
        <v>222</v>
      </c>
      <c r="D547" s="176" t="s">
        <v>222</v>
      </c>
      <c r="E547" s="176" t="s">
        <v>222</v>
      </c>
      <c r="F547" s="176" t="s">
        <v>222</v>
      </c>
      <c r="G547" s="176" t="s">
        <v>222</v>
      </c>
      <c r="H547" s="176" t="s">
        <v>222</v>
      </c>
      <c r="I547" s="176" t="s">
        <v>221</v>
      </c>
      <c r="J547" s="176" t="s">
        <v>221</v>
      </c>
      <c r="K547" s="176" t="s">
        <v>221</v>
      </c>
      <c r="L547" s="176" t="s">
        <v>221</v>
      </c>
      <c r="M547" s="176" t="s">
        <v>221</v>
      </c>
      <c r="N547" s="176" t="s">
        <v>221</v>
      </c>
    </row>
    <row r="548" spans="1:14" x14ac:dyDescent="0.3">
      <c r="A548" s="176">
        <v>809507</v>
      </c>
      <c r="B548" s="176" t="s">
        <v>308</v>
      </c>
      <c r="C548" s="176" t="s">
        <v>222</v>
      </c>
      <c r="D548" s="176" t="s">
        <v>220</v>
      </c>
      <c r="E548" s="176" t="s">
        <v>222</v>
      </c>
      <c r="F548" s="176" t="s">
        <v>220</v>
      </c>
      <c r="G548" s="176" t="s">
        <v>221</v>
      </c>
      <c r="H548" s="176" t="s">
        <v>222</v>
      </c>
      <c r="I548" s="176" t="s">
        <v>221</v>
      </c>
      <c r="J548" s="176" t="s">
        <v>221</v>
      </c>
      <c r="K548" s="176" t="s">
        <v>221</v>
      </c>
      <c r="L548" s="176" t="s">
        <v>221</v>
      </c>
      <c r="M548" s="176" t="s">
        <v>221</v>
      </c>
      <c r="N548" s="176" t="s">
        <v>221</v>
      </c>
    </row>
    <row r="549" spans="1:14" x14ac:dyDescent="0.3">
      <c r="A549" s="176">
        <v>809510</v>
      </c>
      <c r="B549" s="176" t="s">
        <v>308</v>
      </c>
      <c r="C549" s="176" t="s">
        <v>220</v>
      </c>
      <c r="D549" s="176" t="s">
        <v>220</v>
      </c>
      <c r="E549" s="176" t="s">
        <v>222</v>
      </c>
      <c r="F549" s="176" t="s">
        <v>222</v>
      </c>
      <c r="G549" s="176" t="s">
        <v>220</v>
      </c>
      <c r="H549" s="176" t="s">
        <v>222</v>
      </c>
      <c r="I549" s="176" t="s">
        <v>221</v>
      </c>
      <c r="J549" s="176" t="s">
        <v>221</v>
      </c>
      <c r="K549" s="176" t="s">
        <v>221</v>
      </c>
      <c r="L549" s="176" t="s">
        <v>221</v>
      </c>
      <c r="M549" s="176" t="s">
        <v>222</v>
      </c>
      <c r="N549" s="176" t="s">
        <v>221</v>
      </c>
    </row>
    <row r="550" spans="1:14" x14ac:dyDescent="0.3">
      <c r="A550" s="176">
        <v>809517</v>
      </c>
      <c r="B550" s="176" t="s">
        <v>308</v>
      </c>
      <c r="C550" s="176" t="s">
        <v>220</v>
      </c>
      <c r="D550" s="176" t="s">
        <v>222</v>
      </c>
      <c r="E550" s="176" t="s">
        <v>222</v>
      </c>
      <c r="F550" s="176" t="s">
        <v>221</v>
      </c>
      <c r="G550" s="176" t="s">
        <v>221</v>
      </c>
      <c r="H550" s="176" t="s">
        <v>221</v>
      </c>
      <c r="I550" s="176" t="s">
        <v>221</v>
      </c>
      <c r="J550" s="176" t="s">
        <v>221</v>
      </c>
      <c r="K550" s="176" t="s">
        <v>221</v>
      </c>
      <c r="L550" s="176" t="s">
        <v>221</v>
      </c>
      <c r="M550" s="176" t="s">
        <v>221</v>
      </c>
      <c r="N550" s="176" t="s">
        <v>221</v>
      </c>
    </row>
    <row r="551" spans="1:14" x14ac:dyDescent="0.3">
      <c r="A551" s="176">
        <v>809534</v>
      </c>
      <c r="B551" s="176" t="s">
        <v>308</v>
      </c>
      <c r="C551" s="176" t="s">
        <v>222</v>
      </c>
      <c r="D551" s="176" t="s">
        <v>222</v>
      </c>
      <c r="E551" s="176" t="s">
        <v>221</v>
      </c>
      <c r="F551" s="176" t="s">
        <v>221</v>
      </c>
      <c r="G551" s="176" t="s">
        <v>222</v>
      </c>
      <c r="H551" s="176" t="s">
        <v>222</v>
      </c>
      <c r="I551" s="176" t="s">
        <v>221</v>
      </c>
      <c r="J551" s="176" t="s">
        <v>221</v>
      </c>
      <c r="K551" s="176" t="s">
        <v>221</v>
      </c>
      <c r="L551" s="176" t="s">
        <v>221</v>
      </c>
      <c r="M551" s="176" t="s">
        <v>221</v>
      </c>
      <c r="N551" s="176" t="s">
        <v>221</v>
      </c>
    </row>
    <row r="552" spans="1:14" x14ac:dyDescent="0.3">
      <c r="A552" s="176">
        <v>809535</v>
      </c>
      <c r="B552" s="176" t="s">
        <v>308</v>
      </c>
      <c r="C552" s="176" t="s">
        <v>222</v>
      </c>
      <c r="D552" s="176" t="s">
        <v>222</v>
      </c>
      <c r="E552" s="176" t="s">
        <v>221</v>
      </c>
      <c r="F552" s="176" t="s">
        <v>222</v>
      </c>
      <c r="G552" s="176" t="s">
        <v>222</v>
      </c>
      <c r="H552" s="176" t="s">
        <v>222</v>
      </c>
      <c r="I552" s="176" t="s">
        <v>221</v>
      </c>
      <c r="J552" s="176" t="s">
        <v>221</v>
      </c>
      <c r="K552" s="176" t="s">
        <v>221</v>
      </c>
      <c r="L552" s="176" t="s">
        <v>222</v>
      </c>
      <c r="M552" s="176" t="s">
        <v>221</v>
      </c>
      <c r="N552" s="176" t="s">
        <v>221</v>
      </c>
    </row>
    <row r="553" spans="1:14" x14ac:dyDescent="0.3">
      <c r="A553" s="176">
        <v>809548</v>
      </c>
      <c r="B553" s="176" t="s">
        <v>308</v>
      </c>
      <c r="C553" s="176" t="s">
        <v>222</v>
      </c>
      <c r="D553" s="176" t="s">
        <v>221</v>
      </c>
      <c r="E553" s="176" t="s">
        <v>221</v>
      </c>
      <c r="F553" s="176" t="s">
        <v>222</v>
      </c>
      <c r="G553" s="176" t="s">
        <v>222</v>
      </c>
      <c r="H553" s="176" t="s">
        <v>222</v>
      </c>
      <c r="I553" s="176" t="s">
        <v>222</v>
      </c>
      <c r="J553" s="176" t="s">
        <v>221</v>
      </c>
      <c r="K553" s="176" t="s">
        <v>221</v>
      </c>
      <c r="L553" s="176" t="s">
        <v>222</v>
      </c>
      <c r="M553" s="176" t="s">
        <v>221</v>
      </c>
      <c r="N553" s="176" t="s">
        <v>221</v>
      </c>
    </row>
    <row r="554" spans="1:14" x14ac:dyDescent="0.3">
      <c r="A554" s="176">
        <v>809549</v>
      </c>
      <c r="B554" s="176" t="s">
        <v>308</v>
      </c>
      <c r="C554" s="176" t="s">
        <v>222</v>
      </c>
      <c r="D554" s="176" t="s">
        <v>220</v>
      </c>
      <c r="E554" s="176" t="s">
        <v>222</v>
      </c>
      <c r="F554" s="176" t="s">
        <v>220</v>
      </c>
      <c r="G554" s="176" t="s">
        <v>221</v>
      </c>
      <c r="H554" s="176" t="s">
        <v>220</v>
      </c>
      <c r="I554" s="176" t="s">
        <v>222</v>
      </c>
      <c r="J554" s="176" t="s">
        <v>220</v>
      </c>
      <c r="K554" s="176" t="s">
        <v>221</v>
      </c>
      <c r="L554" s="176" t="s">
        <v>222</v>
      </c>
      <c r="M554" s="176" t="s">
        <v>220</v>
      </c>
      <c r="N554" s="176" t="s">
        <v>222</v>
      </c>
    </row>
    <row r="555" spans="1:14" x14ac:dyDescent="0.3">
      <c r="A555" s="176">
        <v>809555</v>
      </c>
      <c r="B555" s="176" t="s">
        <v>308</v>
      </c>
      <c r="C555" s="176" t="s">
        <v>222</v>
      </c>
      <c r="D555" s="176" t="s">
        <v>220</v>
      </c>
      <c r="E555" s="176" t="s">
        <v>220</v>
      </c>
      <c r="F555" s="176" t="s">
        <v>220</v>
      </c>
      <c r="G555" s="176" t="s">
        <v>220</v>
      </c>
      <c r="H555" s="176" t="s">
        <v>220</v>
      </c>
      <c r="I555" s="176" t="s">
        <v>220</v>
      </c>
      <c r="J555" s="176" t="s">
        <v>222</v>
      </c>
      <c r="K555" s="176" t="s">
        <v>220</v>
      </c>
      <c r="L555" s="176" t="s">
        <v>221</v>
      </c>
      <c r="M555" s="176" t="s">
        <v>222</v>
      </c>
      <c r="N555" s="176" t="s">
        <v>221</v>
      </c>
    </row>
    <row r="556" spans="1:14" x14ac:dyDescent="0.3">
      <c r="A556" s="176">
        <v>809558</v>
      </c>
      <c r="B556" s="176" t="s">
        <v>308</v>
      </c>
      <c r="C556" s="176" t="s">
        <v>220</v>
      </c>
      <c r="D556" s="176" t="s">
        <v>221</v>
      </c>
      <c r="E556" s="176" t="s">
        <v>222</v>
      </c>
      <c r="F556" s="176" t="s">
        <v>222</v>
      </c>
      <c r="G556" s="176" t="s">
        <v>220</v>
      </c>
      <c r="H556" s="176" t="s">
        <v>220</v>
      </c>
      <c r="I556" s="176" t="s">
        <v>222</v>
      </c>
      <c r="J556" s="176" t="s">
        <v>222</v>
      </c>
      <c r="K556" s="176" t="s">
        <v>222</v>
      </c>
      <c r="L556" s="176" t="s">
        <v>221</v>
      </c>
      <c r="M556" s="176" t="s">
        <v>222</v>
      </c>
      <c r="N556" s="176" t="s">
        <v>222</v>
      </c>
    </row>
    <row r="557" spans="1:14" x14ac:dyDescent="0.3">
      <c r="A557" s="176">
        <v>809561</v>
      </c>
      <c r="B557" s="176" t="s">
        <v>308</v>
      </c>
      <c r="C557" s="176" t="s">
        <v>220</v>
      </c>
      <c r="D557" s="176" t="s">
        <v>221</v>
      </c>
      <c r="E557" s="176" t="s">
        <v>222</v>
      </c>
      <c r="F557" s="176" t="s">
        <v>220</v>
      </c>
      <c r="G557" s="176" t="s">
        <v>220</v>
      </c>
      <c r="H557" s="176" t="s">
        <v>220</v>
      </c>
      <c r="I557" s="176" t="s">
        <v>222</v>
      </c>
      <c r="J557" s="176" t="s">
        <v>221</v>
      </c>
      <c r="K557" s="176" t="s">
        <v>221</v>
      </c>
      <c r="L557" s="176" t="s">
        <v>221</v>
      </c>
      <c r="M557" s="176" t="s">
        <v>220</v>
      </c>
      <c r="N557" s="176" t="s">
        <v>222</v>
      </c>
    </row>
    <row r="558" spans="1:14" x14ac:dyDescent="0.3">
      <c r="A558" s="176">
        <v>809568</v>
      </c>
      <c r="B558" s="176" t="s">
        <v>308</v>
      </c>
      <c r="C558" s="176" t="s">
        <v>220</v>
      </c>
      <c r="D558" s="176" t="s">
        <v>220</v>
      </c>
      <c r="E558" s="176" t="s">
        <v>220</v>
      </c>
      <c r="F558" s="176" t="s">
        <v>220</v>
      </c>
      <c r="G558" s="176" t="s">
        <v>221</v>
      </c>
      <c r="H558" s="176" t="s">
        <v>221</v>
      </c>
      <c r="I558" s="176" t="s">
        <v>221</v>
      </c>
      <c r="J558" s="176" t="s">
        <v>221</v>
      </c>
      <c r="K558" s="176" t="s">
        <v>221</v>
      </c>
      <c r="L558" s="176" t="s">
        <v>221</v>
      </c>
      <c r="M558" s="176" t="s">
        <v>221</v>
      </c>
      <c r="N558" s="176" t="s">
        <v>221</v>
      </c>
    </row>
    <row r="559" spans="1:14" x14ac:dyDescent="0.3">
      <c r="A559" s="176">
        <v>809572</v>
      </c>
      <c r="B559" s="176" t="s">
        <v>308</v>
      </c>
      <c r="C559" s="176" t="s">
        <v>222</v>
      </c>
      <c r="D559" s="176" t="s">
        <v>220</v>
      </c>
      <c r="E559" s="176" t="s">
        <v>222</v>
      </c>
      <c r="F559" s="176" t="s">
        <v>220</v>
      </c>
      <c r="G559" s="176" t="s">
        <v>220</v>
      </c>
      <c r="H559" s="176" t="s">
        <v>221</v>
      </c>
      <c r="I559" s="176" t="s">
        <v>222</v>
      </c>
      <c r="J559" s="176" t="s">
        <v>222</v>
      </c>
      <c r="K559" s="176" t="s">
        <v>222</v>
      </c>
      <c r="L559" s="176" t="s">
        <v>221</v>
      </c>
      <c r="M559" s="176" t="s">
        <v>222</v>
      </c>
      <c r="N559" s="176" t="s">
        <v>221</v>
      </c>
    </row>
    <row r="560" spans="1:14" x14ac:dyDescent="0.3">
      <c r="A560" s="176">
        <v>809573</v>
      </c>
      <c r="B560" s="176" t="s">
        <v>308</v>
      </c>
      <c r="C560" s="176" t="s">
        <v>220</v>
      </c>
      <c r="D560" s="176" t="s">
        <v>220</v>
      </c>
      <c r="E560" s="176" t="s">
        <v>220</v>
      </c>
      <c r="F560" s="176" t="s">
        <v>220</v>
      </c>
      <c r="G560" s="176" t="s">
        <v>220</v>
      </c>
      <c r="H560" s="176" t="s">
        <v>220</v>
      </c>
      <c r="I560" s="176" t="s">
        <v>220</v>
      </c>
      <c r="J560" s="176" t="s">
        <v>220</v>
      </c>
      <c r="K560" s="176" t="s">
        <v>220</v>
      </c>
      <c r="L560" s="176" t="s">
        <v>220</v>
      </c>
      <c r="M560" s="176" t="s">
        <v>220</v>
      </c>
      <c r="N560" s="176" t="s">
        <v>220</v>
      </c>
    </row>
    <row r="561" spans="1:50" x14ac:dyDescent="0.3">
      <c r="A561" s="176">
        <v>809581</v>
      </c>
      <c r="B561" s="176" t="s">
        <v>308</v>
      </c>
      <c r="C561" s="176" t="s">
        <v>222</v>
      </c>
      <c r="D561" s="176" t="s">
        <v>222</v>
      </c>
      <c r="E561" s="176" t="s">
        <v>221</v>
      </c>
      <c r="F561" s="176" t="s">
        <v>222</v>
      </c>
      <c r="G561" s="176" t="s">
        <v>221</v>
      </c>
      <c r="H561" s="176" t="s">
        <v>222</v>
      </c>
      <c r="I561" s="176" t="s">
        <v>221</v>
      </c>
      <c r="J561" s="176" t="s">
        <v>221</v>
      </c>
      <c r="K561" s="176" t="s">
        <v>221</v>
      </c>
      <c r="L561" s="176" t="s">
        <v>221</v>
      </c>
      <c r="M561" s="176" t="s">
        <v>221</v>
      </c>
      <c r="N561" s="176" t="s">
        <v>221</v>
      </c>
    </row>
    <row r="562" spans="1:50" x14ac:dyDescent="0.3">
      <c r="A562" s="176">
        <v>809583</v>
      </c>
      <c r="B562" s="176" t="s">
        <v>308</v>
      </c>
      <c r="C562" s="176" t="s">
        <v>222</v>
      </c>
      <c r="D562" s="176" t="s">
        <v>220</v>
      </c>
      <c r="E562" s="176" t="s">
        <v>220</v>
      </c>
      <c r="F562" s="176" t="s">
        <v>222</v>
      </c>
      <c r="G562" s="176" t="s">
        <v>220</v>
      </c>
      <c r="H562" s="176" t="s">
        <v>220</v>
      </c>
      <c r="I562" s="176" t="s">
        <v>220</v>
      </c>
      <c r="J562" s="176" t="s">
        <v>222</v>
      </c>
      <c r="K562" s="176" t="s">
        <v>222</v>
      </c>
      <c r="L562" s="176" t="s">
        <v>222</v>
      </c>
      <c r="M562" s="176" t="s">
        <v>220</v>
      </c>
      <c r="N562" s="176" t="s">
        <v>221</v>
      </c>
    </row>
    <row r="563" spans="1:50" x14ac:dyDescent="0.3">
      <c r="A563" s="176">
        <v>809584</v>
      </c>
      <c r="B563" s="176" t="s">
        <v>308</v>
      </c>
      <c r="C563" s="176" t="s">
        <v>220</v>
      </c>
      <c r="D563" s="176" t="s">
        <v>220</v>
      </c>
      <c r="E563" s="176" t="s">
        <v>220</v>
      </c>
      <c r="F563" s="176" t="s">
        <v>220</v>
      </c>
      <c r="G563" s="176" t="s">
        <v>220</v>
      </c>
      <c r="H563" s="176" t="s">
        <v>222</v>
      </c>
      <c r="I563" s="176" t="s">
        <v>221</v>
      </c>
      <c r="J563" s="176" t="s">
        <v>221</v>
      </c>
      <c r="K563" s="176" t="s">
        <v>221</v>
      </c>
      <c r="L563" s="176" t="s">
        <v>221</v>
      </c>
      <c r="M563" s="176" t="s">
        <v>221</v>
      </c>
      <c r="N563" s="176" t="s">
        <v>221</v>
      </c>
    </row>
    <row r="564" spans="1:50" x14ac:dyDescent="0.3">
      <c r="A564" s="176">
        <v>809594</v>
      </c>
      <c r="B564" s="176" t="s">
        <v>308</v>
      </c>
      <c r="C564" s="176" t="s">
        <v>220</v>
      </c>
      <c r="D564" s="176" t="s">
        <v>220</v>
      </c>
      <c r="E564" s="176" t="s">
        <v>222</v>
      </c>
      <c r="F564" s="176" t="s">
        <v>222</v>
      </c>
      <c r="G564" s="176" t="s">
        <v>220</v>
      </c>
      <c r="H564" s="176" t="s">
        <v>220</v>
      </c>
      <c r="I564" s="176" t="s">
        <v>222</v>
      </c>
      <c r="J564" s="176" t="s">
        <v>220</v>
      </c>
      <c r="K564" s="176" t="s">
        <v>222</v>
      </c>
      <c r="L564" s="176" t="s">
        <v>221</v>
      </c>
      <c r="M564" s="176" t="s">
        <v>221</v>
      </c>
      <c r="N564" s="176" t="s">
        <v>221</v>
      </c>
    </row>
    <row r="565" spans="1:50" x14ac:dyDescent="0.3">
      <c r="A565" s="176">
        <v>809596</v>
      </c>
      <c r="B565" s="176" t="s">
        <v>308</v>
      </c>
      <c r="C565" s="176" t="s">
        <v>220</v>
      </c>
      <c r="D565" s="176" t="s">
        <v>220</v>
      </c>
      <c r="E565" s="176" t="s">
        <v>222</v>
      </c>
      <c r="F565" s="176" t="s">
        <v>222</v>
      </c>
      <c r="G565" s="176" t="s">
        <v>220</v>
      </c>
      <c r="H565" s="176" t="s">
        <v>220</v>
      </c>
      <c r="I565" s="176" t="s">
        <v>222</v>
      </c>
      <c r="J565" s="176" t="s">
        <v>222</v>
      </c>
      <c r="K565" s="176" t="s">
        <v>222</v>
      </c>
      <c r="L565" s="176" t="s">
        <v>222</v>
      </c>
      <c r="M565" s="176" t="s">
        <v>222</v>
      </c>
      <c r="N565" s="176" t="s">
        <v>222</v>
      </c>
    </row>
    <row r="566" spans="1:50" x14ac:dyDescent="0.3">
      <c r="A566" s="176">
        <v>809602</v>
      </c>
      <c r="B566" s="176" t="s">
        <v>308</v>
      </c>
      <c r="C566" s="176" t="s">
        <v>220</v>
      </c>
      <c r="D566" s="176" t="s">
        <v>222</v>
      </c>
      <c r="E566" s="176" t="s">
        <v>220</v>
      </c>
      <c r="F566" s="176" t="s">
        <v>222</v>
      </c>
      <c r="G566" s="176" t="s">
        <v>220</v>
      </c>
      <c r="H566" s="176" t="s">
        <v>220</v>
      </c>
      <c r="I566" s="176" t="s">
        <v>222</v>
      </c>
      <c r="J566" s="176" t="s">
        <v>222</v>
      </c>
      <c r="K566" s="176" t="s">
        <v>222</v>
      </c>
      <c r="L566" s="176" t="s">
        <v>221</v>
      </c>
      <c r="M566" s="176" t="s">
        <v>222</v>
      </c>
      <c r="N566" s="176" t="s">
        <v>222</v>
      </c>
    </row>
    <row r="567" spans="1:50" x14ac:dyDescent="0.3">
      <c r="A567" s="176">
        <v>809611</v>
      </c>
      <c r="B567" s="176" t="s">
        <v>308</v>
      </c>
      <c r="C567" s="176" t="s">
        <v>221</v>
      </c>
      <c r="D567" s="176" t="s">
        <v>221</v>
      </c>
      <c r="E567" s="176" t="s">
        <v>221</v>
      </c>
      <c r="F567" s="176" t="s">
        <v>222</v>
      </c>
      <c r="G567" s="176" t="s">
        <v>222</v>
      </c>
      <c r="H567" s="176" t="s">
        <v>222</v>
      </c>
      <c r="I567" s="176" t="s">
        <v>222</v>
      </c>
      <c r="J567" s="176" t="s">
        <v>220</v>
      </c>
      <c r="K567" s="176" t="s">
        <v>222</v>
      </c>
      <c r="L567" s="176" t="s">
        <v>222</v>
      </c>
      <c r="M567" s="176" t="s">
        <v>221</v>
      </c>
      <c r="N567" s="176" t="s">
        <v>221</v>
      </c>
    </row>
    <row r="568" spans="1:50" x14ac:dyDescent="0.3">
      <c r="A568" s="176">
        <v>809615</v>
      </c>
      <c r="B568" s="176" t="s">
        <v>308</v>
      </c>
      <c r="C568" s="176" t="s">
        <v>220</v>
      </c>
      <c r="D568" s="176" t="s">
        <v>222</v>
      </c>
      <c r="E568" s="176" t="s">
        <v>222</v>
      </c>
      <c r="F568" s="176" t="s">
        <v>220</v>
      </c>
      <c r="G568" s="176" t="s">
        <v>220</v>
      </c>
      <c r="H568" s="176" t="s">
        <v>222</v>
      </c>
      <c r="I568" s="176" t="s">
        <v>222</v>
      </c>
      <c r="J568" s="176" t="s">
        <v>221</v>
      </c>
      <c r="K568" s="176" t="s">
        <v>221</v>
      </c>
      <c r="L568" s="176" t="s">
        <v>221</v>
      </c>
      <c r="M568" s="176" t="s">
        <v>222</v>
      </c>
      <c r="N568" s="176" t="s">
        <v>221</v>
      </c>
    </row>
    <row r="569" spans="1:50" x14ac:dyDescent="0.3">
      <c r="A569" s="176">
        <v>809619</v>
      </c>
      <c r="B569" s="176" t="s">
        <v>308</v>
      </c>
      <c r="C569" s="176" t="s">
        <v>220</v>
      </c>
      <c r="D569" s="176" t="s">
        <v>220</v>
      </c>
      <c r="E569" s="176" t="s">
        <v>220</v>
      </c>
      <c r="F569" s="176" t="s">
        <v>220</v>
      </c>
      <c r="G569" s="176" t="s">
        <v>220</v>
      </c>
      <c r="H569" s="176" t="s">
        <v>220</v>
      </c>
      <c r="I569" s="176" t="s">
        <v>222</v>
      </c>
      <c r="J569" s="176" t="s">
        <v>220</v>
      </c>
      <c r="K569" s="176" t="s">
        <v>220</v>
      </c>
      <c r="L569" s="176" t="s">
        <v>220</v>
      </c>
      <c r="M569" s="176" t="s">
        <v>220</v>
      </c>
      <c r="N569" s="176" t="s">
        <v>220</v>
      </c>
      <c r="O569" s="176" t="s">
        <v>284</v>
      </c>
      <c r="P569" s="176" t="s">
        <v>284</v>
      </c>
      <c r="Q569" s="176" t="s">
        <v>284</v>
      </c>
      <c r="R569" s="176" t="s">
        <v>284</v>
      </c>
      <c r="S569" s="176" t="s">
        <v>284</v>
      </c>
      <c r="T569" s="176" t="s">
        <v>284</v>
      </c>
      <c r="U569" s="176" t="s">
        <v>284</v>
      </c>
      <c r="V569" s="176" t="s">
        <v>284</v>
      </c>
      <c r="W569" s="176" t="s">
        <v>284</v>
      </c>
      <c r="X569" s="176" t="s">
        <v>284</v>
      </c>
      <c r="Y569" s="176" t="s">
        <v>284</v>
      </c>
      <c r="Z569" s="176" t="s">
        <v>284</v>
      </c>
      <c r="AA569" s="176" t="s">
        <v>284</v>
      </c>
      <c r="AB569" s="176" t="s">
        <v>284</v>
      </c>
      <c r="AC569" s="176" t="s">
        <v>284</v>
      </c>
      <c r="AD569" s="176" t="s">
        <v>284</v>
      </c>
      <c r="AE569" s="176" t="s">
        <v>284</v>
      </c>
      <c r="AF569" s="176" t="s">
        <v>284</v>
      </c>
      <c r="AG569" s="176" t="s">
        <v>284</v>
      </c>
      <c r="AH569" s="176" t="s">
        <v>284</v>
      </c>
      <c r="AI569" s="176" t="s">
        <v>284</v>
      </c>
      <c r="AJ569" s="176" t="s">
        <v>284</v>
      </c>
      <c r="AK569" s="176" t="s">
        <v>284</v>
      </c>
      <c r="AL569" s="176" t="s">
        <v>284</v>
      </c>
      <c r="AM569" s="176" t="s">
        <v>284</v>
      </c>
      <c r="AN569" s="176" t="s">
        <v>284</v>
      </c>
      <c r="AO569" s="176" t="s">
        <v>284</v>
      </c>
      <c r="AP569" s="176" t="s">
        <v>284</v>
      </c>
      <c r="AQ569" s="176" t="s">
        <v>284</v>
      </c>
      <c r="AR569" s="176" t="s">
        <v>284</v>
      </c>
      <c r="AS569" s="176" t="s">
        <v>284</v>
      </c>
      <c r="AT569" s="176" t="s">
        <v>284</v>
      </c>
      <c r="AU569" s="176" t="s">
        <v>284</v>
      </c>
      <c r="AV569" s="176" t="s">
        <v>284</v>
      </c>
      <c r="AW569" s="176" t="s">
        <v>284</v>
      </c>
      <c r="AX569" s="176" t="s">
        <v>284</v>
      </c>
    </row>
    <row r="570" spans="1:50" x14ac:dyDescent="0.3">
      <c r="A570" s="176">
        <v>809620</v>
      </c>
      <c r="B570" s="176" t="s">
        <v>308</v>
      </c>
      <c r="C570" s="176" t="s">
        <v>220</v>
      </c>
      <c r="D570" s="176" t="s">
        <v>222</v>
      </c>
      <c r="E570" s="176" t="s">
        <v>222</v>
      </c>
      <c r="F570" s="176" t="s">
        <v>222</v>
      </c>
      <c r="G570" s="176" t="s">
        <v>222</v>
      </c>
      <c r="H570" s="176" t="s">
        <v>220</v>
      </c>
      <c r="I570" s="176" t="s">
        <v>222</v>
      </c>
      <c r="J570" s="176" t="s">
        <v>220</v>
      </c>
      <c r="K570" s="176" t="s">
        <v>222</v>
      </c>
      <c r="L570" s="176" t="s">
        <v>220</v>
      </c>
      <c r="M570" s="176" t="s">
        <v>222</v>
      </c>
      <c r="N570" s="176" t="s">
        <v>222</v>
      </c>
    </row>
    <row r="571" spans="1:50" x14ac:dyDescent="0.3">
      <c r="A571" s="176">
        <v>809623</v>
      </c>
      <c r="B571" s="176" t="s">
        <v>308</v>
      </c>
      <c r="C571" s="176" t="s">
        <v>222</v>
      </c>
      <c r="D571" s="176" t="s">
        <v>220</v>
      </c>
      <c r="E571" s="176" t="s">
        <v>220</v>
      </c>
      <c r="F571" s="176" t="s">
        <v>220</v>
      </c>
      <c r="G571" s="176" t="s">
        <v>222</v>
      </c>
      <c r="H571" s="176" t="s">
        <v>220</v>
      </c>
      <c r="I571" s="176" t="s">
        <v>220</v>
      </c>
      <c r="J571" s="176" t="s">
        <v>222</v>
      </c>
      <c r="K571" s="176" t="s">
        <v>220</v>
      </c>
      <c r="L571" s="176" t="s">
        <v>221</v>
      </c>
      <c r="M571" s="176" t="s">
        <v>220</v>
      </c>
      <c r="N571" s="176" t="s">
        <v>221</v>
      </c>
    </row>
    <row r="572" spans="1:50" x14ac:dyDescent="0.3">
      <c r="A572" s="176">
        <v>809625</v>
      </c>
      <c r="B572" s="176" t="s">
        <v>308</v>
      </c>
      <c r="C572" s="176" t="s">
        <v>220</v>
      </c>
      <c r="D572" s="176" t="s">
        <v>220</v>
      </c>
      <c r="E572" s="176" t="s">
        <v>220</v>
      </c>
      <c r="F572" s="176" t="s">
        <v>220</v>
      </c>
      <c r="G572" s="176" t="s">
        <v>222</v>
      </c>
      <c r="H572" s="176" t="s">
        <v>222</v>
      </c>
      <c r="I572" s="176" t="s">
        <v>220</v>
      </c>
      <c r="J572" s="176" t="s">
        <v>221</v>
      </c>
      <c r="K572" s="176" t="s">
        <v>222</v>
      </c>
      <c r="L572" s="176" t="s">
        <v>220</v>
      </c>
      <c r="M572" s="176" t="s">
        <v>220</v>
      </c>
      <c r="N572" s="176" t="s">
        <v>222</v>
      </c>
    </row>
    <row r="573" spans="1:50" x14ac:dyDescent="0.3">
      <c r="A573" s="176">
        <v>809653</v>
      </c>
      <c r="B573" s="176" t="s">
        <v>308</v>
      </c>
      <c r="C573" s="176" t="s">
        <v>220</v>
      </c>
      <c r="D573" s="176" t="s">
        <v>222</v>
      </c>
      <c r="E573" s="176" t="s">
        <v>222</v>
      </c>
      <c r="F573" s="176" t="s">
        <v>222</v>
      </c>
      <c r="G573" s="176" t="s">
        <v>220</v>
      </c>
      <c r="H573" s="176" t="s">
        <v>221</v>
      </c>
      <c r="I573" s="176" t="s">
        <v>221</v>
      </c>
      <c r="J573" s="176" t="s">
        <v>221</v>
      </c>
      <c r="K573" s="176" t="s">
        <v>222</v>
      </c>
      <c r="L573" s="176" t="s">
        <v>221</v>
      </c>
      <c r="M573" s="176" t="s">
        <v>221</v>
      </c>
      <c r="N573" s="176" t="s">
        <v>221</v>
      </c>
    </row>
    <row r="574" spans="1:50" x14ac:dyDescent="0.3">
      <c r="A574" s="176">
        <v>809656</v>
      </c>
      <c r="B574" s="176" t="s">
        <v>308</v>
      </c>
      <c r="C574" s="176" t="s">
        <v>222</v>
      </c>
      <c r="D574" s="176" t="s">
        <v>220</v>
      </c>
      <c r="E574" s="176" t="s">
        <v>220</v>
      </c>
      <c r="F574" s="176" t="s">
        <v>220</v>
      </c>
      <c r="G574" s="176" t="s">
        <v>222</v>
      </c>
      <c r="H574" s="176" t="s">
        <v>222</v>
      </c>
      <c r="I574" s="176" t="s">
        <v>222</v>
      </c>
      <c r="J574" s="176" t="s">
        <v>222</v>
      </c>
      <c r="K574" s="176" t="s">
        <v>222</v>
      </c>
      <c r="L574" s="176" t="s">
        <v>222</v>
      </c>
      <c r="M574" s="176" t="s">
        <v>222</v>
      </c>
      <c r="N574" s="176" t="s">
        <v>222</v>
      </c>
    </row>
    <row r="575" spans="1:50" x14ac:dyDescent="0.3">
      <c r="A575" s="176">
        <v>809697</v>
      </c>
      <c r="B575" s="176" t="s">
        <v>308</v>
      </c>
      <c r="C575" s="176" t="s">
        <v>220</v>
      </c>
      <c r="D575" s="176" t="s">
        <v>221</v>
      </c>
      <c r="E575" s="176" t="s">
        <v>222</v>
      </c>
      <c r="F575" s="176" t="s">
        <v>220</v>
      </c>
      <c r="G575" s="176" t="s">
        <v>220</v>
      </c>
      <c r="H575" s="176" t="s">
        <v>220</v>
      </c>
      <c r="I575" s="176" t="s">
        <v>220</v>
      </c>
      <c r="J575" s="176" t="s">
        <v>221</v>
      </c>
      <c r="K575" s="176" t="s">
        <v>221</v>
      </c>
      <c r="L575" s="176" t="s">
        <v>222</v>
      </c>
      <c r="M575" s="176" t="s">
        <v>221</v>
      </c>
      <c r="N575" s="176" t="s">
        <v>221</v>
      </c>
    </row>
    <row r="576" spans="1:50" x14ac:dyDescent="0.3">
      <c r="A576" s="176">
        <v>809701</v>
      </c>
      <c r="B576" s="176" t="s">
        <v>308</v>
      </c>
      <c r="C576" s="176" t="s">
        <v>222</v>
      </c>
      <c r="D576" s="176" t="s">
        <v>221</v>
      </c>
      <c r="E576" s="176" t="s">
        <v>222</v>
      </c>
      <c r="F576" s="176" t="s">
        <v>222</v>
      </c>
      <c r="G576" s="176" t="s">
        <v>222</v>
      </c>
      <c r="H576" s="176" t="s">
        <v>220</v>
      </c>
      <c r="I576" s="176" t="s">
        <v>220</v>
      </c>
      <c r="J576" s="176" t="s">
        <v>220</v>
      </c>
      <c r="K576" s="176" t="s">
        <v>220</v>
      </c>
      <c r="L576" s="176" t="s">
        <v>220</v>
      </c>
      <c r="M576" s="176" t="s">
        <v>220</v>
      </c>
      <c r="N576" s="176" t="s">
        <v>221</v>
      </c>
    </row>
    <row r="577" spans="1:50" x14ac:dyDescent="0.3">
      <c r="A577" s="176">
        <v>809702</v>
      </c>
      <c r="B577" s="176" t="s">
        <v>308</v>
      </c>
      <c r="C577" s="176" t="s">
        <v>220</v>
      </c>
      <c r="D577" s="176" t="s">
        <v>220</v>
      </c>
      <c r="E577" s="176" t="s">
        <v>220</v>
      </c>
      <c r="F577" s="176" t="s">
        <v>220</v>
      </c>
      <c r="G577" s="176" t="s">
        <v>222</v>
      </c>
      <c r="H577" s="176" t="s">
        <v>220</v>
      </c>
      <c r="I577" s="176" t="s">
        <v>222</v>
      </c>
      <c r="J577" s="176" t="s">
        <v>222</v>
      </c>
      <c r="K577" s="176" t="s">
        <v>222</v>
      </c>
      <c r="L577" s="176" t="s">
        <v>222</v>
      </c>
      <c r="M577" s="176" t="s">
        <v>222</v>
      </c>
      <c r="N577" s="176" t="s">
        <v>221</v>
      </c>
    </row>
    <row r="578" spans="1:50" x14ac:dyDescent="0.3">
      <c r="A578" s="176">
        <v>809705</v>
      </c>
      <c r="B578" s="176" t="s">
        <v>308</v>
      </c>
      <c r="C578" s="176" t="s">
        <v>220</v>
      </c>
      <c r="D578" s="176" t="s">
        <v>220</v>
      </c>
      <c r="E578" s="176" t="s">
        <v>220</v>
      </c>
      <c r="F578" s="176" t="s">
        <v>220</v>
      </c>
      <c r="G578" s="176" t="s">
        <v>220</v>
      </c>
      <c r="H578" s="176" t="s">
        <v>220</v>
      </c>
      <c r="I578" s="176" t="s">
        <v>220</v>
      </c>
      <c r="J578" s="176" t="s">
        <v>220</v>
      </c>
      <c r="K578" s="176" t="s">
        <v>222</v>
      </c>
      <c r="L578" s="176" t="s">
        <v>220</v>
      </c>
      <c r="M578" s="176" t="s">
        <v>222</v>
      </c>
      <c r="N578" s="176" t="s">
        <v>222</v>
      </c>
      <c r="O578" s="176" t="s">
        <v>284</v>
      </c>
      <c r="P578" s="176" t="s">
        <v>284</v>
      </c>
      <c r="Q578" s="176" t="s">
        <v>284</v>
      </c>
      <c r="R578" s="176" t="s">
        <v>284</v>
      </c>
      <c r="S578" s="176" t="s">
        <v>284</v>
      </c>
      <c r="T578" s="176" t="s">
        <v>284</v>
      </c>
      <c r="U578" s="176" t="s">
        <v>284</v>
      </c>
      <c r="V578" s="176" t="s">
        <v>284</v>
      </c>
      <c r="W578" s="176" t="s">
        <v>284</v>
      </c>
      <c r="X578" s="176" t="s">
        <v>284</v>
      </c>
      <c r="Y578" s="176" t="s">
        <v>284</v>
      </c>
      <c r="Z578" s="176" t="s">
        <v>284</v>
      </c>
      <c r="AA578" s="176" t="s">
        <v>284</v>
      </c>
      <c r="AB578" s="176" t="s">
        <v>284</v>
      </c>
      <c r="AC578" s="176" t="s">
        <v>284</v>
      </c>
      <c r="AD578" s="176" t="s">
        <v>284</v>
      </c>
      <c r="AE578" s="176" t="s">
        <v>284</v>
      </c>
      <c r="AF578" s="176" t="s">
        <v>284</v>
      </c>
      <c r="AG578" s="176" t="s">
        <v>284</v>
      </c>
      <c r="AH578" s="176" t="s">
        <v>284</v>
      </c>
      <c r="AI578" s="176" t="s">
        <v>284</v>
      </c>
      <c r="AJ578" s="176" t="s">
        <v>284</v>
      </c>
      <c r="AK578" s="176" t="s">
        <v>284</v>
      </c>
      <c r="AL578" s="176" t="s">
        <v>284</v>
      </c>
      <c r="AM578" s="176" t="s">
        <v>284</v>
      </c>
      <c r="AN578" s="176" t="s">
        <v>284</v>
      </c>
      <c r="AO578" s="176" t="s">
        <v>284</v>
      </c>
      <c r="AP578" s="176" t="s">
        <v>284</v>
      </c>
      <c r="AQ578" s="176" t="s">
        <v>284</v>
      </c>
      <c r="AR578" s="176" t="s">
        <v>284</v>
      </c>
      <c r="AS578" s="176" t="s">
        <v>284</v>
      </c>
      <c r="AT578" s="176" t="s">
        <v>284</v>
      </c>
      <c r="AU578" s="176" t="s">
        <v>284</v>
      </c>
      <c r="AV578" s="176" t="s">
        <v>284</v>
      </c>
      <c r="AW578" s="176" t="s">
        <v>284</v>
      </c>
      <c r="AX578" s="176" t="s">
        <v>284</v>
      </c>
    </row>
    <row r="579" spans="1:50" x14ac:dyDescent="0.3">
      <c r="A579" s="176">
        <v>809713</v>
      </c>
      <c r="B579" s="176" t="s">
        <v>308</v>
      </c>
      <c r="C579" s="176" t="s">
        <v>220</v>
      </c>
      <c r="D579" s="176" t="s">
        <v>220</v>
      </c>
      <c r="E579" s="176" t="s">
        <v>220</v>
      </c>
      <c r="F579" s="176" t="s">
        <v>222</v>
      </c>
      <c r="G579" s="176" t="s">
        <v>221</v>
      </c>
      <c r="H579" s="176" t="s">
        <v>221</v>
      </c>
      <c r="I579" s="176" t="s">
        <v>221</v>
      </c>
      <c r="J579" s="176" t="s">
        <v>221</v>
      </c>
      <c r="K579" s="176" t="s">
        <v>221</v>
      </c>
      <c r="L579" s="176" t="s">
        <v>221</v>
      </c>
      <c r="M579" s="176" t="s">
        <v>221</v>
      </c>
      <c r="N579" s="176" t="s">
        <v>221</v>
      </c>
    </row>
    <row r="580" spans="1:50" x14ac:dyDescent="0.3">
      <c r="A580" s="176">
        <v>809714</v>
      </c>
      <c r="B580" s="176" t="s">
        <v>308</v>
      </c>
      <c r="C580" s="176" t="s">
        <v>222</v>
      </c>
      <c r="D580" s="176" t="s">
        <v>220</v>
      </c>
      <c r="E580" s="176" t="s">
        <v>222</v>
      </c>
      <c r="F580" s="176" t="s">
        <v>220</v>
      </c>
      <c r="G580" s="176" t="s">
        <v>222</v>
      </c>
      <c r="H580" s="176" t="s">
        <v>222</v>
      </c>
      <c r="I580" s="176" t="s">
        <v>221</v>
      </c>
      <c r="J580" s="176" t="s">
        <v>221</v>
      </c>
      <c r="K580" s="176" t="s">
        <v>221</v>
      </c>
      <c r="L580" s="176" t="s">
        <v>221</v>
      </c>
      <c r="M580" s="176" t="s">
        <v>221</v>
      </c>
      <c r="N580" s="176" t="s">
        <v>221</v>
      </c>
    </row>
    <row r="581" spans="1:50" x14ac:dyDescent="0.3">
      <c r="A581" s="176">
        <v>809725</v>
      </c>
      <c r="B581" s="176" t="s">
        <v>308</v>
      </c>
      <c r="C581" s="176" t="s">
        <v>220</v>
      </c>
      <c r="D581" s="176" t="s">
        <v>222</v>
      </c>
      <c r="E581" s="176" t="s">
        <v>222</v>
      </c>
      <c r="F581" s="176" t="s">
        <v>220</v>
      </c>
      <c r="G581" s="176" t="s">
        <v>222</v>
      </c>
      <c r="H581" s="176" t="s">
        <v>220</v>
      </c>
      <c r="I581" s="176" t="s">
        <v>221</v>
      </c>
      <c r="J581" s="176" t="s">
        <v>221</v>
      </c>
      <c r="K581" s="176" t="s">
        <v>221</v>
      </c>
      <c r="L581" s="176" t="s">
        <v>221</v>
      </c>
      <c r="M581" s="176" t="s">
        <v>221</v>
      </c>
      <c r="N581" s="176" t="s">
        <v>221</v>
      </c>
    </row>
    <row r="582" spans="1:50" x14ac:dyDescent="0.3">
      <c r="A582" s="176">
        <v>809727</v>
      </c>
      <c r="B582" s="176" t="s">
        <v>308</v>
      </c>
      <c r="C582" s="176" t="s">
        <v>220</v>
      </c>
      <c r="D582" s="176" t="s">
        <v>220</v>
      </c>
      <c r="E582" s="176" t="s">
        <v>220</v>
      </c>
      <c r="F582" s="176" t="s">
        <v>222</v>
      </c>
      <c r="G582" s="176" t="s">
        <v>220</v>
      </c>
      <c r="H582" s="176" t="s">
        <v>221</v>
      </c>
      <c r="I582" s="176" t="s">
        <v>220</v>
      </c>
      <c r="J582" s="176" t="s">
        <v>221</v>
      </c>
      <c r="K582" s="176" t="s">
        <v>222</v>
      </c>
      <c r="L582" s="176" t="s">
        <v>221</v>
      </c>
      <c r="M582" s="176" t="s">
        <v>220</v>
      </c>
      <c r="N582" s="176" t="s">
        <v>222</v>
      </c>
    </row>
    <row r="583" spans="1:50" x14ac:dyDescent="0.3">
      <c r="A583" s="176">
        <v>809736</v>
      </c>
      <c r="B583" s="176" t="s">
        <v>308</v>
      </c>
      <c r="C583" s="176" t="s">
        <v>220</v>
      </c>
      <c r="D583" s="176" t="s">
        <v>222</v>
      </c>
      <c r="E583" s="176" t="s">
        <v>221</v>
      </c>
      <c r="F583" s="176" t="s">
        <v>220</v>
      </c>
      <c r="G583" s="176" t="s">
        <v>221</v>
      </c>
      <c r="H583" s="176" t="s">
        <v>220</v>
      </c>
      <c r="I583" s="176" t="s">
        <v>222</v>
      </c>
      <c r="J583" s="176" t="s">
        <v>222</v>
      </c>
      <c r="K583" s="176" t="s">
        <v>222</v>
      </c>
      <c r="L583" s="176" t="s">
        <v>221</v>
      </c>
      <c r="M583" s="176" t="s">
        <v>221</v>
      </c>
      <c r="N583" s="176" t="s">
        <v>222</v>
      </c>
    </row>
    <row r="584" spans="1:50" x14ac:dyDescent="0.3">
      <c r="A584" s="176">
        <v>809738</v>
      </c>
      <c r="B584" s="176" t="s">
        <v>308</v>
      </c>
      <c r="C584" s="176" t="s">
        <v>220</v>
      </c>
      <c r="D584" s="176" t="s">
        <v>220</v>
      </c>
      <c r="E584" s="176" t="s">
        <v>220</v>
      </c>
      <c r="F584" s="176" t="s">
        <v>220</v>
      </c>
      <c r="G584" s="176" t="s">
        <v>220</v>
      </c>
      <c r="H584" s="176" t="s">
        <v>220</v>
      </c>
      <c r="I584" s="176" t="s">
        <v>221</v>
      </c>
      <c r="J584" s="176" t="s">
        <v>221</v>
      </c>
      <c r="K584" s="176" t="s">
        <v>221</v>
      </c>
      <c r="L584" s="176" t="s">
        <v>221</v>
      </c>
      <c r="M584" s="176" t="s">
        <v>221</v>
      </c>
      <c r="N584" s="176" t="s">
        <v>221</v>
      </c>
    </row>
    <row r="585" spans="1:50" x14ac:dyDescent="0.3">
      <c r="A585" s="176">
        <v>809741</v>
      </c>
      <c r="B585" s="176" t="s">
        <v>308</v>
      </c>
      <c r="C585" s="176" t="s">
        <v>220</v>
      </c>
      <c r="D585" s="176" t="s">
        <v>220</v>
      </c>
      <c r="E585" s="176" t="s">
        <v>220</v>
      </c>
      <c r="F585" s="176" t="s">
        <v>220</v>
      </c>
      <c r="G585" s="176" t="s">
        <v>222</v>
      </c>
      <c r="H585" s="176" t="s">
        <v>220</v>
      </c>
      <c r="I585" s="176" t="s">
        <v>222</v>
      </c>
      <c r="J585" s="176" t="s">
        <v>222</v>
      </c>
      <c r="K585" s="176" t="s">
        <v>222</v>
      </c>
      <c r="L585" s="176" t="s">
        <v>222</v>
      </c>
      <c r="M585" s="176" t="s">
        <v>222</v>
      </c>
      <c r="N585" s="176" t="s">
        <v>222</v>
      </c>
    </row>
    <row r="586" spans="1:50" x14ac:dyDescent="0.3">
      <c r="A586" s="176">
        <v>809743</v>
      </c>
      <c r="B586" s="176" t="s">
        <v>308</v>
      </c>
      <c r="C586" s="176" t="s">
        <v>220</v>
      </c>
      <c r="D586" s="176" t="s">
        <v>220</v>
      </c>
      <c r="E586" s="176" t="s">
        <v>220</v>
      </c>
      <c r="F586" s="176" t="s">
        <v>220</v>
      </c>
      <c r="G586" s="176" t="s">
        <v>220</v>
      </c>
      <c r="H586" s="176" t="s">
        <v>220</v>
      </c>
      <c r="I586" s="176" t="s">
        <v>221</v>
      </c>
      <c r="J586" s="176" t="s">
        <v>220</v>
      </c>
      <c r="K586" s="176" t="s">
        <v>220</v>
      </c>
      <c r="L586" s="176" t="s">
        <v>221</v>
      </c>
      <c r="M586" s="176" t="s">
        <v>221</v>
      </c>
      <c r="N586" s="176" t="s">
        <v>221</v>
      </c>
    </row>
    <row r="587" spans="1:50" x14ac:dyDescent="0.3">
      <c r="A587" s="176">
        <v>809764</v>
      </c>
      <c r="B587" s="176" t="s">
        <v>308</v>
      </c>
      <c r="C587" s="176" t="s">
        <v>222</v>
      </c>
      <c r="D587" s="176" t="s">
        <v>220</v>
      </c>
      <c r="E587" s="176" t="s">
        <v>222</v>
      </c>
      <c r="F587" s="176" t="s">
        <v>221</v>
      </c>
      <c r="G587" s="176" t="s">
        <v>221</v>
      </c>
      <c r="H587" s="176" t="s">
        <v>221</v>
      </c>
      <c r="I587" s="176" t="s">
        <v>220</v>
      </c>
      <c r="J587" s="176" t="s">
        <v>222</v>
      </c>
      <c r="K587" s="176" t="s">
        <v>221</v>
      </c>
      <c r="L587" s="176" t="s">
        <v>221</v>
      </c>
      <c r="M587" s="176" t="s">
        <v>221</v>
      </c>
      <c r="N587" s="176" t="s">
        <v>221</v>
      </c>
    </row>
    <row r="588" spans="1:50" x14ac:dyDescent="0.3">
      <c r="A588" s="176">
        <v>809776</v>
      </c>
      <c r="B588" s="176" t="s">
        <v>308</v>
      </c>
      <c r="C588" s="176" t="s">
        <v>222</v>
      </c>
      <c r="D588" s="176" t="s">
        <v>222</v>
      </c>
      <c r="E588" s="176" t="s">
        <v>220</v>
      </c>
      <c r="F588" s="176" t="s">
        <v>220</v>
      </c>
      <c r="G588" s="176" t="s">
        <v>222</v>
      </c>
      <c r="H588" s="176" t="s">
        <v>222</v>
      </c>
      <c r="I588" s="176" t="s">
        <v>220</v>
      </c>
      <c r="J588" s="176" t="s">
        <v>220</v>
      </c>
      <c r="K588" s="176" t="s">
        <v>220</v>
      </c>
      <c r="L588" s="176" t="s">
        <v>222</v>
      </c>
      <c r="M588" s="176" t="s">
        <v>222</v>
      </c>
      <c r="N588" s="176" t="s">
        <v>221</v>
      </c>
    </row>
    <row r="589" spans="1:50" x14ac:dyDescent="0.3">
      <c r="A589" s="176">
        <v>809778</v>
      </c>
      <c r="B589" s="176" t="s">
        <v>308</v>
      </c>
      <c r="C589" s="176" t="s">
        <v>220</v>
      </c>
      <c r="D589" s="176" t="s">
        <v>221</v>
      </c>
      <c r="E589" s="176" t="s">
        <v>222</v>
      </c>
      <c r="F589" s="176" t="s">
        <v>222</v>
      </c>
      <c r="G589" s="176" t="s">
        <v>220</v>
      </c>
      <c r="H589" s="176" t="s">
        <v>221</v>
      </c>
      <c r="I589" s="176" t="s">
        <v>221</v>
      </c>
      <c r="J589" s="176" t="s">
        <v>221</v>
      </c>
      <c r="K589" s="176" t="s">
        <v>221</v>
      </c>
      <c r="L589" s="176" t="s">
        <v>221</v>
      </c>
      <c r="M589" s="176" t="s">
        <v>221</v>
      </c>
      <c r="N589" s="176" t="s">
        <v>221</v>
      </c>
    </row>
    <row r="590" spans="1:50" x14ac:dyDescent="0.3">
      <c r="A590" s="176">
        <v>809782</v>
      </c>
      <c r="B590" s="176" t="s">
        <v>308</v>
      </c>
      <c r="C590" s="176" t="s">
        <v>220</v>
      </c>
      <c r="D590" s="176" t="s">
        <v>220</v>
      </c>
      <c r="E590" s="176" t="s">
        <v>220</v>
      </c>
      <c r="F590" s="176" t="s">
        <v>222</v>
      </c>
      <c r="G590" s="176" t="s">
        <v>220</v>
      </c>
      <c r="H590" s="176" t="s">
        <v>220</v>
      </c>
      <c r="I590" s="176" t="s">
        <v>221</v>
      </c>
      <c r="J590" s="176" t="s">
        <v>222</v>
      </c>
      <c r="K590" s="176" t="s">
        <v>221</v>
      </c>
      <c r="L590" s="176" t="s">
        <v>221</v>
      </c>
      <c r="M590" s="176" t="s">
        <v>222</v>
      </c>
      <c r="N590" s="176" t="s">
        <v>221</v>
      </c>
    </row>
    <row r="591" spans="1:50" x14ac:dyDescent="0.3">
      <c r="A591" s="176">
        <v>809787</v>
      </c>
      <c r="B591" s="176" t="s">
        <v>308</v>
      </c>
      <c r="C591" s="176" t="s">
        <v>222</v>
      </c>
      <c r="D591" s="176" t="s">
        <v>221</v>
      </c>
      <c r="E591" s="176" t="s">
        <v>222</v>
      </c>
      <c r="F591" s="176" t="s">
        <v>220</v>
      </c>
      <c r="G591" s="176" t="s">
        <v>222</v>
      </c>
      <c r="H591" s="176" t="s">
        <v>220</v>
      </c>
      <c r="I591" s="176" t="s">
        <v>220</v>
      </c>
      <c r="J591" s="176" t="s">
        <v>222</v>
      </c>
      <c r="K591" s="176" t="s">
        <v>222</v>
      </c>
      <c r="L591" s="176" t="s">
        <v>221</v>
      </c>
      <c r="M591" s="176" t="s">
        <v>220</v>
      </c>
      <c r="N591" s="176" t="s">
        <v>222</v>
      </c>
    </row>
    <row r="592" spans="1:50" x14ac:dyDescent="0.3">
      <c r="A592" s="176">
        <v>809788</v>
      </c>
      <c r="B592" s="176" t="s">
        <v>308</v>
      </c>
      <c r="C592" s="176" t="s">
        <v>220</v>
      </c>
      <c r="D592" s="176" t="s">
        <v>222</v>
      </c>
      <c r="E592" s="176" t="s">
        <v>220</v>
      </c>
      <c r="F592" s="176" t="s">
        <v>222</v>
      </c>
      <c r="G592" s="176" t="s">
        <v>222</v>
      </c>
      <c r="H592" s="176" t="s">
        <v>222</v>
      </c>
      <c r="I592" s="176" t="s">
        <v>221</v>
      </c>
      <c r="J592" s="176" t="s">
        <v>222</v>
      </c>
      <c r="K592" s="176" t="s">
        <v>221</v>
      </c>
      <c r="L592" s="176" t="s">
        <v>221</v>
      </c>
      <c r="M592" s="176" t="s">
        <v>222</v>
      </c>
      <c r="N592" s="176" t="s">
        <v>222</v>
      </c>
    </row>
    <row r="593" spans="1:50" x14ac:dyDescent="0.3">
      <c r="A593" s="176">
        <v>809796</v>
      </c>
      <c r="B593" s="176" t="s">
        <v>308</v>
      </c>
      <c r="C593" s="176" t="s">
        <v>220</v>
      </c>
      <c r="D593" s="176" t="s">
        <v>221</v>
      </c>
      <c r="E593" s="176" t="s">
        <v>221</v>
      </c>
      <c r="F593" s="176" t="s">
        <v>222</v>
      </c>
      <c r="G593" s="176" t="s">
        <v>222</v>
      </c>
      <c r="H593" s="176" t="s">
        <v>222</v>
      </c>
      <c r="I593" s="176" t="s">
        <v>222</v>
      </c>
      <c r="J593" s="176" t="s">
        <v>221</v>
      </c>
      <c r="K593" s="176" t="s">
        <v>221</v>
      </c>
      <c r="L593" s="176" t="s">
        <v>221</v>
      </c>
      <c r="M593" s="176" t="s">
        <v>221</v>
      </c>
      <c r="N593" s="176" t="s">
        <v>221</v>
      </c>
    </row>
    <row r="594" spans="1:50" x14ac:dyDescent="0.3">
      <c r="A594" s="176">
        <v>809797</v>
      </c>
      <c r="B594" s="176" t="s">
        <v>308</v>
      </c>
      <c r="C594" s="176" t="s">
        <v>222</v>
      </c>
      <c r="D594" s="176" t="s">
        <v>221</v>
      </c>
      <c r="E594" s="176" t="s">
        <v>221</v>
      </c>
      <c r="F594" s="176" t="s">
        <v>220</v>
      </c>
      <c r="G594" s="176" t="s">
        <v>220</v>
      </c>
      <c r="H594" s="176" t="s">
        <v>220</v>
      </c>
      <c r="I594" s="176" t="s">
        <v>221</v>
      </c>
      <c r="J594" s="176" t="s">
        <v>221</v>
      </c>
      <c r="K594" s="176" t="s">
        <v>221</v>
      </c>
      <c r="L594" s="176" t="s">
        <v>221</v>
      </c>
      <c r="M594" s="176" t="s">
        <v>222</v>
      </c>
      <c r="N594" s="176" t="s">
        <v>221</v>
      </c>
    </row>
    <row r="595" spans="1:50" x14ac:dyDescent="0.3">
      <c r="A595" s="176">
        <v>809799</v>
      </c>
      <c r="B595" s="176" t="s">
        <v>308</v>
      </c>
      <c r="C595" s="176" t="s">
        <v>220</v>
      </c>
      <c r="D595" s="176" t="s">
        <v>221</v>
      </c>
      <c r="E595" s="176" t="s">
        <v>221</v>
      </c>
      <c r="F595" s="176" t="s">
        <v>222</v>
      </c>
      <c r="G595" s="176" t="s">
        <v>220</v>
      </c>
      <c r="H595" s="176" t="s">
        <v>220</v>
      </c>
      <c r="I595" s="176" t="s">
        <v>220</v>
      </c>
      <c r="J595" s="176" t="s">
        <v>221</v>
      </c>
      <c r="K595" s="176" t="s">
        <v>221</v>
      </c>
      <c r="L595" s="176" t="s">
        <v>220</v>
      </c>
      <c r="M595" s="176" t="s">
        <v>222</v>
      </c>
      <c r="N595" s="176" t="s">
        <v>221</v>
      </c>
    </row>
    <row r="596" spans="1:50" x14ac:dyDescent="0.3">
      <c r="A596" s="176">
        <v>809806</v>
      </c>
      <c r="B596" s="176" t="s">
        <v>308</v>
      </c>
      <c r="C596" s="176" t="s">
        <v>221</v>
      </c>
      <c r="D596" s="176" t="s">
        <v>222</v>
      </c>
      <c r="E596" s="176" t="s">
        <v>221</v>
      </c>
      <c r="F596" s="176" t="s">
        <v>222</v>
      </c>
      <c r="G596" s="176" t="s">
        <v>221</v>
      </c>
      <c r="H596" s="176" t="s">
        <v>222</v>
      </c>
      <c r="I596" s="176" t="s">
        <v>220</v>
      </c>
      <c r="J596" s="176" t="s">
        <v>222</v>
      </c>
      <c r="K596" s="176" t="s">
        <v>221</v>
      </c>
      <c r="L596" s="176" t="s">
        <v>220</v>
      </c>
      <c r="M596" s="176" t="s">
        <v>222</v>
      </c>
      <c r="N596" s="176" t="s">
        <v>221</v>
      </c>
    </row>
    <row r="597" spans="1:50" x14ac:dyDescent="0.3">
      <c r="A597" s="176">
        <v>809808</v>
      </c>
      <c r="B597" s="176" t="s">
        <v>308</v>
      </c>
      <c r="C597" s="176" t="s">
        <v>221</v>
      </c>
      <c r="D597" s="176" t="s">
        <v>222</v>
      </c>
      <c r="E597" s="176" t="s">
        <v>222</v>
      </c>
      <c r="F597" s="176" t="s">
        <v>222</v>
      </c>
      <c r="G597" s="176" t="s">
        <v>222</v>
      </c>
      <c r="H597" s="176" t="s">
        <v>222</v>
      </c>
      <c r="I597" s="176" t="s">
        <v>222</v>
      </c>
      <c r="J597" s="176" t="s">
        <v>222</v>
      </c>
      <c r="K597" s="176" t="s">
        <v>221</v>
      </c>
      <c r="L597" s="176" t="s">
        <v>221</v>
      </c>
      <c r="M597" s="176" t="s">
        <v>222</v>
      </c>
      <c r="N597" s="176" t="s">
        <v>222</v>
      </c>
    </row>
    <row r="598" spans="1:50" x14ac:dyDescent="0.3">
      <c r="A598" s="176">
        <v>809809</v>
      </c>
      <c r="B598" s="176" t="s">
        <v>308</v>
      </c>
      <c r="C598" s="176" t="s">
        <v>220</v>
      </c>
      <c r="D598" s="176" t="s">
        <v>222</v>
      </c>
      <c r="E598" s="176" t="s">
        <v>222</v>
      </c>
      <c r="F598" s="176" t="s">
        <v>221</v>
      </c>
      <c r="G598" s="176" t="s">
        <v>221</v>
      </c>
      <c r="H598" s="176" t="s">
        <v>221</v>
      </c>
      <c r="I598" s="176" t="s">
        <v>220</v>
      </c>
      <c r="J598" s="176" t="s">
        <v>221</v>
      </c>
      <c r="K598" s="176" t="s">
        <v>221</v>
      </c>
      <c r="L598" s="176" t="s">
        <v>222</v>
      </c>
      <c r="M598" s="176" t="s">
        <v>221</v>
      </c>
      <c r="N598" s="176" t="s">
        <v>221</v>
      </c>
    </row>
    <row r="599" spans="1:50" x14ac:dyDescent="0.3">
      <c r="A599" s="176">
        <v>809815</v>
      </c>
      <c r="B599" s="176" t="s">
        <v>308</v>
      </c>
      <c r="C599" s="176" t="s">
        <v>220</v>
      </c>
      <c r="D599" s="176" t="s">
        <v>220</v>
      </c>
      <c r="E599" s="176" t="s">
        <v>220</v>
      </c>
      <c r="F599" s="176" t="s">
        <v>222</v>
      </c>
      <c r="G599" s="176" t="s">
        <v>222</v>
      </c>
      <c r="H599" s="176" t="s">
        <v>222</v>
      </c>
      <c r="I599" s="176" t="s">
        <v>222</v>
      </c>
      <c r="J599" s="176" t="s">
        <v>222</v>
      </c>
      <c r="K599" s="176" t="s">
        <v>222</v>
      </c>
      <c r="L599" s="176" t="s">
        <v>222</v>
      </c>
      <c r="M599" s="176" t="s">
        <v>222</v>
      </c>
      <c r="N599" s="176" t="s">
        <v>221</v>
      </c>
    </row>
    <row r="600" spans="1:50" x14ac:dyDescent="0.3">
      <c r="A600" s="176">
        <v>809823</v>
      </c>
      <c r="B600" s="176" t="s">
        <v>308</v>
      </c>
      <c r="C600" s="176" t="s">
        <v>222</v>
      </c>
      <c r="D600" s="176" t="s">
        <v>220</v>
      </c>
      <c r="E600" s="176" t="s">
        <v>222</v>
      </c>
      <c r="F600" s="176" t="s">
        <v>222</v>
      </c>
      <c r="G600" s="176" t="s">
        <v>220</v>
      </c>
      <c r="H600" s="176" t="s">
        <v>222</v>
      </c>
      <c r="I600" s="176" t="s">
        <v>221</v>
      </c>
      <c r="J600" s="176" t="s">
        <v>221</v>
      </c>
      <c r="K600" s="176" t="s">
        <v>221</v>
      </c>
      <c r="L600" s="176" t="s">
        <v>221</v>
      </c>
      <c r="M600" s="176" t="s">
        <v>221</v>
      </c>
      <c r="N600" s="176" t="s">
        <v>221</v>
      </c>
    </row>
    <row r="601" spans="1:50" x14ac:dyDescent="0.3">
      <c r="A601" s="176">
        <v>809832</v>
      </c>
      <c r="B601" s="176" t="s">
        <v>308</v>
      </c>
      <c r="C601" s="176" t="s">
        <v>222</v>
      </c>
      <c r="D601" s="176" t="s">
        <v>222</v>
      </c>
      <c r="E601" s="176" t="s">
        <v>222</v>
      </c>
      <c r="F601" s="176" t="s">
        <v>220</v>
      </c>
      <c r="G601" s="176" t="s">
        <v>220</v>
      </c>
      <c r="H601" s="176" t="s">
        <v>222</v>
      </c>
      <c r="I601" s="176" t="s">
        <v>222</v>
      </c>
      <c r="J601" s="176" t="s">
        <v>220</v>
      </c>
      <c r="K601" s="176" t="s">
        <v>220</v>
      </c>
      <c r="L601" s="176" t="s">
        <v>220</v>
      </c>
      <c r="M601" s="176" t="s">
        <v>222</v>
      </c>
      <c r="N601" s="176" t="s">
        <v>220</v>
      </c>
    </row>
    <row r="602" spans="1:50" x14ac:dyDescent="0.3">
      <c r="A602" s="176">
        <v>809833</v>
      </c>
      <c r="B602" s="176" t="s">
        <v>308</v>
      </c>
      <c r="C602" s="176" t="s">
        <v>222</v>
      </c>
      <c r="D602" s="176" t="s">
        <v>220</v>
      </c>
      <c r="E602" s="176" t="s">
        <v>222</v>
      </c>
      <c r="F602" s="176" t="s">
        <v>221</v>
      </c>
      <c r="G602" s="176" t="s">
        <v>222</v>
      </c>
      <c r="H602" s="176" t="s">
        <v>220</v>
      </c>
      <c r="I602" s="176" t="s">
        <v>222</v>
      </c>
      <c r="J602" s="176" t="s">
        <v>221</v>
      </c>
      <c r="K602" s="176" t="s">
        <v>221</v>
      </c>
      <c r="L602" s="176" t="s">
        <v>221</v>
      </c>
      <c r="M602" s="176" t="s">
        <v>222</v>
      </c>
      <c r="N602" s="176" t="s">
        <v>222</v>
      </c>
    </row>
    <row r="603" spans="1:50" x14ac:dyDescent="0.3">
      <c r="A603" s="176">
        <v>809839</v>
      </c>
      <c r="B603" s="176" t="s">
        <v>308</v>
      </c>
      <c r="C603" s="176" t="s">
        <v>220</v>
      </c>
      <c r="D603" s="176" t="s">
        <v>220</v>
      </c>
      <c r="E603" s="176" t="s">
        <v>220</v>
      </c>
      <c r="F603" s="176" t="s">
        <v>220</v>
      </c>
      <c r="G603" s="176" t="s">
        <v>220</v>
      </c>
      <c r="H603" s="176" t="s">
        <v>220</v>
      </c>
      <c r="I603" s="176" t="s">
        <v>221</v>
      </c>
      <c r="J603" s="176" t="s">
        <v>221</v>
      </c>
      <c r="K603" s="176" t="s">
        <v>221</v>
      </c>
      <c r="L603" s="176" t="s">
        <v>221</v>
      </c>
      <c r="M603" s="176" t="s">
        <v>221</v>
      </c>
      <c r="N603" s="176" t="s">
        <v>221</v>
      </c>
    </row>
    <row r="604" spans="1:50" x14ac:dyDescent="0.3">
      <c r="A604" s="176">
        <v>809844</v>
      </c>
      <c r="B604" s="176" t="s">
        <v>308</v>
      </c>
      <c r="C604" s="176" t="s">
        <v>222</v>
      </c>
      <c r="D604" s="176" t="s">
        <v>221</v>
      </c>
      <c r="E604" s="176" t="s">
        <v>221</v>
      </c>
      <c r="F604" s="176" t="s">
        <v>222</v>
      </c>
      <c r="G604" s="176" t="s">
        <v>222</v>
      </c>
      <c r="H604" s="176" t="s">
        <v>221</v>
      </c>
      <c r="I604" s="176" t="s">
        <v>221</v>
      </c>
      <c r="J604" s="176" t="s">
        <v>221</v>
      </c>
      <c r="K604" s="176" t="s">
        <v>221</v>
      </c>
      <c r="L604" s="176" t="s">
        <v>221</v>
      </c>
      <c r="M604" s="176" t="s">
        <v>221</v>
      </c>
      <c r="N604" s="176" t="s">
        <v>221</v>
      </c>
    </row>
    <row r="605" spans="1:50" x14ac:dyDescent="0.3">
      <c r="A605" s="176">
        <v>809849</v>
      </c>
      <c r="B605" s="176" t="s">
        <v>308</v>
      </c>
      <c r="C605" s="176" t="s">
        <v>220</v>
      </c>
      <c r="D605" s="176" t="s">
        <v>222</v>
      </c>
      <c r="E605" s="176" t="s">
        <v>222</v>
      </c>
      <c r="F605" s="176" t="s">
        <v>220</v>
      </c>
      <c r="G605" s="176" t="s">
        <v>221</v>
      </c>
      <c r="H605" s="176" t="s">
        <v>221</v>
      </c>
      <c r="I605" s="176" t="s">
        <v>222</v>
      </c>
      <c r="J605" s="176" t="s">
        <v>220</v>
      </c>
      <c r="K605" s="176" t="s">
        <v>221</v>
      </c>
      <c r="L605" s="176" t="s">
        <v>222</v>
      </c>
      <c r="M605" s="176" t="s">
        <v>220</v>
      </c>
      <c r="N605" s="176" t="s">
        <v>222</v>
      </c>
    </row>
    <row r="606" spans="1:50" x14ac:dyDescent="0.3">
      <c r="A606" s="176">
        <v>809850</v>
      </c>
      <c r="B606" s="176" t="s">
        <v>308</v>
      </c>
      <c r="C606" s="176" t="s">
        <v>220</v>
      </c>
      <c r="D606" s="176" t="s">
        <v>222</v>
      </c>
      <c r="E606" s="176" t="s">
        <v>222</v>
      </c>
      <c r="F606" s="176" t="s">
        <v>222</v>
      </c>
      <c r="G606" s="176" t="s">
        <v>222</v>
      </c>
      <c r="H606" s="176" t="s">
        <v>222</v>
      </c>
      <c r="I606" s="176" t="s">
        <v>222</v>
      </c>
      <c r="J606" s="176" t="s">
        <v>220</v>
      </c>
      <c r="K606" s="176" t="s">
        <v>222</v>
      </c>
      <c r="L606" s="176" t="s">
        <v>222</v>
      </c>
      <c r="M606" s="176" t="s">
        <v>222</v>
      </c>
      <c r="N606" s="176" t="s">
        <v>222</v>
      </c>
      <c r="O606" s="176" t="s">
        <v>284</v>
      </c>
      <c r="P606" s="176" t="s">
        <v>284</v>
      </c>
      <c r="Q606" s="176" t="s">
        <v>284</v>
      </c>
      <c r="R606" s="176" t="s">
        <v>284</v>
      </c>
      <c r="S606" s="176" t="s">
        <v>284</v>
      </c>
      <c r="T606" s="176" t="s">
        <v>284</v>
      </c>
      <c r="U606" s="176" t="s">
        <v>284</v>
      </c>
      <c r="V606" s="176" t="s">
        <v>284</v>
      </c>
      <c r="W606" s="176" t="s">
        <v>284</v>
      </c>
      <c r="X606" s="176" t="s">
        <v>284</v>
      </c>
      <c r="Y606" s="176" t="s">
        <v>284</v>
      </c>
      <c r="Z606" s="176" t="s">
        <v>284</v>
      </c>
      <c r="AA606" s="176" t="s">
        <v>284</v>
      </c>
      <c r="AB606" s="176" t="s">
        <v>284</v>
      </c>
      <c r="AC606" s="176" t="s">
        <v>284</v>
      </c>
      <c r="AD606" s="176" t="s">
        <v>284</v>
      </c>
      <c r="AE606" s="176" t="s">
        <v>284</v>
      </c>
      <c r="AF606" s="176" t="s">
        <v>284</v>
      </c>
      <c r="AG606" s="176" t="s">
        <v>284</v>
      </c>
      <c r="AH606" s="176" t="s">
        <v>284</v>
      </c>
      <c r="AI606" s="176" t="s">
        <v>284</v>
      </c>
      <c r="AJ606" s="176" t="s">
        <v>284</v>
      </c>
      <c r="AK606" s="176" t="s">
        <v>284</v>
      </c>
      <c r="AL606" s="176" t="s">
        <v>284</v>
      </c>
      <c r="AM606" s="176" t="s">
        <v>284</v>
      </c>
      <c r="AN606" s="176" t="s">
        <v>284</v>
      </c>
      <c r="AO606" s="176" t="s">
        <v>284</v>
      </c>
      <c r="AP606" s="176" t="s">
        <v>284</v>
      </c>
      <c r="AQ606" s="176" t="s">
        <v>284</v>
      </c>
      <c r="AR606" s="176" t="s">
        <v>284</v>
      </c>
      <c r="AS606" s="176" t="s">
        <v>284</v>
      </c>
      <c r="AT606" s="176" t="s">
        <v>284</v>
      </c>
      <c r="AU606" s="176" t="s">
        <v>284</v>
      </c>
      <c r="AV606" s="176" t="s">
        <v>284</v>
      </c>
      <c r="AW606" s="176" t="s">
        <v>284</v>
      </c>
      <c r="AX606" s="176" t="s">
        <v>284</v>
      </c>
    </row>
    <row r="607" spans="1:50" x14ac:dyDescent="0.3">
      <c r="A607" s="176">
        <v>809857</v>
      </c>
      <c r="B607" s="176" t="s">
        <v>308</v>
      </c>
      <c r="C607" s="176" t="s">
        <v>220</v>
      </c>
      <c r="D607" s="176" t="s">
        <v>220</v>
      </c>
      <c r="E607" s="176" t="s">
        <v>220</v>
      </c>
      <c r="F607" s="176" t="s">
        <v>222</v>
      </c>
      <c r="G607" s="176" t="s">
        <v>222</v>
      </c>
      <c r="H607" s="176" t="s">
        <v>220</v>
      </c>
      <c r="I607" s="176" t="s">
        <v>222</v>
      </c>
      <c r="J607" s="176" t="s">
        <v>222</v>
      </c>
      <c r="K607" s="176" t="s">
        <v>222</v>
      </c>
      <c r="L607" s="176" t="s">
        <v>220</v>
      </c>
      <c r="M607" s="176" t="s">
        <v>220</v>
      </c>
      <c r="N607" s="176" t="s">
        <v>220</v>
      </c>
    </row>
    <row r="608" spans="1:50" x14ac:dyDescent="0.3">
      <c r="A608" s="176">
        <v>809860</v>
      </c>
      <c r="B608" s="176" t="s">
        <v>308</v>
      </c>
      <c r="C608" s="176" t="s">
        <v>220</v>
      </c>
      <c r="D608" s="176" t="s">
        <v>220</v>
      </c>
      <c r="E608" s="176" t="s">
        <v>221</v>
      </c>
      <c r="F608" s="176" t="s">
        <v>220</v>
      </c>
      <c r="G608" s="176" t="s">
        <v>222</v>
      </c>
      <c r="H608" s="176" t="s">
        <v>222</v>
      </c>
      <c r="I608" s="176" t="s">
        <v>222</v>
      </c>
      <c r="J608" s="176" t="s">
        <v>222</v>
      </c>
      <c r="K608" s="176" t="s">
        <v>222</v>
      </c>
      <c r="L608" s="176" t="s">
        <v>222</v>
      </c>
      <c r="M608" s="176" t="s">
        <v>222</v>
      </c>
      <c r="N608" s="176" t="s">
        <v>222</v>
      </c>
    </row>
    <row r="609" spans="1:14" x14ac:dyDescent="0.3">
      <c r="A609" s="176">
        <v>809864</v>
      </c>
      <c r="B609" s="176" t="s">
        <v>308</v>
      </c>
      <c r="C609" s="176" t="s">
        <v>220</v>
      </c>
      <c r="D609" s="176" t="s">
        <v>220</v>
      </c>
      <c r="E609" s="176" t="s">
        <v>220</v>
      </c>
      <c r="F609" s="176" t="s">
        <v>220</v>
      </c>
      <c r="G609" s="176" t="s">
        <v>220</v>
      </c>
      <c r="H609" s="176" t="s">
        <v>220</v>
      </c>
      <c r="I609" s="176" t="s">
        <v>220</v>
      </c>
      <c r="J609" s="176" t="s">
        <v>220</v>
      </c>
      <c r="K609" s="176" t="s">
        <v>220</v>
      </c>
      <c r="L609" s="176" t="s">
        <v>220</v>
      </c>
      <c r="M609" s="176" t="s">
        <v>220</v>
      </c>
      <c r="N609" s="176" t="s">
        <v>220</v>
      </c>
    </row>
    <row r="610" spans="1:14" x14ac:dyDescent="0.3">
      <c r="A610" s="176">
        <v>809870</v>
      </c>
      <c r="B610" s="176" t="s">
        <v>308</v>
      </c>
      <c r="C610" s="176" t="s">
        <v>222</v>
      </c>
      <c r="D610" s="176" t="s">
        <v>222</v>
      </c>
      <c r="E610" s="176" t="s">
        <v>222</v>
      </c>
      <c r="F610" s="176" t="s">
        <v>222</v>
      </c>
      <c r="G610" s="176" t="s">
        <v>220</v>
      </c>
      <c r="H610" s="176" t="s">
        <v>220</v>
      </c>
      <c r="I610" s="176" t="s">
        <v>222</v>
      </c>
      <c r="J610" s="176" t="s">
        <v>222</v>
      </c>
      <c r="K610" s="176" t="s">
        <v>222</v>
      </c>
      <c r="L610" s="176" t="s">
        <v>221</v>
      </c>
      <c r="M610" s="176" t="s">
        <v>222</v>
      </c>
      <c r="N610" s="176" t="s">
        <v>221</v>
      </c>
    </row>
    <row r="611" spans="1:14" x14ac:dyDescent="0.3">
      <c r="A611" s="176">
        <v>809871</v>
      </c>
      <c r="B611" s="176" t="s">
        <v>308</v>
      </c>
      <c r="C611" s="176" t="s">
        <v>220</v>
      </c>
      <c r="D611" s="176" t="s">
        <v>221</v>
      </c>
      <c r="E611" s="176" t="s">
        <v>220</v>
      </c>
      <c r="F611" s="176" t="s">
        <v>220</v>
      </c>
      <c r="G611" s="176" t="s">
        <v>220</v>
      </c>
      <c r="H611" s="176" t="s">
        <v>222</v>
      </c>
      <c r="I611" s="176" t="s">
        <v>221</v>
      </c>
      <c r="J611" s="176" t="s">
        <v>221</v>
      </c>
      <c r="K611" s="176" t="s">
        <v>221</v>
      </c>
      <c r="L611" s="176" t="s">
        <v>221</v>
      </c>
      <c r="M611" s="176" t="s">
        <v>222</v>
      </c>
      <c r="N611" s="176" t="s">
        <v>222</v>
      </c>
    </row>
    <row r="612" spans="1:14" x14ac:dyDescent="0.3">
      <c r="A612" s="176">
        <v>809877</v>
      </c>
      <c r="B612" s="176" t="s">
        <v>308</v>
      </c>
      <c r="C612" s="176" t="s">
        <v>222</v>
      </c>
      <c r="D612" s="176" t="s">
        <v>222</v>
      </c>
      <c r="E612" s="176" t="s">
        <v>220</v>
      </c>
      <c r="F612" s="176" t="s">
        <v>222</v>
      </c>
      <c r="G612" s="176" t="s">
        <v>222</v>
      </c>
      <c r="H612" s="176" t="s">
        <v>222</v>
      </c>
      <c r="I612" s="176" t="s">
        <v>221</v>
      </c>
      <c r="J612" s="176" t="s">
        <v>221</v>
      </c>
      <c r="K612" s="176" t="s">
        <v>221</v>
      </c>
      <c r="L612" s="176" t="s">
        <v>221</v>
      </c>
      <c r="M612" s="176" t="s">
        <v>221</v>
      </c>
      <c r="N612" s="176" t="s">
        <v>221</v>
      </c>
    </row>
    <row r="613" spans="1:14" x14ac:dyDescent="0.3">
      <c r="A613" s="176">
        <v>809878</v>
      </c>
      <c r="B613" s="176" t="s">
        <v>308</v>
      </c>
      <c r="C613" s="176" t="s">
        <v>222</v>
      </c>
      <c r="D613" s="176" t="s">
        <v>222</v>
      </c>
      <c r="E613" s="176" t="s">
        <v>221</v>
      </c>
      <c r="F613" s="176" t="s">
        <v>222</v>
      </c>
      <c r="G613" s="176" t="s">
        <v>222</v>
      </c>
      <c r="H613" s="176" t="s">
        <v>222</v>
      </c>
      <c r="I613" s="176" t="s">
        <v>221</v>
      </c>
      <c r="J613" s="176" t="s">
        <v>222</v>
      </c>
      <c r="K613" s="176" t="s">
        <v>220</v>
      </c>
      <c r="L613" s="176" t="s">
        <v>222</v>
      </c>
      <c r="M613" s="176" t="s">
        <v>220</v>
      </c>
      <c r="N613" s="176" t="s">
        <v>222</v>
      </c>
    </row>
    <row r="614" spans="1:14" x14ac:dyDescent="0.3">
      <c r="A614" s="176">
        <v>809881</v>
      </c>
      <c r="B614" s="176" t="s">
        <v>308</v>
      </c>
      <c r="C614" s="176" t="s">
        <v>220</v>
      </c>
      <c r="D614" s="176" t="s">
        <v>222</v>
      </c>
      <c r="E614" s="176" t="s">
        <v>222</v>
      </c>
      <c r="F614" s="176" t="s">
        <v>222</v>
      </c>
      <c r="G614" s="176" t="s">
        <v>220</v>
      </c>
      <c r="H614" s="176" t="s">
        <v>221</v>
      </c>
      <c r="I614" s="176" t="s">
        <v>221</v>
      </c>
      <c r="J614" s="176" t="s">
        <v>221</v>
      </c>
      <c r="K614" s="176" t="s">
        <v>220</v>
      </c>
      <c r="L614" s="176" t="s">
        <v>222</v>
      </c>
      <c r="M614" s="176" t="s">
        <v>221</v>
      </c>
      <c r="N614" s="176" t="s">
        <v>222</v>
      </c>
    </row>
    <row r="615" spans="1:14" x14ac:dyDescent="0.3">
      <c r="A615" s="176">
        <v>809891</v>
      </c>
      <c r="B615" s="176" t="s">
        <v>308</v>
      </c>
      <c r="C615" s="176" t="s">
        <v>220</v>
      </c>
      <c r="D615" s="176" t="s">
        <v>220</v>
      </c>
      <c r="E615" s="176" t="s">
        <v>222</v>
      </c>
      <c r="F615" s="176" t="s">
        <v>220</v>
      </c>
      <c r="G615" s="176" t="s">
        <v>222</v>
      </c>
      <c r="H615" s="176" t="s">
        <v>222</v>
      </c>
      <c r="I615" s="176" t="s">
        <v>222</v>
      </c>
      <c r="J615" s="176" t="s">
        <v>221</v>
      </c>
      <c r="K615" s="176" t="s">
        <v>221</v>
      </c>
      <c r="L615" s="176" t="s">
        <v>220</v>
      </c>
      <c r="M615" s="176" t="s">
        <v>220</v>
      </c>
      <c r="N615" s="176" t="s">
        <v>221</v>
      </c>
    </row>
    <row r="616" spans="1:14" x14ac:dyDescent="0.3">
      <c r="A616" s="176">
        <v>809895</v>
      </c>
      <c r="B616" s="176" t="s">
        <v>308</v>
      </c>
      <c r="C616" s="176" t="s">
        <v>222</v>
      </c>
      <c r="D616" s="176" t="s">
        <v>222</v>
      </c>
      <c r="E616" s="176" t="s">
        <v>221</v>
      </c>
      <c r="F616" s="176" t="s">
        <v>222</v>
      </c>
      <c r="G616" s="176" t="s">
        <v>220</v>
      </c>
      <c r="H616" s="176" t="s">
        <v>222</v>
      </c>
      <c r="I616" s="176" t="s">
        <v>221</v>
      </c>
      <c r="J616" s="176" t="s">
        <v>221</v>
      </c>
      <c r="K616" s="176" t="s">
        <v>221</v>
      </c>
      <c r="L616" s="176" t="s">
        <v>221</v>
      </c>
      <c r="M616" s="176" t="s">
        <v>221</v>
      </c>
      <c r="N616" s="176" t="s">
        <v>221</v>
      </c>
    </row>
    <row r="617" spans="1:14" x14ac:dyDescent="0.3">
      <c r="A617" s="176">
        <v>809901</v>
      </c>
      <c r="B617" s="176" t="s">
        <v>308</v>
      </c>
      <c r="C617" s="176" t="s">
        <v>222</v>
      </c>
      <c r="D617" s="176" t="s">
        <v>222</v>
      </c>
      <c r="E617" s="176" t="s">
        <v>221</v>
      </c>
      <c r="F617" s="176" t="s">
        <v>222</v>
      </c>
      <c r="G617" s="176" t="s">
        <v>222</v>
      </c>
      <c r="H617" s="176" t="s">
        <v>221</v>
      </c>
      <c r="I617" s="176" t="s">
        <v>222</v>
      </c>
      <c r="J617" s="176" t="s">
        <v>222</v>
      </c>
      <c r="K617" s="176" t="s">
        <v>220</v>
      </c>
      <c r="L617" s="176" t="s">
        <v>222</v>
      </c>
      <c r="M617" s="176" t="s">
        <v>220</v>
      </c>
      <c r="N617" s="176" t="s">
        <v>221</v>
      </c>
    </row>
    <row r="618" spans="1:14" x14ac:dyDescent="0.3">
      <c r="A618" s="176">
        <v>809907</v>
      </c>
      <c r="B618" s="176" t="s">
        <v>308</v>
      </c>
      <c r="C618" s="176" t="s">
        <v>221</v>
      </c>
      <c r="D618" s="176" t="s">
        <v>222</v>
      </c>
      <c r="E618" s="176" t="s">
        <v>222</v>
      </c>
      <c r="F618" s="176" t="s">
        <v>220</v>
      </c>
      <c r="G618" s="176" t="s">
        <v>221</v>
      </c>
      <c r="H618" s="176" t="s">
        <v>222</v>
      </c>
      <c r="I618" s="176" t="s">
        <v>221</v>
      </c>
      <c r="J618" s="176" t="s">
        <v>221</v>
      </c>
      <c r="K618" s="176" t="s">
        <v>222</v>
      </c>
      <c r="L618" s="176" t="s">
        <v>222</v>
      </c>
      <c r="M618" s="176" t="s">
        <v>221</v>
      </c>
      <c r="N618" s="176" t="s">
        <v>221</v>
      </c>
    </row>
    <row r="619" spans="1:14" x14ac:dyDescent="0.3">
      <c r="A619" s="176">
        <v>809922</v>
      </c>
      <c r="B619" s="176" t="s">
        <v>308</v>
      </c>
      <c r="C619" s="176" t="s">
        <v>220</v>
      </c>
      <c r="D619" s="176" t="s">
        <v>222</v>
      </c>
      <c r="E619" s="176" t="s">
        <v>221</v>
      </c>
      <c r="F619" s="176" t="s">
        <v>222</v>
      </c>
      <c r="G619" s="176" t="s">
        <v>222</v>
      </c>
      <c r="H619" s="176" t="s">
        <v>222</v>
      </c>
      <c r="I619" s="176" t="s">
        <v>220</v>
      </c>
      <c r="J619" s="176" t="s">
        <v>221</v>
      </c>
      <c r="K619" s="176" t="s">
        <v>221</v>
      </c>
      <c r="L619" s="176" t="s">
        <v>222</v>
      </c>
      <c r="M619" s="176" t="s">
        <v>222</v>
      </c>
      <c r="N619" s="176" t="s">
        <v>221</v>
      </c>
    </row>
    <row r="620" spans="1:14" x14ac:dyDescent="0.3">
      <c r="A620" s="176">
        <v>809925</v>
      </c>
      <c r="B620" s="176" t="s">
        <v>308</v>
      </c>
      <c r="C620" s="176" t="s">
        <v>220</v>
      </c>
      <c r="D620" s="176" t="s">
        <v>220</v>
      </c>
      <c r="E620" s="176" t="s">
        <v>222</v>
      </c>
      <c r="F620" s="176" t="s">
        <v>222</v>
      </c>
      <c r="G620" s="176" t="s">
        <v>221</v>
      </c>
      <c r="H620" s="176" t="s">
        <v>221</v>
      </c>
      <c r="I620" s="176" t="s">
        <v>220</v>
      </c>
      <c r="J620" s="176" t="s">
        <v>222</v>
      </c>
      <c r="K620" s="176" t="s">
        <v>220</v>
      </c>
      <c r="L620" s="176" t="s">
        <v>221</v>
      </c>
      <c r="M620" s="176" t="s">
        <v>220</v>
      </c>
      <c r="N620" s="176" t="s">
        <v>220</v>
      </c>
    </row>
    <row r="621" spans="1:14" x14ac:dyDescent="0.3">
      <c r="A621" s="176">
        <v>809933</v>
      </c>
      <c r="B621" s="176" t="s">
        <v>308</v>
      </c>
      <c r="C621" s="176" t="s">
        <v>220</v>
      </c>
      <c r="D621" s="176" t="s">
        <v>220</v>
      </c>
      <c r="E621" s="176" t="s">
        <v>220</v>
      </c>
      <c r="F621" s="176" t="s">
        <v>220</v>
      </c>
      <c r="G621" s="176" t="s">
        <v>220</v>
      </c>
      <c r="H621" s="176" t="s">
        <v>220</v>
      </c>
      <c r="I621" s="176" t="s">
        <v>220</v>
      </c>
      <c r="J621" s="176" t="s">
        <v>220</v>
      </c>
      <c r="K621" s="176" t="s">
        <v>222</v>
      </c>
      <c r="L621" s="176" t="s">
        <v>222</v>
      </c>
      <c r="M621" s="176" t="s">
        <v>220</v>
      </c>
      <c r="N621" s="176" t="s">
        <v>220</v>
      </c>
    </row>
    <row r="622" spans="1:14" x14ac:dyDescent="0.3">
      <c r="A622" s="176">
        <v>809945</v>
      </c>
      <c r="B622" s="176" t="s">
        <v>308</v>
      </c>
      <c r="C622" s="176" t="s">
        <v>222</v>
      </c>
      <c r="D622" s="176" t="s">
        <v>220</v>
      </c>
      <c r="E622" s="176" t="s">
        <v>222</v>
      </c>
      <c r="F622" s="176" t="s">
        <v>220</v>
      </c>
      <c r="G622" s="176" t="s">
        <v>220</v>
      </c>
      <c r="H622" s="176" t="s">
        <v>220</v>
      </c>
      <c r="I622" s="176" t="s">
        <v>222</v>
      </c>
      <c r="J622" s="176" t="s">
        <v>222</v>
      </c>
      <c r="K622" s="176" t="s">
        <v>222</v>
      </c>
      <c r="L622" s="176" t="s">
        <v>222</v>
      </c>
      <c r="M622" s="176" t="s">
        <v>222</v>
      </c>
      <c r="N622" s="176" t="s">
        <v>221</v>
      </c>
    </row>
    <row r="623" spans="1:14" x14ac:dyDescent="0.3">
      <c r="A623" s="176">
        <v>809947</v>
      </c>
      <c r="B623" s="176" t="s">
        <v>308</v>
      </c>
      <c r="C623" s="176" t="s">
        <v>222</v>
      </c>
      <c r="D623" s="176" t="s">
        <v>222</v>
      </c>
      <c r="E623" s="176" t="s">
        <v>222</v>
      </c>
      <c r="F623" s="176" t="s">
        <v>222</v>
      </c>
      <c r="G623" s="176" t="s">
        <v>222</v>
      </c>
      <c r="H623" s="176" t="s">
        <v>222</v>
      </c>
      <c r="I623" s="176" t="s">
        <v>221</v>
      </c>
      <c r="J623" s="176" t="s">
        <v>221</v>
      </c>
      <c r="K623" s="176" t="s">
        <v>221</v>
      </c>
      <c r="L623" s="176" t="s">
        <v>221</v>
      </c>
      <c r="M623" s="176" t="s">
        <v>221</v>
      </c>
      <c r="N623" s="176" t="s">
        <v>221</v>
      </c>
    </row>
    <row r="624" spans="1:14" x14ac:dyDescent="0.3">
      <c r="A624" s="176">
        <v>809954</v>
      </c>
      <c r="B624" s="176" t="s">
        <v>308</v>
      </c>
      <c r="C624" s="176" t="s">
        <v>222</v>
      </c>
      <c r="D624" s="176" t="s">
        <v>222</v>
      </c>
      <c r="E624" s="176" t="s">
        <v>222</v>
      </c>
      <c r="F624" s="176" t="s">
        <v>222</v>
      </c>
      <c r="G624" s="176" t="s">
        <v>220</v>
      </c>
      <c r="H624" s="176" t="s">
        <v>222</v>
      </c>
      <c r="I624" s="176" t="s">
        <v>220</v>
      </c>
      <c r="J624" s="176" t="s">
        <v>220</v>
      </c>
      <c r="K624" s="176" t="s">
        <v>220</v>
      </c>
      <c r="L624" s="176" t="s">
        <v>221</v>
      </c>
      <c r="M624" s="176" t="s">
        <v>222</v>
      </c>
      <c r="N624" s="176" t="s">
        <v>221</v>
      </c>
    </row>
    <row r="625" spans="1:14" x14ac:dyDescent="0.3">
      <c r="A625" s="176">
        <v>809957</v>
      </c>
      <c r="B625" s="176" t="s">
        <v>308</v>
      </c>
      <c r="C625" s="176" t="s">
        <v>222</v>
      </c>
      <c r="D625" s="176" t="s">
        <v>222</v>
      </c>
      <c r="E625" s="176" t="s">
        <v>222</v>
      </c>
      <c r="F625" s="176" t="s">
        <v>222</v>
      </c>
      <c r="G625" s="176" t="s">
        <v>222</v>
      </c>
      <c r="H625" s="176" t="s">
        <v>222</v>
      </c>
      <c r="I625" s="176" t="s">
        <v>221</v>
      </c>
      <c r="J625" s="176" t="s">
        <v>222</v>
      </c>
      <c r="K625" s="176" t="s">
        <v>222</v>
      </c>
      <c r="L625" s="176" t="s">
        <v>222</v>
      </c>
      <c r="M625" s="176" t="s">
        <v>220</v>
      </c>
      <c r="N625" s="176" t="s">
        <v>220</v>
      </c>
    </row>
    <row r="626" spans="1:14" x14ac:dyDescent="0.3">
      <c r="A626" s="176">
        <v>809959</v>
      </c>
      <c r="B626" s="176" t="s">
        <v>308</v>
      </c>
      <c r="C626" s="176" t="s">
        <v>220</v>
      </c>
      <c r="D626" s="176" t="s">
        <v>220</v>
      </c>
      <c r="E626" s="176" t="s">
        <v>221</v>
      </c>
      <c r="F626" s="176" t="s">
        <v>222</v>
      </c>
      <c r="G626" s="176" t="s">
        <v>222</v>
      </c>
      <c r="H626" s="176" t="s">
        <v>220</v>
      </c>
      <c r="I626" s="176" t="s">
        <v>220</v>
      </c>
      <c r="J626" s="176" t="s">
        <v>220</v>
      </c>
      <c r="K626" s="176" t="s">
        <v>221</v>
      </c>
      <c r="L626" s="176" t="s">
        <v>221</v>
      </c>
      <c r="M626" s="176" t="s">
        <v>220</v>
      </c>
      <c r="N626" s="176" t="s">
        <v>222</v>
      </c>
    </row>
    <row r="627" spans="1:14" x14ac:dyDescent="0.3">
      <c r="A627" s="176">
        <v>809966</v>
      </c>
      <c r="B627" s="176" t="s">
        <v>308</v>
      </c>
      <c r="C627" s="176" t="s">
        <v>220</v>
      </c>
      <c r="D627" s="176" t="s">
        <v>221</v>
      </c>
      <c r="E627" s="176" t="s">
        <v>222</v>
      </c>
      <c r="F627" s="176" t="s">
        <v>222</v>
      </c>
      <c r="G627" s="176" t="s">
        <v>220</v>
      </c>
      <c r="H627" s="176" t="s">
        <v>220</v>
      </c>
      <c r="I627" s="176" t="s">
        <v>220</v>
      </c>
      <c r="J627" s="176" t="s">
        <v>222</v>
      </c>
      <c r="K627" s="176" t="s">
        <v>222</v>
      </c>
      <c r="L627" s="176" t="s">
        <v>220</v>
      </c>
      <c r="M627" s="176" t="s">
        <v>220</v>
      </c>
      <c r="N627" s="176" t="s">
        <v>222</v>
      </c>
    </row>
    <row r="628" spans="1:14" x14ac:dyDescent="0.3">
      <c r="A628" s="176">
        <v>809967</v>
      </c>
      <c r="B628" s="176" t="s">
        <v>308</v>
      </c>
      <c r="C628" s="176" t="s">
        <v>220</v>
      </c>
      <c r="D628" s="176" t="s">
        <v>220</v>
      </c>
      <c r="E628" s="176" t="s">
        <v>220</v>
      </c>
      <c r="F628" s="176" t="s">
        <v>220</v>
      </c>
      <c r="G628" s="176" t="s">
        <v>222</v>
      </c>
      <c r="H628" s="176" t="s">
        <v>220</v>
      </c>
      <c r="I628" s="176" t="s">
        <v>220</v>
      </c>
      <c r="J628" s="176" t="s">
        <v>222</v>
      </c>
      <c r="K628" s="176" t="s">
        <v>220</v>
      </c>
      <c r="L628" s="176" t="s">
        <v>220</v>
      </c>
      <c r="M628" s="176" t="s">
        <v>222</v>
      </c>
      <c r="N628" s="176" t="s">
        <v>221</v>
      </c>
    </row>
    <row r="629" spans="1:14" x14ac:dyDescent="0.3">
      <c r="A629" s="176">
        <v>809974</v>
      </c>
      <c r="B629" s="176" t="s">
        <v>308</v>
      </c>
      <c r="C629" s="176" t="s">
        <v>221</v>
      </c>
      <c r="D629" s="176" t="s">
        <v>221</v>
      </c>
      <c r="E629" s="176" t="s">
        <v>221</v>
      </c>
      <c r="F629" s="176" t="s">
        <v>221</v>
      </c>
      <c r="G629" s="176" t="s">
        <v>222</v>
      </c>
      <c r="H629" s="176" t="s">
        <v>222</v>
      </c>
      <c r="I629" s="176" t="s">
        <v>222</v>
      </c>
      <c r="J629" s="176" t="s">
        <v>221</v>
      </c>
      <c r="K629" s="176" t="s">
        <v>221</v>
      </c>
      <c r="L629" s="176" t="s">
        <v>221</v>
      </c>
      <c r="M629" s="176" t="s">
        <v>222</v>
      </c>
      <c r="N629" s="176" t="s">
        <v>221</v>
      </c>
    </row>
    <row r="630" spans="1:14" x14ac:dyDescent="0.3">
      <c r="A630" s="176">
        <v>809977</v>
      </c>
      <c r="B630" s="176" t="s">
        <v>308</v>
      </c>
      <c r="C630" s="176" t="s">
        <v>220</v>
      </c>
      <c r="D630" s="176" t="s">
        <v>222</v>
      </c>
      <c r="E630" s="176" t="s">
        <v>222</v>
      </c>
      <c r="F630" s="176" t="s">
        <v>222</v>
      </c>
      <c r="G630" s="176" t="s">
        <v>222</v>
      </c>
      <c r="H630" s="176" t="s">
        <v>222</v>
      </c>
      <c r="I630" s="176" t="s">
        <v>221</v>
      </c>
      <c r="J630" s="176" t="s">
        <v>221</v>
      </c>
      <c r="K630" s="176" t="s">
        <v>221</v>
      </c>
      <c r="L630" s="176" t="s">
        <v>221</v>
      </c>
      <c r="M630" s="176" t="s">
        <v>221</v>
      </c>
      <c r="N630" s="176" t="s">
        <v>221</v>
      </c>
    </row>
    <row r="631" spans="1:14" x14ac:dyDescent="0.3">
      <c r="A631" s="176">
        <v>809978</v>
      </c>
      <c r="B631" s="176" t="s">
        <v>308</v>
      </c>
      <c r="C631" s="176" t="s">
        <v>222</v>
      </c>
      <c r="D631" s="176" t="s">
        <v>221</v>
      </c>
      <c r="E631" s="176" t="s">
        <v>221</v>
      </c>
      <c r="F631" s="176" t="s">
        <v>222</v>
      </c>
      <c r="G631" s="176" t="s">
        <v>220</v>
      </c>
      <c r="H631" s="176" t="s">
        <v>220</v>
      </c>
      <c r="I631" s="176" t="s">
        <v>221</v>
      </c>
      <c r="J631" s="176" t="s">
        <v>221</v>
      </c>
      <c r="K631" s="176" t="s">
        <v>221</v>
      </c>
      <c r="L631" s="176" t="s">
        <v>221</v>
      </c>
      <c r="M631" s="176" t="s">
        <v>222</v>
      </c>
      <c r="N631" s="176" t="s">
        <v>222</v>
      </c>
    </row>
    <row r="632" spans="1:14" x14ac:dyDescent="0.3">
      <c r="A632" s="176">
        <v>809980</v>
      </c>
      <c r="B632" s="176" t="s">
        <v>308</v>
      </c>
      <c r="C632" s="176" t="s">
        <v>222</v>
      </c>
      <c r="D632" s="176" t="s">
        <v>220</v>
      </c>
      <c r="E632" s="176" t="s">
        <v>220</v>
      </c>
      <c r="F632" s="176" t="s">
        <v>220</v>
      </c>
      <c r="G632" s="176" t="s">
        <v>221</v>
      </c>
      <c r="H632" s="176" t="s">
        <v>221</v>
      </c>
      <c r="I632" s="176" t="s">
        <v>220</v>
      </c>
      <c r="J632" s="176" t="s">
        <v>221</v>
      </c>
      <c r="K632" s="176" t="s">
        <v>221</v>
      </c>
      <c r="L632" s="176" t="s">
        <v>221</v>
      </c>
      <c r="M632" s="176" t="s">
        <v>221</v>
      </c>
      <c r="N632" s="176" t="s">
        <v>221</v>
      </c>
    </row>
    <row r="633" spans="1:14" x14ac:dyDescent="0.3">
      <c r="A633" s="176">
        <v>809982</v>
      </c>
      <c r="B633" s="176" t="s">
        <v>308</v>
      </c>
      <c r="C633" s="176" t="s">
        <v>222</v>
      </c>
      <c r="D633" s="176" t="s">
        <v>221</v>
      </c>
      <c r="E633" s="176" t="s">
        <v>222</v>
      </c>
      <c r="F633" s="176" t="s">
        <v>222</v>
      </c>
      <c r="G633" s="176" t="s">
        <v>220</v>
      </c>
      <c r="H633" s="176" t="s">
        <v>220</v>
      </c>
      <c r="I633" s="176" t="s">
        <v>221</v>
      </c>
      <c r="J633" s="176" t="s">
        <v>221</v>
      </c>
      <c r="K633" s="176" t="s">
        <v>221</v>
      </c>
      <c r="L633" s="176" t="s">
        <v>221</v>
      </c>
      <c r="M633" s="176" t="s">
        <v>221</v>
      </c>
      <c r="N633" s="176" t="s">
        <v>221</v>
      </c>
    </row>
    <row r="634" spans="1:14" x14ac:dyDescent="0.3">
      <c r="A634" s="176">
        <v>809983</v>
      </c>
      <c r="B634" s="176" t="s">
        <v>308</v>
      </c>
      <c r="C634" s="176" t="s">
        <v>220</v>
      </c>
      <c r="D634" s="176" t="s">
        <v>222</v>
      </c>
      <c r="E634" s="176" t="s">
        <v>221</v>
      </c>
      <c r="F634" s="176" t="s">
        <v>222</v>
      </c>
      <c r="G634" s="176" t="s">
        <v>222</v>
      </c>
      <c r="H634" s="176" t="s">
        <v>222</v>
      </c>
      <c r="I634" s="176" t="s">
        <v>220</v>
      </c>
      <c r="J634" s="176" t="s">
        <v>221</v>
      </c>
      <c r="K634" s="176" t="s">
        <v>221</v>
      </c>
      <c r="L634" s="176" t="s">
        <v>220</v>
      </c>
      <c r="M634" s="176" t="s">
        <v>221</v>
      </c>
      <c r="N634" s="176" t="s">
        <v>221</v>
      </c>
    </row>
    <row r="635" spans="1:14" x14ac:dyDescent="0.3">
      <c r="A635" s="176">
        <v>809986</v>
      </c>
      <c r="B635" s="176" t="s">
        <v>308</v>
      </c>
      <c r="C635" s="176" t="s">
        <v>220</v>
      </c>
      <c r="D635" s="176" t="s">
        <v>220</v>
      </c>
      <c r="E635" s="176" t="s">
        <v>220</v>
      </c>
      <c r="F635" s="176" t="s">
        <v>220</v>
      </c>
      <c r="G635" s="176" t="s">
        <v>220</v>
      </c>
      <c r="H635" s="176" t="s">
        <v>222</v>
      </c>
      <c r="I635" s="176" t="s">
        <v>222</v>
      </c>
      <c r="J635" s="176" t="s">
        <v>221</v>
      </c>
      <c r="K635" s="176" t="s">
        <v>222</v>
      </c>
      <c r="L635" s="176" t="s">
        <v>222</v>
      </c>
      <c r="M635" s="176" t="s">
        <v>221</v>
      </c>
      <c r="N635" s="176" t="s">
        <v>221</v>
      </c>
    </row>
    <row r="636" spans="1:14" x14ac:dyDescent="0.3">
      <c r="A636" s="176">
        <v>809987</v>
      </c>
      <c r="B636" s="176" t="s">
        <v>308</v>
      </c>
      <c r="C636" s="176" t="s">
        <v>220</v>
      </c>
      <c r="D636" s="176" t="s">
        <v>222</v>
      </c>
      <c r="E636" s="176" t="s">
        <v>220</v>
      </c>
      <c r="F636" s="176" t="s">
        <v>220</v>
      </c>
      <c r="G636" s="176" t="s">
        <v>220</v>
      </c>
      <c r="H636" s="176" t="s">
        <v>220</v>
      </c>
      <c r="I636" s="176" t="s">
        <v>222</v>
      </c>
      <c r="J636" s="176" t="s">
        <v>222</v>
      </c>
      <c r="K636" s="176" t="s">
        <v>221</v>
      </c>
      <c r="L636" s="176" t="s">
        <v>222</v>
      </c>
      <c r="M636" s="176" t="s">
        <v>222</v>
      </c>
      <c r="N636" s="176" t="s">
        <v>221</v>
      </c>
    </row>
    <row r="637" spans="1:14" x14ac:dyDescent="0.3">
      <c r="A637" s="176">
        <v>809991</v>
      </c>
      <c r="B637" s="176" t="s">
        <v>308</v>
      </c>
      <c r="C637" s="176" t="s">
        <v>222</v>
      </c>
      <c r="D637" s="176" t="s">
        <v>221</v>
      </c>
      <c r="E637" s="176" t="s">
        <v>221</v>
      </c>
      <c r="F637" s="176" t="s">
        <v>222</v>
      </c>
      <c r="G637" s="176" t="s">
        <v>221</v>
      </c>
      <c r="H637" s="176" t="s">
        <v>222</v>
      </c>
      <c r="I637" s="176" t="s">
        <v>222</v>
      </c>
      <c r="J637" s="176" t="s">
        <v>221</v>
      </c>
      <c r="K637" s="176" t="s">
        <v>222</v>
      </c>
      <c r="L637" s="176" t="s">
        <v>222</v>
      </c>
      <c r="M637" s="176" t="s">
        <v>221</v>
      </c>
      <c r="N637" s="176" t="s">
        <v>222</v>
      </c>
    </row>
    <row r="638" spans="1:14" x14ac:dyDescent="0.3">
      <c r="A638" s="176">
        <v>810008</v>
      </c>
      <c r="B638" s="176" t="s">
        <v>308</v>
      </c>
      <c r="C638" s="176" t="s">
        <v>222</v>
      </c>
      <c r="D638" s="176" t="s">
        <v>221</v>
      </c>
      <c r="E638" s="176" t="s">
        <v>222</v>
      </c>
      <c r="F638" s="176" t="s">
        <v>221</v>
      </c>
      <c r="G638" s="176" t="s">
        <v>221</v>
      </c>
      <c r="H638" s="176" t="s">
        <v>221</v>
      </c>
      <c r="I638" s="176" t="s">
        <v>221</v>
      </c>
      <c r="J638" s="176" t="s">
        <v>221</v>
      </c>
      <c r="K638" s="176" t="s">
        <v>221</v>
      </c>
      <c r="L638" s="176" t="s">
        <v>221</v>
      </c>
      <c r="M638" s="176" t="s">
        <v>221</v>
      </c>
      <c r="N638" s="176" t="s">
        <v>221</v>
      </c>
    </row>
    <row r="639" spans="1:14" x14ac:dyDescent="0.3">
      <c r="A639" s="176">
        <v>810010</v>
      </c>
      <c r="B639" s="176" t="s">
        <v>308</v>
      </c>
      <c r="C639" s="176" t="s">
        <v>220</v>
      </c>
      <c r="D639" s="176" t="s">
        <v>222</v>
      </c>
      <c r="E639" s="176" t="s">
        <v>221</v>
      </c>
      <c r="F639" s="176" t="s">
        <v>220</v>
      </c>
      <c r="G639" s="176" t="s">
        <v>220</v>
      </c>
      <c r="H639" s="176" t="s">
        <v>221</v>
      </c>
      <c r="I639" s="176" t="s">
        <v>220</v>
      </c>
      <c r="J639" s="176" t="s">
        <v>220</v>
      </c>
      <c r="K639" s="176" t="s">
        <v>221</v>
      </c>
      <c r="L639" s="176" t="s">
        <v>220</v>
      </c>
      <c r="M639" s="176" t="s">
        <v>220</v>
      </c>
      <c r="N639" s="176" t="s">
        <v>220</v>
      </c>
    </row>
    <row r="640" spans="1:14" x14ac:dyDescent="0.3">
      <c r="A640" s="176">
        <v>810013</v>
      </c>
      <c r="B640" s="176" t="s">
        <v>308</v>
      </c>
      <c r="C640" s="176" t="s">
        <v>220</v>
      </c>
      <c r="D640" s="176" t="s">
        <v>222</v>
      </c>
      <c r="E640" s="176" t="s">
        <v>220</v>
      </c>
      <c r="F640" s="176" t="s">
        <v>220</v>
      </c>
      <c r="G640" s="176" t="s">
        <v>222</v>
      </c>
      <c r="H640" s="176" t="s">
        <v>222</v>
      </c>
      <c r="I640" s="176" t="s">
        <v>220</v>
      </c>
      <c r="J640" s="176" t="s">
        <v>222</v>
      </c>
      <c r="K640" s="176" t="s">
        <v>222</v>
      </c>
      <c r="L640" s="176" t="s">
        <v>220</v>
      </c>
      <c r="M640" s="176" t="s">
        <v>220</v>
      </c>
      <c r="N640" s="176" t="s">
        <v>220</v>
      </c>
    </row>
    <row r="641" spans="1:14" x14ac:dyDescent="0.3">
      <c r="A641" s="176">
        <v>810014</v>
      </c>
      <c r="B641" s="176" t="s">
        <v>308</v>
      </c>
      <c r="C641" s="176" t="s">
        <v>221</v>
      </c>
      <c r="D641" s="176" t="s">
        <v>220</v>
      </c>
      <c r="E641" s="176" t="s">
        <v>220</v>
      </c>
      <c r="F641" s="176" t="s">
        <v>221</v>
      </c>
      <c r="G641" s="176" t="s">
        <v>221</v>
      </c>
      <c r="H641" s="176" t="s">
        <v>220</v>
      </c>
      <c r="I641" s="176" t="s">
        <v>220</v>
      </c>
      <c r="J641" s="176" t="s">
        <v>222</v>
      </c>
      <c r="K641" s="176" t="s">
        <v>220</v>
      </c>
      <c r="L641" s="176" t="s">
        <v>222</v>
      </c>
      <c r="M641" s="176" t="s">
        <v>220</v>
      </c>
      <c r="N641" s="176" t="s">
        <v>221</v>
      </c>
    </row>
    <row r="642" spans="1:14" x14ac:dyDescent="0.3">
      <c r="A642" s="176">
        <v>810017</v>
      </c>
      <c r="B642" s="176" t="s">
        <v>308</v>
      </c>
      <c r="C642" s="176" t="s">
        <v>220</v>
      </c>
      <c r="D642" s="176" t="s">
        <v>220</v>
      </c>
      <c r="E642" s="176" t="s">
        <v>222</v>
      </c>
      <c r="F642" s="176" t="s">
        <v>222</v>
      </c>
      <c r="G642" s="176" t="s">
        <v>220</v>
      </c>
      <c r="H642" s="176" t="s">
        <v>220</v>
      </c>
      <c r="I642" s="176" t="s">
        <v>220</v>
      </c>
      <c r="J642" s="176" t="s">
        <v>222</v>
      </c>
      <c r="K642" s="176" t="s">
        <v>222</v>
      </c>
      <c r="L642" s="176" t="s">
        <v>220</v>
      </c>
      <c r="M642" s="176" t="s">
        <v>220</v>
      </c>
      <c r="N642" s="176" t="s">
        <v>220</v>
      </c>
    </row>
    <row r="643" spans="1:14" x14ac:dyDescent="0.3">
      <c r="A643" s="176">
        <v>810018</v>
      </c>
      <c r="B643" s="176" t="s">
        <v>308</v>
      </c>
      <c r="C643" s="176" t="s">
        <v>221</v>
      </c>
      <c r="D643" s="176" t="s">
        <v>221</v>
      </c>
      <c r="E643" s="176" t="s">
        <v>221</v>
      </c>
      <c r="F643" s="176" t="s">
        <v>222</v>
      </c>
      <c r="G643" s="176" t="s">
        <v>222</v>
      </c>
      <c r="H643" s="176" t="s">
        <v>221</v>
      </c>
      <c r="I643" s="176" t="s">
        <v>221</v>
      </c>
      <c r="J643" s="176" t="s">
        <v>222</v>
      </c>
      <c r="K643" s="176" t="s">
        <v>222</v>
      </c>
      <c r="L643" s="176" t="s">
        <v>221</v>
      </c>
      <c r="M643" s="176" t="s">
        <v>222</v>
      </c>
      <c r="N643" s="176" t="s">
        <v>222</v>
      </c>
    </row>
    <row r="644" spans="1:14" x14ac:dyDescent="0.3">
      <c r="A644" s="176">
        <v>810019</v>
      </c>
      <c r="B644" s="176" t="s">
        <v>308</v>
      </c>
      <c r="C644" s="176" t="s">
        <v>220</v>
      </c>
      <c r="D644" s="176" t="s">
        <v>220</v>
      </c>
      <c r="E644" s="176" t="s">
        <v>222</v>
      </c>
      <c r="F644" s="176" t="s">
        <v>220</v>
      </c>
      <c r="G644" s="176" t="s">
        <v>222</v>
      </c>
      <c r="H644" s="176" t="s">
        <v>220</v>
      </c>
      <c r="I644" s="176" t="s">
        <v>220</v>
      </c>
      <c r="J644" s="176" t="s">
        <v>220</v>
      </c>
      <c r="K644" s="176" t="s">
        <v>220</v>
      </c>
      <c r="L644" s="176" t="s">
        <v>222</v>
      </c>
      <c r="M644" s="176" t="s">
        <v>220</v>
      </c>
      <c r="N644" s="176" t="s">
        <v>220</v>
      </c>
    </row>
    <row r="645" spans="1:14" x14ac:dyDescent="0.3">
      <c r="A645" s="176">
        <v>810023</v>
      </c>
      <c r="B645" s="176" t="s">
        <v>308</v>
      </c>
      <c r="C645" s="176" t="s">
        <v>220</v>
      </c>
      <c r="D645" s="176" t="s">
        <v>220</v>
      </c>
      <c r="E645" s="176" t="s">
        <v>221</v>
      </c>
      <c r="F645" s="176" t="s">
        <v>221</v>
      </c>
      <c r="G645" s="176" t="s">
        <v>222</v>
      </c>
      <c r="H645" s="176" t="s">
        <v>222</v>
      </c>
      <c r="I645" s="176" t="s">
        <v>221</v>
      </c>
      <c r="J645" s="176" t="s">
        <v>222</v>
      </c>
      <c r="K645" s="176" t="s">
        <v>221</v>
      </c>
      <c r="L645" s="176" t="s">
        <v>221</v>
      </c>
      <c r="M645" s="176" t="s">
        <v>221</v>
      </c>
      <c r="N645" s="176" t="s">
        <v>221</v>
      </c>
    </row>
    <row r="646" spans="1:14" x14ac:dyDescent="0.3">
      <c r="A646" s="176">
        <v>810027</v>
      </c>
      <c r="B646" s="176" t="s">
        <v>308</v>
      </c>
      <c r="C646" s="176" t="s">
        <v>222</v>
      </c>
      <c r="D646" s="176" t="s">
        <v>220</v>
      </c>
      <c r="E646" s="176" t="s">
        <v>222</v>
      </c>
      <c r="F646" s="176" t="s">
        <v>220</v>
      </c>
      <c r="G646" s="176" t="s">
        <v>220</v>
      </c>
      <c r="H646" s="176" t="s">
        <v>222</v>
      </c>
      <c r="I646" s="176" t="s">
        <v>222</v>
      </c>
      <c r="J646" s="176" t="s">
        <v>222</v>
      </c>
      <c r="K646" s="176" t="s">
        <v>222</v>
      </c>
      <c r="L646" s="176" t="s">
        <v>222</v>
      </c>
      <c r="M646" s="176" t="s">
        <v>222</v>
      </c>
      <c r="N646" s="176" t="s">
        <v>222</v>
      </c>
    </row>
    <row r="647" spans="1:14" x14ac:dyDescent="0.3">
      <c r="A647" s="176">
        <v>810030</v>
      </c>
      <c r="B647" s="176" t="s">
        <v>308</v>
      </c>
      <c r="C647" s="176" t="s">
        <v>222</v>
      </c>
      <c r="D647" s="176" t="s">
        <v>220</v>
      </c>
      <c r="E647" s="176" t="s">
        <v>221</v>
      </c>
      <c r="F647" s="176" t="s">
        <v>222</v>
      </c>
      <c r="G647" s="176" t="s">
        <v>222</v>
      </c>
      <c r="H647" s="176" t="s">
        <v>221</v>
      </c>
      <c r="I647" s="176" t="s">
        <v>221</v>
      </c>
      <c r="J647" s="176" t="s">
        <v>221</v>
      </c>
      <c r="K647" s="176" t="s">
        <v>221</v>
      </c>
      <c r="L647" s="176" t="s">
        <v>220</v>
      </c>
      <c r="M647" s="176" t="s">
        <v>220</v>
      </c>
      <c r="N647" s="176" t="s">
        <v>221</v>
      </c>
    </row>
    <row r="648" spans="1:14" x14ac:dyDescent="0.3">
      <c r="A648" s="176">
        <v>810031</v>
      </c>
      <c r="B648" s="176" t="s">
        <v>308</v>
      </c>
      <c r="C648" s="176" t="s">
        <v>220</v>
      </c>
      <c r="D648" s="176" t="s">
        <v>220</v>
      </c>
      <c r="E648" s="176" t="s">
        <v>220</v>
      </c>
      <c r="F648" s="176" t="s">
        <v>222</v>
      </c>
      <c r="G648" s="176" t="s">
        <v>220</v>
      </c>
      <c r="H648" s="176" t="s">
        <v>220</v>
      </c>
      <c r="I648" s="176" t="s">
        <v>220</v>
      </c>
      <c r="J648" s="176" t="s">
        <v>221</v>
      </c>
      <c r="K648" s="176" t="s">
        <v>221</v>
      </c>
      <c r="L648" s="176" t="s">
        <v>220</v>
      </c>
      <c r="M648" s="176" t="s">
        <v>220</v>
      </c>
      <c r="N648" s="176" t="s">
        <v>220</v>
      </c>
    </row>
    <row r="649" spans="1:14" x14ac:dyDescent="0.3">
      <c r="A649" s="176">
        <v>810034</v>
      </c>
      <c r="B649" s="176" t="s">
        <v>308</v>
      </c>
      <c r="C649" s="176" t="s">
        <v>220</v>
      </c>
      <c r="D649" s="176" t="s">
        <v>222</v>
      </c>
      <c r="E649" s="176" t="s">
        <v>220</v>
      </c>
      <c r="F649" s="176" t="s">
        <v>220</v>
      </c>
      <c r="G649" s="176" t="s">
        <v>220</v>
      </c>
      <c r="H649" s="176" t="s">
        <v>220</v>
      </c>
      <c r="I649" s="176" t="s">
        <v>222</v>
      </c>
      <c r="J649" s="176" t="s">
        <v>221</v>
      </c>
      <c r="K649" s="176" t="s">
        <v>222</v>
      </c>
      <c r="L649" s="176" t="s">
        <v>222</v>
      </c>
      <c r="M649" s="176" t="s">
        <v>221</v>
      </c>
      <c r="N649" s="176" t="s">
        <v>221</v>
      </c>
    </row>
    <row r="650" spans="1:14" x14ac:dyDescent="0.3">
      <c r="A650" s="176">
        <v>810039</v>
      </c>
      <c r="B650" s="176" t="s">
        <v>308</v>
      </c>
      <c r="C650" s="176" t="s">
        <v>220</v>
      </c>
      <c r="D650" s="176" t="s">
        <v>222</v>
      </c>
      <c r="E650" s="176" t="s">
        <v>222</v>
      </c>
      <c r="F650" s="176" t="s">
        <v>220</v>
      </c>
      <c r="G650" s="176" t="s">
        <v>222</v>
      </c>
      <c r="H650" s="176" t="s">
        <v>220</v>
      </c>
      <c r="I650" s="176" t="s">
        <v>221</v>
      </c>
      <c r="J650" s="176" t="s">
        <v>221</v>
      </c>
      <c r="K650" s="176" t="s">
        <v>221</v>
      </c>
      <c r="L650" s="176" t="s">
        <v>221</v>
      </c>
      <c r="M650" s="176" t="s">
        <v>221</v>
      </c>
      <c r="N650" s="176" t="s">
        <v>221</v>
      </c>
    </row>
    <row r="651" spans="1:14" x14ac:dyDescent="0.3">
      <c r="A651" s="176">
        <v>810040</v>
      </c>
      <c r="B651" s="176" t="s">
        <v>308</v>
      </c>
      <c r="C651" s="176" t="s">
        <v>222</v>
      </c>
      <c r="D651" s="176" t="s">
        <v>220</v>
      </c>
      <c r="E651" s="176" t="s">
        <v>220</v>
      </c>
      <c r="F651" s="176" t="s">
        <v>220</v>
      </c>
      <c r="G651" s="176" t="s">
        <v>220</v>
      </c>
      <c r="H651" s="176" t="s">
        <v>222</v>
      </c>
      <c r="I651" s="176" t="s">
        <v>220</v>
      </c>
      <c r="J651" s="176" t="s">
        <v>220</v>
      </c>
      <c r="K651" s="176" t="s">
        <v>220</v>
      </c>
      <c r="L651" s="176" t="s">
        <v>220</v>
      </c>
      <c r="M651" s="176" t="s">
        <v>220</v>
      </c>
      <c r="N651" s="176" t="s">
        <v>220</v>
      </c>
    </row>
    <row r="652" spans="1:14" x14ac:dyDescent="0.3">
      <c r="A652" s="176">
        <v>810047</v>
      </c>
      <c r="B652" s="176" t="s">
        <v>308</v>
      </c>
      <c r="C652" s="176" t="s">
        <v>222</v>
      </c>
      <c r="D652" s="176" t="s">
        <v>222</v>
      </c>
      <c r="E652" s="176" t="s">
        <v>221</v>
      </c>
      <c r="F652" s="176" t="s">
        <v>220</v>
      </c>
      <c r="G652" s="176" t="s">
        <v>222</v>
      </c>
      <c r="H652" s="176" t="s">
        <v>221</v>
      </c>
      <c r="I652" s="176" t="s">
        <v>222</v>
      </c>
      <c r="J652" s="176" t="s">
        <v>220</v>
      </c>
      <c r="K652" s="176" t="s">
        <v>220</v>
      </c>
      <c r="L652" s="176" t="s">
        <v>222</v>
      </c>
      <c r="M652" s="176" t="s">
        <v>222</v>
      </c>
      <c r="N652" s="176" t="s">
        <v>220</v>
      </c>
    </row>
    <row r="653" spans="1:14" x14ac:dyDescent="0.3">
      <c r="A653" s="176">
        <v>810048</v>
      </c>
      <c r="B653" s="176" t="s">
        <v>308</v>
      </c>
      <c r="C653" s="176" t="s">
        <v>221</v>
      </c>
      <c r="D653" s="176" t="s">
        <v>222</v>
      </c>
      <c r="E653" s="176" t="s">
        <v>222</v>
      </c>
      <c r="F653" s="176" t="s">
        <v>221</v>
      </c>
      <c r="G653" s="176" t="s">
        <v>221</v>
      </c>
      <c r="H653" s="176" t="s">
        <v>221</v>
      </c>
      <c r="I653" s="176" t="s">
        <v>222</v>
      </c>
      <c r="J653" s="176" t="s">
        <v>222</v>
      </c>
      <c r="K653" s="176" t="s">
        <v>222</v>
      </c>
      <c r="L653" s="176" t="s">
        <v>221</v>
      </c>
      <c r="M653" s="176" t="s">
        <v>222</v>
      </c>
      <c r="N653" s="176" t="s">
        <v>222</v>
      </c>
    </row>
    <row r="654" spans="1:14" x14ac:dyDescent="0.3">
      <c r="A654" s="176">
        <v>810050</v>
      </c>
      <c r="B654" s="176" t="s">
        <v>308</v>
      </c>
      <c r="C654" s="176" t="s">
        <v>220</v>
      </c>
      <c r="D654" s="176" t="s">
        <v>220</v>
      </c>
      <c r="E654" s="176" t="s">
        <v>222</v>
      </c>
      <c r="F654" s="176" t="s">
        <v>220</v>
      </c>
      <c r="G654" s="176" t="s">
        <v>220</v>
      </c>
      <c r="H654" s="176" t="s">
        <v>222</v>
      </c>
      <c r="I654" s="176" t="s">
        <v>222</v>
      </c>
      <c r="J654" s="176" t="s">
        <v>221</v>
      </c>
      <c r="K654" s="176" t="s">
        <v>221</v>
      </c>
      <c r="L654" s="176" t="s">
        <v>221</v>
      </c>
      <c r="M654" s="176" t="s">
        <v>222</v>
      </c>
      <c r="N654" s="176" t="s">
        <v>221</v>
      </c>
    </row>
    <row r="655" spans="1:14" x14ac:dyDescent="0.3">
      <c r="A655" s="176">
        <v>810052</v>
      </c>
      <c r="B655" s="176" t="s">
        <v>308</v>
      </c>
      <c r="C655" s="176" t="s">
        <v>222</v>
      </c>
      <c r="D655" s="176" t="s">
        <v>222</v>
      </c>
      <c r="E655" s="176" t="s">
        <v>220</v>
      </c>
      <c r="F655" s="176" t="s">
        <v>220</v>
      </c>
      <c r="G655" s="176" t="s">
        <v>222</v>
      </c>
      <c r="H655" s="176" t="s">
        <v>222</v>
      </c>
      <c r="I655" s="176" t="s">
        <v>222</v>
      </c>
      <c r="J655" s="176" t="s">
        <v>222</v>
      </c>
      <c r="K655" s="176" t="s">
        <v>221</v>
      </c>
      <c r="L655" s="176" t="s">
        <v>221</v>
      </c>
      <c r="M655" s="176" t="s">
        <v>222</v>
      </c>
      <c r="N655" s="176" t="s">
        <v>221</v>
      </c>
    </row>
    <row r="656" spans="1:14" x14ac:dyDescent="0.3">
      <c r="A656" s="176">
        <v>810053</v>
      </c>
      <c r="B656" s="176" t="s">
        <v>308</v>
      </c>
      <c r="C656" s="176" t="s">
        <v>220</v>
      </c>
      <c r="D656" s="176" t="s">
        <v>220</v>
      </c>
      <c r="E656" s="176" t="s">
        <v>221</v>
      </c>
      <c r="F656" s="176" t="s">
        <v>222</v>
      </c>
      <c r="G656" s="176" t="s">
        <v>222</v>
      </c>
      <c r="H656" s="176" t="s">
        <v>222</v>
      </c>
      <c r="I656" s="176" t="s">
        <v>221</v>
      </c>
      <c r="J656" s="176" t="s">
        <v>221</v>
      </c>
      <c r="K656" s="176" t="s">
        <v>221</v>
      </c>
      <c r="L656" s="176" t="s">
        <v>221</v>
      </c>
      <c r="M656" s="176" t="s">
        <v>221</v>
      </c>
      <c r="N656" s="176" t="s">
        <v>221</v>
      </c>
    </row>
    <row r="657" spans="1:14" x14ac:dyDescent="0.3">
      <c r="A657" s="176">
        <v>810058</v>
      </c>
      <c r="B657" s="176" t="s">
        <v>308</v>
      </c>
      <c r="C657" s="176" t="s">
        <v>220</v>
      </c>
      <c r="D657" s="176" t="s">
        <v>222</v>
      </c>
      <c r="E657" s="176" t="s">
        <v>221</v>
      </c>
      <c r="F657" s="176" t="s">
        <v>221</v>
      </c>
      <c r="G657" s="176" t="s">
        <v>221</v>
      </c>
      <c r="H657" s="176" t="s">
        <v>222</v>
      </c>
      <c r="I657" s="176" t="s">
        <v>220</v>
      </c>
      <c r="J657" s="176" t="s">
        <v>222</v>
      </c>
      <c r="K657" s="176" t="s">
        <v>221</v>
      </c>
      <c r="L657" s="176" t="s">
        <v>220</v>
      </c>
      <c r="M657" s="176" t="s">
        <v>221</v>
      </c>
      <c r="N657" s="176" t="s">
        <v>221</v>
      </c>
    </row>
    <row r="658" spans="1:14" x14ac:dyDescent="0.3">
      <c r="A658" s="176">
        <v>810060</v>
      </c>
      <c r="B658" s="176" t="s">
        <v>308</v>
      </c>
      <c r="C658" s="176" t="s">
        <v>220</v>
      </c>
      <c r="D658" s="176" t="s">
        <v>220</v>
      </c>
      <c r="E658" s="176" t="s">
        <v>220</v>
      </c>
      <c r="F658" s="176" t="s">
        <v>222</v>
      </c>
      <c r="G658" s="176" t="s">
        <v>222</v>
      </c>
      <c r="H658" s="176" t="s">
        <v>220</v>
      </c>
      <c r="I658" s="176" t="s">
        <v>220</v>
      </c>
      <c r="J658" s="176" t="s">
        <v>222</v>
      </c>
      <c r="K658" s="176" t="s">
        <v>222</v>
      </c>
      <c r="L658" s="176" t="s">
        <v>222</v>
      </c>
      <c r="M658" s="176" t="s">
        <v>220</v>
      </c>
      <c r="N658" s="176" t="s">
        <v>222</v>
      </c>
    </row>
    <row r="659" spans="1:14" x14ac:dyDescent="0.3">
      <c r="A659" s="176">
        <v>810073</v>
      </c>
      <c r="B659" s="176" t="s">
        <v>308</v>
      </c>
      <c r="C659" s="176" t="s">
        <v>220</v>
      </c>
      <c r="D659" s="176" t="s">
        <v>220</v>
      </c>
      <c r="E659" s="176" t="s">
        <v>222</v>
      </c>
      <c r="F659" s="176" t="s">
        <v>220</v>
      </c>
      <c r="G659" s="176" t="s">
        <v>220</v>
      </c>
      <c r="H659" s="176" t="s">
        <v>220</v>
      </c>
      <c r="I659" s="176" t="s">
        <v>222</v>
      </c>
      <c r="J659" s="176" t="s">
        <v>222</v>
      </c>
      <c r="K659" s="176" t="s">
        <v>222</v>
      </c>
      <c r="L659" s="176" t="s">
        <v>222</v>
      </c>
      <c r="M659" s="176" t="s">
        <v>222</v>
      </c>
      <c r="N659" s="176" t="s">
        <v>222</v>
      </c>
    </row>
    <row r="660" spans="1:14" x14ac:dyDescent="0.3">
      <c r="A660" s="176">
        <v>810077</v>
      </c>
      <c r="B660" s="176" t="s">
        <v>308</v>
      </c>
      <c r="C660" s="176" t="s">
        <v>220</v>
      </c>
      <c r="D660" s="176" t="s">
        <v>222</v>
      </c>
      <c r="E660" s="176" t="s">
        <v>221</v>
      </c>
      <c r="F660" s="176" t="s">
        <v>220</v>
      </c>
      <c r="G660" s="176" t="s">
        <v>220</v>
      </c>
      <c r="H660" s="176" t="s">
        <v>220</v>
      </c>
      <c r="I660" s="176" t="s">
        <v>220</v>
      </c>
      <c r="J660" s="176" t="s">
        <v>220</v>
      </c>
      <c r="K660" s="176" t="s">
        <v>221</v>
      </c>
      <c r="L660" s="176" t="s">
        <v>222</v>
      </c>
      <c r="M660" s="176" t="s">
        <v>220</v>
      </c>
      <c r="N660" s="176" t="s">
        <v>222</v>
      </c>
    </row>
    <row r="661" spans="1:14" x14ac:dyDescent="0.3">
      <c r="A661" s="176">
        <v>810079</v>
      </c>
      <c r="B661" s="176" t="s">
        <v>308</v>
      </c>
      <c r="C661" s="176" t="s">
        <v>222</v>
      </c>
      <c r="D661" s="176" t="s">
        <v>221</v>
      </c>
      <c r="E661" s="176" t="s">
        <v>221</v>
      </c>
      <c r="F661" s="176" t="s">
        <v>220</v>
      </c>
      <c r="G661" s="176" t="s">
        <v>220</v>
      </c>
      <c r="H661" s="176" t="s">
        <v>220</v>
      </c>
      <c r="I661" s="176" t="s">
        <v>221</v>
      </c>
      <c r="J661" s="176" t="s">
        <v>221</v>
      </c>
      <c r="K661" s="176" t="s">
        <v>221</v>
      </c>
      <c r="L661" s="176" t="s">
        <v>221</v>
      </c>
      <c r="M661" s="176" t="s">
        <v>221</v>
      </c>
      <c r="N661" s="176" t="s">
        <v>221</v>
      </c>
    </row>
    <row r="662" spans="1:14" x14ac:dyDescent="0.3">
      <c r="A662" s="176">
        <v>810082</v>
      </c>
      <c r="B662" s="176" t="s">
        <v>308</v>
      </c>
      <c r="C662" s="176" t="s">
        <v>220</v>
      </c>
      <c r="D662" s="176" t="s">
        <v>222</v>
      </c>
      <c r="E662" s="176" t="s">
        <v>222</v>
      </c>
      <c r="F662" s="176" t="s">
        <v>220</v>
      </c>
      <c r="G662" s="176" t="s">
        <v>220</v>
      </c>
      <c r="H662" s="176" t="s">
        <v>222</v>
      </c>
      <c r="I662" s="176" t="s">
        <v>222</v>
      </c>
      <c r="J662" s="176" t="s">
        <v>222</v>
      </c>
      <c r="K662" s="176" t="s">
        <v>222</v>
      </c>
      <c r="L662" s="176" t="s">
        <v>221</v>
      </c>
      <c r="M662" s="176" t="s">
        <v>222</v>
      </c>
      <c r="N662" s="176" t="s">
        <v>221</v>
      </c>
    </row>
    <row r="663" spans="1:14" x14ac:dyDescent="0.3">
      <c r="A663" s="176">
        <v>810087</v>
      </c>
      <c r="B663" s="176" t="s">
        <v>308</v>
      </c>
      <c r="C663" s="176" t="s">
        <v>220</v>
      </c>
      <c r="D663" s="176" t="s">
        <v>220</v>
      </c>
      <c r="E663" s="176" t="s">
        <v>222</v>
      </c>
      <c r="F663" s="176" t="s">
        <v>220</v>
      </c>
      <c r="G663" s="176" t="s">
        <v>220</v>
      </c>
      <c r="H663" s="176" t="s">
        <v>221</v>
      </c>
      <c r="I663" s="176" t="s">
        <v>221</v>
      </c>
      <c r="J663" s="176" t="s">
        <v>221</v>
      </c>
      <c r="K663" s="176" t="s">
        <v>221</v>
      </c>
      <c r="L663" s="176" t="s">
        <v>221</v>
      </c>
      <c r="M663" s="176" t="s">
        <v>221</v>
      </c>
      <c r="N663" s="176" t="s">
        <v>221</v>
      </c>
    </row>
    <row r="664" spans="1:14" x14ac:dyDescent="0.3">
      <c r="A664" s="176">
        <v>810091</v>
      </c>
      <c r="B664" s="176" t="s">
        <v>308</v>
      </c>
      <c r="C664" s="176" t="s">
        <v>220</v>
      </c>
      <c r="D664" s="176" t="s">
        <v>222</v>
      </c>
      <c r="E664" s="176" t="s">
        <v>222</v>
      </c>
      <c r="F664" s="176" t="s">
        <v>220</v>
      </c>
      <c r="G664" s="176" t="s">
        <v>220</v>
      </c>
      <c r="H664" s="176" t="s">
        <v>220</v>
      </c>
      <c r="I664" s="176" t="s">
        <v>222</v>
      </c>
      <c r="J664" s="176" t="s">
        <v>221</v>
      </c>
      <c r="K664" s="176" t="s">
        <v>221</v>
      </c>
      <c r="L664" s="176" t="s">
        <v>222</v>
      </c>
      <c r="M664" s="176" t="s">
        <v>221</v>
      </c>
      <c r="N664" s="176" t="s">
        <v>221</v>
      </c>
    </row>
    <row r="665" spans="1:14" x14ac:dyDescent="0.3">
      <c r="A665" s="176">
        <v>810092</v>
      </c>
      <c r="B665" s="176" t="s">
        <v>308</v>
      </c>
      <c r="D665" s="176" t="s">
        <v>220</v>
      </c>
      <c r="E665" s="176" t="s">
        <v>220</v>
      </c>
      <c r="F665" s="176" t="s">
        <v>220</v>
      </c>
      <c r="K665" s="176" t="s">
        <v>222</v>
      </c>
      <c r="L665" s="176" t="s">
        <v>222</v>
      </c>
    </row>
    <row r="666" spans="1:14" x14ac:dyDescent="0.3">
      <c r="A666" s="176">
        <v>810099</v>
      </c>
      <c r="B666" s="176" t="s">
        <v>308</v>
      </c>
      <c r="C666" s="176" t="s">
        <v>222</v>
      </c>
      <c r="D666" s="176" t="s">
        <v>220</v>
      </c>
      <c r="E666" s="176" t="s">
        <v>221</v>
      </c>
      <c r="F666" s="176" t="s">
        <v>220</v>
      </c>
      <c r="G666" s="176" t="s">
        <v>220</v>
      </c>
      <c r="H666" s="176" t="s">
        <v>222</v>
      </c>
      <c r="I666" s="176" t="s">
        <v>222</v>
      </c>
      <c r="J666" s="176" t="s">
        <v>221</v>
      </c>
      <c r="K666" s="176" t="s">
        <v>222</v>
      </c>
      <c r="L666" s="176" t="s">
        <v>222</v>
      </c>
      <c r="M666" s="176" t="s">
        <v>220</v>
      </c>
      <c r="N666" s="176" t="s">
        <v>221</v>
      </c>
    </row>
    <row r="667" spans="1:14" x14ac:dyDescent="0.3">
      <c r="A667" s="176">
        <v>810112</v>
      </c>
      <c r="B667" s="176" t="s">
        <v>308</v>
      </c>
      <c r="C667" s="176" t="s">
        <v>220</v>
      </c>
      <c r="D667" s="176" t="s">
        <v>220</v>
      </c>
      <c r="E667" s="176" t="s">
        <v>222</v>
      </c>
      <c r="F667" s="176" t="s">
        <v>222</v>
      </c>
      <c r="G667" s="176" t="s">
        <v>222</v>
      </c>
      <c r="H667" s="176" t="s">
        <v>220</v>
      </c>
      <c r="I667" s="176" t="s">
        <v>222</v>
      </c>
      <c r="J667" s="176" t="s">
        <v>220</v>
      </c>
      <c r="K667" s="176" t="s">
        <v>220</v>
      </c>
      <c r="L667" s="176" t="s">
        <v>222</v>
      </c>
      <c r="M667" s="176" t="s">
        <v>220</v>
      </c>
      <c r="N667" s="176" t="s">
        <v>222</v>
      </c>
    </row>
    <row r="668" spans="1:14" x14ac:dyDescent="0.3">
      <c r="A668" s="176">
        <v>810115</v>
      </c>
      <c r="B668" s="176" t="s">
        <v>308</v>
      </c>
      <c r="C668" s="176" t="s">
        <v>220</v>
      </c>
      <c r="D668" s="176" t="s">
        <v>221</v>
      </c>
      <c r="E668" s="176" t="s">
        <v>220</v>
      </c>
      <c r="F668" s="176" t="s">
        <v>220</v>
      </c>
      <c r="G668" s="176" t="s">
        <v>222</v>
      </c>
      <c r="H668" s="176" t="s">
        <v>220</v>
      </c>
      <c r="I668" s="176" t="s">
        <v>220</v>
      </c>
      <c r="J668" s="176" t="s">
        <v>220</v>
      </c>
      <c r="K668" s="176" t="s">
        <v>221</v>
      </c>
      <c r="L668" s="176" t="s">
        <v>222</v>
      </c>
      <c r="M668" s="176" t="s">
        <v>220</v>
      </c>
      <c r="N668" s="176" t="s">
        <v>220</v>
      </c>
    </row>
    <row r="669" spans="1:14" x14ac:dyDescent="0.3">
      <c r="A669" s="176">
        <v>810118</v>
      </c>
      <c r="B669" s="176" t="s">
        <v>308</v>
      </c>
      <c r="C669" s="176" t="s">
        <v>220</v>
      </c>
      <c r="D669" s="176" t="s">
        <v>220</v>
      </c>
      <c r="E669" s="176" t="s">
        <v>220</v>
      </c>
      <c r="F669" s="176" t="s">
        <v>220</v>
      </c>
      <c r="G669" s="176" t="s">
        <v>220</v>
      </c>
      <c r="H669" s="176" t="s">
        <v>220</v>
      </c>
      <c r="I669" s="176" t="s">
        <v>222</v>
      </c>
      <c r="J669" s="176" t="s">
        <v>221</v>
      </c>
      <c r="K669" s="176" t="s">
        <v>221</v>
      </c>
      <c r="L669" s="176" t="s">
        <v>221</v>
      </c>
      <c r="M669" s="176" t="s">
        <v>222</v>
      </c>
      <c r="N669" s="176" t="s">
        <v>221</v>
      </c>
    </row>
    <row r="670" spans="1:14" x14ac:dyDescent="0.3">
      <c r="A670" s="176">
        <v>810120</v>
      </c>
      <c r="B670" s="176" t="s">
        <v>308</v>
      </c>
      <c r="C670" s="176" t="s">
        <v>222</v>
      </c>
      <c r="D670" s="176" t="s">
        <v>222</v>
      </c>
      <c r="E670" s="176" t="s">
        <v>222</v>
      </c>
      <c r="F670" s="176" t="s">
        <v>222</v>
      </c>
      <c r="G670" s="176" t="s">
        <v>222</v>
      </c>
      <c r="H670" s="176" t="s">
        <v>221</v>
      </c>
      <c r="I670" s="176" t="s">
        <v>221</v>
      </c>
      <c r="J670" s="176" t="s">
        <v>221</v>
      </c>
      <c r="K670" s="176" t="s">
        <v>221</v>
      </c>
      <c r="L670" s="176" t="s">
        <v>221</v>
      </c>
      <c r="M670" s="176" t="s">
        <v>221</v>
      </c>
      <c r="N670" s="176" t="s">
        <v>221</v>
      </c>
    </row>
    <row r="671" spans="1:14" x14ac:dyDescent="0.3">
      <c r="A671" s="176">
        <v>810122</v>
      </c>
      <c r="B671" s="176" t="s">
        <v>308</v>
      </c>
      <c r="C671" s="176" t="s">
        <v>222</v>
      </c>
      <c r="D671" s="176" t="s">
        <v>220</v>
      </c>
      <c r="E671" s="176" t="s">
        <v>220</v>
      </c>
      <c r="F671" s="176" t="s">
        <v>222</v>
      </c>
      <c r="G671" s="176" t="s">
        <v>222</v>
      </c>
      <c r="H671" s="176" t="s">
        <v>222</v>
      </c>
      <c r="I671" s="176" t="s">
        <v>222</v>
      </c>
      <c r="J671" s="176" t="s">
        <v>221</v>
      </c>
      <c r="K671" s="176" t="s">
        <v>222</v>
      </c>
      <c r="L671" s="176" t="s">
        <v>222</v>
      </c>
      <c r="M671" s="176" t="s">
        <v>222</v>
      </c>
      <c r="N671" s="176" t="s">
        <v>221</v>
      </c>
    </row>
    <row r="672" spans="1:14" x14ac:dyDescent="0.3">
      <c r="A672" s="176">
        <v>810125</v>
      </c>
      <c r="B672" s="176" t="s">
        <v>308</v>
      </c>
      <c r="C672" s="176" t="s">
        <v>220</v>
      </c>
      <c r="D672" s="176" t="s">
        <v>220</v>
      </c>
      <c r="E672" s="176" t="s">
        <v>220</v>
      </c>
      <c r="F672" s="176" t="s">
        <v>220</v>
      </c>
      <c r="G672" s="176" t="s">
        <v>220</v>
      </c>
      <c r="H672" s="176" t="s">
        <v>220</v>
      </c>
      <c r="I672" s="176" t="s">
        <v>220</v>
      </c>
      <c r="J672" s="176" t="s">
        <v>220</v>
      </c>
      <c r="K672" s="176" t="s">
        <v>220</v>
      </c>
      <c r="L672" s="176" t="s">
        <v>220</v>
      </c>
      <c r="M672" s="176" t="s">
        <v>220</v>
      </c>
      <c r="N672" s="176" t="s">
        <v>220</v>
      </c>
    </row>
    <row r="673" spans="1:14" x14ac:dyDescent="0.3">
      <c r="A673" s="176">
        <v>810129</v>
      </c>
      <c r="B673" s="176" t="s">
        <v>308</v>
      </c>
      <c r="C673" s="176" t="s">
        <v>220</v>
      </c>
      <c r="D673" s="176" t="s">
        <v>220</v>
      </c>
      <c r="E673" s="176" t="s">
        <v>222</v>
      </c>
      <c r="F673" s="176" t="s">
        <v>220</v>
      </c>
      <c r="G673" s="176" t="s">
        <v>222</v>
      </c>
      <c r="H673" s="176" t="s">
        <v>220</v>
      </c>
      <c r="I673" s="176" t="s">
        <v>220</v>
      </c>
      <c r="J673" s="176" t="s">
        <v>221</v>
      </c>
      <c r="K673" s="176" t="s">
        <v>221</v>
      </c>
      <c r="L673" s="176" t="s">
        <v>222</v>
      </c>
      <c r="M673" s="176" t="s">
        <v>220</v>
      </c>
      <c r="N673" s="176" t="s">
        <v>222</v>
      </c>
    </row>
    <row r="674" spans="1:14" x14ac:dyDescent="0.3">
      <c r="A674" s="176">
        <v>810144</v>
      </c>
      <c r="B674" s="176" t="s">
        <v>308</v>
      </c>
      <c r="C674" s="176" t="s">
        <v>220</v>
      </c>
      <c r="D674" s="176" t="s">
        <v>222</v>
      </c>
      <c r="E674" s="176" t="s">
        <v>221</v>
      </c>
      <c r="F674" s="176" t="s">
        <v>220</v>
      </c>
      <c r="G674" s="176" t="s">
        <v>221</v>
      </c>
      <c r="H674" s="176" t="s">
        <v>222</v>
      </c>
      <c r="I674" s="176" t="s">
        <v>222</v>
      </c>
      <c r="J674" s="176" t="s">
        <v>222</v>
      </c>
      <c r="K674" s="176" t="s">
        <v>220</v>
      </c>
      <c r="L674" s="176" t="s">
        <v>222</v>
      </c>
      <c r="M674" s="176" t="s">
        <v>222</v>
      </c>
      <c r="N674" s="176" t="s">
        <v>221</v>
      </c>
    </row>
    <row r="675" spans="1:14" x14ac:dyDescent="0.3">
      <c r="A675" s="176">
        <v>810145</v>
      </c>
      <c r="B675" s="176" t="s">
        <v>308</v>
      </c>
      <c r="C675" s="176" t="s">
        <v>220</v>
      </c>
      <c r="D675" s="176" t="s">
        <v>220</v>
      </c>
      <c r="E675" s="176" t="s">
        <v>222</v>
      </c>
      <c r="F675" s="176" t="s">
        <v>222</v>
      </c>
      <c r="G675" s="176" t="s">
        <v>220</v>
      </c>
      <c r="H675" s="176" t="s">
        <v>220</v>
      </c>
      <c r="I675" s="176" t="s">
        <v>221</v>
      </c>
      <c r="J675" s="176" t="s">
        <v>221</v>
      </c>
      <c r="K675" s="176" t="s">
        <v>221</v>
      </c>
      <c r="L675" s="176" t="s">
        <v>221</v>
      </c>
      <c r="M675" s="176" t="s">
        <v>221</v>
      </c>
      <c r="N675" s="176" t="s">
        <v>221</v>
      </c>
    </row>
    <row r="676" spans="1:14" x14ac:dyDescent="0.3">
      <c r="A676" s="176">
        <v>810151</v>
      </c>
      <c r="B676" s="176" t="s">
        <v>308</v>
      </c>
      <c r="C676" s="176" t="s">
        <v>220</v>
      </c>
      <c r="D676" s="176" t="s">
        <v>220</v>
      </c>
      <c r="E676" s="176" t="s">
        <v>220</v>
      </c>
      <c r="F676" s="176" t="s">
        <v>220</v>
      </c>
      <c r="G676" s="176" t="s">
        <v>222</v>
      </c>
      <c r="H676" s="176" t="s">
        <v>220</v>
      </c>
      <c r="I676" s="176" t="s">
        <v>222</v>
      </c>
      <c r="J676" s="176" t="s">
        <v>222</v>
      </c>
      <c r="K676" s="176" t="s">
        <v>221</v>
      </c>
      <c r="L676" s="176" t="s">
        <v>220</v>
      </c>
      <c r="M676" s="176" t="s">
        <v>220</v>
      </c>
      <c r="N676" s="176" t="s">
        <v>222</v>
      </c>
    </row>
    <row r="677" spans="1:14" x14ac:dyDescent="0.3">
      <c r="A677" s="176">
        <v>810153</v>
      </c>
      <c r="B677" s="176" t="s">
        <v>308</v>
      </c>
      <c r="C677" s="176" t="s">
        <v>222</v>
      </c>
      <c r="D677" s="176" t="s">
        <v>222</v>
      </c>
      <c r="E677" s="176" t="s">
        <v>220</v>
      </c>
      <c r="F677" s="176" t="s">
        <v>220</v>
      </c>
      <c r="G677" s="176" t="s">
        <v>222</v>
      </c>
      <c r="H677" s="176" t="s">
        <v>222</v>
      </c>
      <c r="I677" s="176" t="s">
        <v>220</v>
      </c>
      <c r="J677" s="176" t="s">
        <v>220</v>
      </c>
      <c r="K677" s="176" t="s">
        <v>220</v>
      </c>
      <c r="L677" s="176" t="s">
        <v>220</v>
      </c>
      <c r="M677" s="176" t="s">
        <v>220</v>
      </c>
      <c r="N677" s="176" t="s">
        <v>222</v>
      </c>
    </row>
    <row r="678" spans="1:14" x14ac:dyDescent="0.3">
      <c r="A678" s="176">
        <v>810155</v>
      </c>
      <c r="B678" s="176" t="s">
        <v>308</v>
      </c>
      <c r="C678" s="176" t="s">
        <v>222</v>
      </c>
      <c r="D678" s="176" t="s">
        <v>222</v>
      </c>
      <c r="E678" s="176" t="s">
        <v>221</v>
      </c>
      <c r="F678" s="176" t="s">
        <v>220</v>
      </c>
      <c r="G678" s="176" t="s">
        <v>220</v>
      </c>
      <c r="H678" s="176" t="s">
        <v>220</v>
      </c>
      <c r="I678" s="176" t="s">
        <v>220</v>
      </c>
      <c r="J678" s="176" t="s">
        <v>222</v>
      </c>
      <c r="K678" s="176" t="s">
        <v>221</v>
      </c>
      <c r="L678" s="176" t="s">
        <v>222</v>
      </c>
      <c r="M678" s="176" t="s">
        <v>222</v>
      </c>
      <c r="N678" s="176" t="s">
        <v>221</v>
      </c>
    </row>
    <row r="679" spans="1:14" x14ac:dyDescent="0.3">
      <c r="A679" s="176">
        <v>810158</v>
      </c>
      <c r="B679" s="176" t="s">
        <v>308</v>
      </c>
      <c r="C679" s="176" t="s">
        <v>221</v>
      </c>
      <c r="D679" s="176" t="s">
        <v>221</v>
      </c>
      <c r="E679" s="176" t="s">
        <v>222</v>
      </c>
      <c r="F679" s="176" t="s">
        <v>222</v>
      </c>
      <c r="G679" s="176" t="s">
        <v>222</v>
      </c>
      <c r="H679" s="176" t="s">
        <v>220</v>
      </c>
      <c r="I679" s="176" t="s">
        <v>220</v>
      </c>
      <c r="J679" s="176" t="s">
        <v>220</v>
      </c>
      <c r="K679" s="176" t="s">
        <v>220</v>
      </c>
      <c r="L679" s="176" t="s">
        <v>220</v>
      </c>
      <c r="M679" s="176" t="s">
        <v>220</v>
      </c>
      <c r="N679" s="176" t="s">
        <v>220</v>
      </c>
    </row>
    <row r="680" spans="1:14" x14ac:dyDescent="0.3">
      <c r="A680" s="176">
        <v>810159</v>
      </c>
      <c r="B680" s="176" t="s">
        <v>308</v>
      </c>
      <c r="C680" s="176" t="s">
        <v>222</v>
      </c>
      <c r="D680" s="176" t="s">
        <v>220</v>
      </c>
      <c r="E680" s="176" t="s">
        <v>220</v>
      </c>
      <c r="F680" s="176" t="s">
        <v>220</v>
      </c>
      <c r="G680" s="176" t="s">
        <v>220</v>
      </c>
      <c r="H680" s="176" t="s">
        <v>220</v>
      </c>
      <c r="I680" s="176" t="s">
        <v>222</v>
      </c>
      <c r="J680" s="176" t="s">
        <v>221</v>
      </c>
      <c r="K680" s="176" t="s">
        <v>221</v>
      </c>
      <c r="L680" s="176" t="s">
        <v>221</v>
      </c>
      <c r="M680" s="176" t="s">
        <v>222</v>
      </c>
      <c r="N680" s="176" t="s">
        <v>221</v>
      </c>
    </row>
    <row r="681" spans="1:14" x14ac:dyDescent="0.3">
      <c r="A681" s="176">
        <v>810161</v>
      </c>
      <c r="B681" s="176" t="s">
        <v>308</v>
      </c>
      <c r="C681" s="176" t="s">
        <v>220</v>
      </c>
      <c r="D681" s="176" t="s">
        <v>220</v>
      </c>
      <c r="E681" s="176" t="s">
        <v>220</v>
      </c>
      <c r="F681" s="176" t="s">
        <v>220</v>
      </c>
      <c r="G681" s="176" t="s">
        <v>220</v>
      </c>
      <c r="H681" s="176" t="s">
        <v>220</v>
      </c>
      <c r="I681" s="176" t="s">
        <v>222</v>
      </c>
      <c r="J681" s="176" t="s">
        <v>222</v>
      </c>
      <c r="K681" s="176" t="s">
        <v>222</v>
      </c>
      <c r="L681" s="176" t="s">
        <v>220</v>
      </c>
      <c r="M681" s="176" t="s">
        <v>221</v>
      </c>
      <c r="N681" s="176" t="s">
        <v>222</v>
      </c>
    </row>
    <row r="682" spans="1:14" x14ac:dyDescent="0.3">
      <c r="A682" s="176">
        <v>810165</v>
      </c>
      <c r="B682" s="176" t="s">
        <v>308</v>
      </c>
      <c r="C682" s="176" t="s">
        <v>221</v>
      </c>
      <c r="D682" s="176" t="s">
        <v>221</v>
      </c>
      <c r="E682" s="176" t="s">
        <v>220</v>
      </c>
      <c r="F682" s="176" t="s">
        <v>220</v>
      </c>
      <c r="G682" s="176" t="s">
        <v>222</v>
      </c>
      <c r="H682" s="176" t="s">
        <v>220</v>
      </c>
      <c r="I682" s="176" t="s">
        <v>220</v>
      </c>
      <c r="J682" s="176" t="s">
        <v>222</v>
      </c>
      <c r="K682" s="176" t="s">
        <v>222</v>
      </c>
      <c r="L682" s="176" t="s">
        <v>222</v>
      </c>
      <c r="M682" s="176" t="s">
        <v>220</v>
      </c>
      <c r="N682" s="176" t="s">
        <v>222</v>
      </c>
    </row>
    <row r="683" spans="1:14" x14ac:dyDescent="0.3">
      <c r="A683" s="176">
        <v>810171</v>
      </c>
      <c r="B683" s="176" t="s">
        <v>308</v>
      </c>
      <c r="C683" s="176" t="s">
        <v>220</v>
      </c>
      <c r="D683" s="176" t="s">
        <v>222</v>
      </c>
      <c r="E683" s="176" t="s">
        <v>222</v>
      </c>
      <c r="F683" s="176" t="s">
        <v>220</v>
      </c>
      <c r="G683" s="176" t="s">
        <v>220</v>
      </c>
      <c r="H683" s="176" t="s">
        <v>220</v>
      </c>
      <c r="I683" s="176" t="s">
        <v>221</v>
      </c>
      <c r="J683" s="176" t="s">
        <v>221</v>
      </c>
      <c r="K683" s="176" t="s">
        <v>221</v>
      </c>
      <c r="L683" s="176" t="s">
        <v>221</v>
      </c>
      <c r="M683" s="176" t="s">
        <v>221</v>
      </c>
      <c r="N683" s="176" t="s">
        <v>221</v>
      </c>
    </row>
    <row r="684" spans="1:14" x14ac:dyDescent="0.3">
      <c r="A684" s="176">
        <v>810172</v>
      </c>
      <c r="B684" s="176" t="s">
        <v>308</v>
      </c>
      <c r="C684" s="176" t="s">
        <v>222</v>
      </c>
      <c r="D684" s="176" t="s">
        <v>221</v>
      </c>
      <c r="E684" s="176" t="s">
        <v>221</v>
      </c>
      <c r="F684" s="176" t="s">
        <v>222</v>
      </c>
      <c r="G684" s="176" t="s">
        <v>221</v>
      </c>
      <c r="H684" s="176" t="s">
        <v>221</v>
      </c>
      <c r="I684" s="176" t="s">
        <v>221</v>
      </c>
      <c r="J684" s="176" t="s">
        <v>221</v>
      </c>
      <c r="K684" s="176" t="s">
        <v>221</v>
      </c>
      <c r="L684" s="176" t="s">
        <v>221</v>
      </c>
      <c r="M684" s="176" t="s">
        <v>221</v>
      </c>
      <c r="N684" s="176" t="s">
        <v>221</v>
      </c>
    </row>
    <row r="685" spans="1:14" x14ac:dyDescent="0.3">
      <c r="A685" s="176">
        <v>810173</v>
      </c>
      <c r="B685" s="176" t="s">
        <v>308</v>
      </c>
      <c r="C685" s="176" t="s">
        <v>220</v>
      </c>
      <c r="D685" s="176" t="s">
        <v>220</v>
      </c>
      <c r="E685" s="176" t="s">
        <v>222</v>
      </c>
      <c r="F685" s="176" t="s">
        <v>221</v>
      </c>
      <c r="G685" s="176" t="s">
        <v>220</v>
      </c>
      <c r="H685" s="176" t="s">
        <v>222</v>
      </c>
      <c r="I685" s="176" t="s">
        <v>222</v>
      </c>
      <c r="J685" s="176" t="s">
        <v>221</v>
      </c>
      <c r="K685" s="176" t="s">
        <v>221</v>
      </c>
      <c r="L685" s="176" t="s">
        <v>221</v>
      </c>
      <c r="M685" s="176" t="s">
        <v>222</v>
      </c>
      <c r="N685" s="176" t="s">
        <v>221</v>
      </c>
    </row>
    <row r="686" spans="1:14" x14ac:dyDescent="0.3">
      <c r="A686" s="176">
        <v>810174</v>
      </c>
      <c r="B686" s="176" t="s">
        <v>308</v>
      </c>
      <c r="C686" s="176" t="s">
        <v>220</v>
      </c>
      <c r="D686" s="176" t="s">
        <v>222</v>
      </c>
      <c r="E686" s="176" t="s">
        <v>220</v>
      </c>
      <c r="F686" s="176" t="s">
        <v>220</v>
      </c>
      <c r="G686" s="176" t="s">
        <v>220</v>
      </c>
      <c r="H686" s="176" t="s">
        <v>220</v>
      </c>
      <c r="I686" s="176" t="s">
        <v>221</v>
      </c>
      <c r="J686" s="176" t="s">
        <v>221</v>
      </c>
      <c r="K686" s="176" t="s">
        <v>221</v>
      </c>
      <c r="L686" s="176" t="s">
        <v>221</v>
      </c>
      <c r="M686" s="176" t="s">
        <v>222</v>
      </c>
      <c r="N686" s="176" t="s">
        <v>221</v>
      </c>
    </row>
    <row r="687" spans="1:14" x14ac:dyDescent="0.3">
      <c r="A687" s="176">
        <v>810175</v>
      </c>
      <c r="B687" s="176" t="s">
        <v>308</v>
      </c>
      <c r="C687" s="176" t="s">
        <v>220</v>
      </c>
      <c r="D687" s="176" t="s">
        <v>222</v>
      </c>
      <c r="E687" s="176" t="s">
        <v>221</v>
      </c>
      <c r="F687" s="176" t="s">
        <v>222</v>
      </c>
      <c r="G687" s="176" t="s">
        <v>220</v>
      </c>
      <c r="H687" s="176" t="s">
        <v>222</v>
      </c>
      <c r="I687" s="176" t="s">
        <v>220</v>
      </c>
      <c r="J687" s="176" t="s">
        <v>221</v>
      </c>
      <c r="K687" s="176" t="s">
        <v>221</v>
      </c>
      <c r="L687" s="176" t="s">
        <v>221</v>
      </c>
      <c r="M687" s="176" t="s">
        <v>222</v>
      </c>
      <c r="N687" s="176" t="s">
        <v>222</v>
      </c>
    </row>
    <row r="688" spans="1:14" x14ac:dyDescent="0.3">
      <c r="A688" s="176">
        <v>810177</v>
      </c>
      <c r="B688" s="176" t="s">
        <v>308</v>
      </c>
      <c r="C688" s="176" t="s">
        <v>222</v>
      </c>
      <c r="D688" s="176" t="s">
        <v>222</v>
      </c>
      <c r="E688" s="176" t="s">
        <v>222</v>
      </c>
      <c r="F688" s="176" t="s">
        <v>220</v>
      </c>
      <c r="G688" s="176" t="s">
        <v>220</v>
      </c>
      <c r="H688" s="176" t="s">
        <v>222</v>
      </c>
      <c r="I688" s="176" t="s">
        <v>220</v>
      </c>
      <c r="J688" s="176" t="s">
        <v>220</v>
      </c>
      <c r="K688" s="176" t="s">
        <v>220</v>
      </c>
      <c r="L688" s="176" t="s">
        <v>220</v>
      </c>
      <c r="M688" s="176" t="s">
        <v>220</v>
      </c>
      <c r="N688" s="176" t="s">
        <v>221</v>
      </c>
    </row>
    <row r="689" spans="1:50" x14ac:dyDescent="0.3">
      <c r="A689" s="176">
        <v>810178</v>
      </c>
      <c r="B689" s="176" t="s">
        <v>308</v>
      </c>
      <c r="C689" s="176" t="s">
        <v>222</v>
      </c>
      <c r="D689" s="176" t="s">
        <v>222</v>
      </c>
      <c r="E689" s="176" t="s">
        <v>221</v>
      </c>
      <c r="F689" s="176" t="s">
        <v>220</v>
      </c>
      <c r="G689" s="176" t="s">
        <v>222</v>
      </c>
      <c r="H689" s="176" t="s">
        <v>222</v>
      </c>
      <c r="I689" s="176" t="s">
        <v>222</v>
      </c>
      <c r="J689" s="176" t="s">
        <v>221</v>
      </c>
      <c r="K689" s="176" t="s">
        <v>222</v>
      </c>
      <c r="L689" s="176" t="s">
        <v>222</v>
      </c>
      <c r="M689" s="176" t="s">
        <v>221</v>
      </c>
      <c r="N689" s="176" t="s">
        <v>222</v>
      </c>
    </row>
    <row r="690" spans="1:50" x14ac:dyDescent="0.3">
      <c r="A690" s="176">
        <v>810194</v>
      </c>
      <c r="B690" s="176" t="s">
        <v>308</v>
      </c>
      <c r="C690" s="176" t="s">
        <v>220</v>
      </c>
      <c r="D690" s="176" t="s">
        <v>220</v>
      </c>
      <c r="E690" s="176" t="s">
        <v>221</v>
      </c>
      <c r="F690" s="176" t="s">
        <v>220</v>
      </c>
      <c r="G690" s="176" t="s">
        <v>222</v>
      </c>
      <c r="H690" s="176" t="s">
        <v>222</v>
      </c>
      <c r="I690" s="176" t="s">
        <v>220</v>
      </c>
      <c r="J690" s="176" t="s">
        <v>220</v>
      </c>
      <c r="K690" s="176" t="s">
        <v>220</v>
      </c>
      <c r="L690" s="176" t="s">
        <v>222</v>
      </c>
      <c r="M690" s="176" t="s">
        <v>220</v>
      </c>
      <c r="N690" s="176" t="s">
        <v>222</v>
      </c>
    </row>
    <row r="691" spans="1:50" x14ac:dyDescent="0.3">
      <c r="A691" s="176">
        <v>810198</v>
      </c>
      <c r="B691" s="176" t="s">
        <v>308</v>
      </c>
      <c r="C691" s="176" t="s">
        <v>220</v>
      </c>
      <c r="D691" s="176" t="s">
        <v>220</v>
      </c>
      <c r="E691" s="176" t="s">
        <v>222</v>
      </c>
      <c r="F691" s="176" t="s">
        <v>220</v>
      </c>
      <c r="G691" s="176" t="s">
        <v>222</v>
      </c>
      <c r="H691" s="176" t="s">
        <v>220</v>
      </c>
      <c r="I691" s="176" t="s">
        <v>220</v>
      </c>
      <c r="J691" s="176" t="s">
        <v>220</v>
      </c>
      <c r="K691" s="176" t="s">
        <v>220</v>
      </c>
      <c r="L691" s="176" t="s">
        <v>220</v>
      </c>
      <c r="M691" s="176" t="s">
        <v>220</v>
      </c>
      <c r="N691" s="176" t="s">
        <v>222</v>
      </c>
      <c r="O691" s="176" t="s">
        <v>284</v>
      </c>
      <c r="P691" s="176" t="s">
        <v>284</v>
      </c>
      <c r="Q691" s="176" t="s">
        <v>284</v>
      </c>
      <c r="R691" s="176" t="s">
        <v>284</v>
      </c>
      <c r="S691" s="176" t="s">
        <v>284</v>
      </c>
      <c r="T691" s="176" t="s">
        <v>284</v>
      </c>
      <c r="U691" s="176" t="s">
        <v>284</v>
      </c>
      <c r="V691" s="176" t="s">
        <v>284</v>
      </c>
      <c r="W691" s="176" t="s">
        <v>284</v>
      </c>
      <c r="X691" s="176" t="s">
        <v>284</v>
      </c>
      <c r="Y691" s="176" t="s">
        <v>284</v>
      </c>
      <c r="Z691" s="176" t="s">
        <v>284</v>
      </c>
      <c r="AA691" s="176" t="s">
        <v>284</v>
      </c>
      <c r="AB691" s="176" t="s">
        <v>284</v>
      </c>
      <c r="AC691" s="176" t="s">
        <v>284</v>
      </c>
      <c r="AD691" s="176" t="s">
        <v>284</v>
      </c>
      <c r="AE691" s="176" t="s">
        <v>284</v>
      </c>
      <c r="AF691" s="176" t="s">
        <v>284</v>
      </c>
      <c r="AG691" s="176" t="s">
        <v>284</v>
      </c>
      <c r="AH691" s="176" t="s">
        <v>284</v>
      </c>
      <c r="AI691" s="176" t="s">
        <v>284</v>
      </c>
      <c r="AJ691" s="176" t="s">
        <v>284</v>
      </c>
      <c r="AK691" s="176" t="s">
        <v>284</v>
      </c>
      <c r="AL691" s="176" t="s">
        <v>284</v>
      </c>
      <c r="AM691" s="176" t="s">
        <v>284</v>
      </c>
      <c r="AN691" s="176" t="s">
        <v>284</v>
      </c>
      <c r="AO691" s="176" t="s">
        <v>284</v>
      </c>
      <c r="AP691" s="176" t="s">
        <v>284</v>
      </c>
      <c r="AQ691" s="176" t="s">
        <v>284</v>
      </c>
      <c r="AR691" s="176" t="s">
        <v>284</v>
      </c>
      <c r="AS691" s="176" t="s">
        <v>284</v>
      </c>
      <c r="AT691" s="176" t="s">
        <v>284</v>
      </c>
      <c r="AU691" s="176" t="s">
        <v>284</v>
      </c>
      <c r="AV691" s="176" t="s">
        <v>284</v>
      </c>
      <c r="AW691" s="176" t="s">
        <v>284</v>
      </c>
      <c r="AX691" s="176" t="s">
        <v>284</v>
      </c>
    </row>
    <row r="692" spans="1:50" x14ac:dyDescent="0.3">
      <c r="A692" s="176">
        <v>810201</v>
      </c>
      <c r="B692" s="176" t="s">
        <v>308</v>
      </c>
      <c r="C692" s="176" t="s">
        <v>222</v>
      </c>
      <c r="D692" s="176" t="s">
        <v>220</v>
      </c>
      <c r="E692" s="176" t="s">
        <v>221</v>
      </c>
      <c r="F692" s="176" t="s">
        <v>220</v>
      </c>
      <c r="G692" s="176" t="s">
        <v>220</v>
      </c>
      <c r="H692" s="176" t="s">
        <v>220</v>
      </c>
      <c r="I692" s="176" t="s">
        <v>220</v>
      </c>
      <c r="J692" s="176" t="s">
        <v>220</v>
      </c>
      <c r="K692" s="176" t="s">
        <v>221</v>
      </c>
      <c r="L692" s="176" t="s">
        <v>220</v>
      </c>
      <c r="M692" s="176" t="s">
        <v>221</v>
      </c>
      <c r="N692" s="176" t="s">
        <v>221</v>
      </c>
    </row>
    <row r="693" spans="1:50" x14ac:dyDescent="0.3">
      <c r="A693" s="176">
        <v>810202</v>
      </c>
      <c r="B693" s="176" t="s">
        <v>308</v>
      </c>
      <c r="C693" s="176" t="s">
        <v>220</v>
      </c>
      <c r="D693" s="176" t="s">
        <v>222</v>
      </c>
      <c r="E693" s="176" t="s">
        <v>222</v>
      </c>
      <c r="F693" s="176" t="s">
        <v>220</v>
      </c>
      <c r="G693" s="176" t="s">
        <v>222</v>
      </c>
      <c r="H693" s="176" t="s">
        <v>222</v>
      </c>
      <c r="I693" s="176" t="s">
        <v>221</v>
      </c>
      <c r="J693" s="176" t="s">
        <v>221</v>
      </c>
      <c r="K693" s="176" t="s">
        <v>221</v>
      </c>
      <c r="L693" s="176" t="s">
        <v>221</v>
      </c>
      <c r="M693" s="176" t="s">
        <v>221</v>
      </c>
      <c r="N693" s="176" t="s">
        <v>221</v>
      </c>
    </row>
    <row r="694" spans="1:50" x14ac:dyDescent="0.3">
      <c r="A694" s="176">
        <v>810207</v>
      </c>
      <c r="B694" s="176" t="s">
        <v>308</v>
      </c>
      <c r="C694" s="176" t="s">
        <v>220</v>
      </c>
      <c r="D694" s="176" t="s">
        <v>221</v>
      </c>
      <c r="E694" s="176" t="s">
        <v>221</v>
      </c>
      <c r="F694" s="176" t="s">
        <v>222</v>
      </c>
      <c r="G694" s="176" t="s">
        <v>222</v>
      </c>
      <c r="H694" s="176" t="s">
        <v>222</v>
      </c>
      <c r="I694" s="176" t="s">
        <v>221</v>
      </c>
      <c r="J694" s="176" t="s">
        <v>221</v>
      </c>
      <c r="K694" s="176" t="s">
        <v>221</v>
      </c>
      <c r="L694" s="176" t="s">
        <v>221</v>
      </c>
      <c r="M694" s="176" t="s">
        <v>221</v>
      </c>
      <c r="N694" s="176" t="s">
        <v>221</v>
      </c>
    </row>
    <row r="695" spans="1:50" x14ac:dyDescent="0.3">
      <c r="A695" s="176">
        <v>810208</v>
      </c>
      <c r="B695" s="176" t="s">
        <v>308</v>
      </c>
      <c r="C695" s="176" t="s">
        <v>222</v>
      </c>
      <c r="D695" s="176" t="s">
        <v>221</v>
      </c>
      <c r="E695" s="176" t="s">
        <v>220</v>
      </c>
      <c r="F695" s="176" t="s">
        <v>221</v>
      </c>
      <c r="G695" s="176" t="s">
        <v>222</v>
      </c>
      <c r="H695" s="176" t="s">
        <v>222</v>
      </c>
      <c r="I695" s="176" t="s">
        <v>221</v>
      </c>
      <c r="J695" s="176" t="s">
        <v>221</v>
      </c>
      <c r="K695" s="176" t="s">
        <v>220</v>
      </c>
      <c r="L695" s="176" t="s">
        <v>221</v>
      </c>
      <c r="M695" s="176" t="s">
        <v>222</v>
      </c>
      <c r="N695" s="176" t="s">
        <v>221</v>
      </c>
    </row>
    <row r="696" spans="1:50" x14ac:dyDescent="0.3">
      <c r="A696" s="176">
        <v>810209</v>
      </c>
      <c r="B696" s="176" t="s">
        <v>308</v>
      </c>
      <c r="C696" s="176" t="s">
        <v>220</v>
      </c>
      <c r="D696" s="176" t="s">
        <v>220</v>
      </c>
      <c r="E696" s="176" t="s">
        <v>220</v>
      </c>
      <c r="F696" s="176" t="s">
        <v>222</v>
      </c>
      <c r="G696" s="176" t="s">
        <v>220</v>
      </c>
      <c r="H696" s="176" t="s">
        <v>220</v>
      </c>
      <c r="I696" s="176" t="s">
        <v>222</v>
      </c>
      <c r="J696" s="176" t="s">
        <v>221</v>
      </c>
      <c r="K696" s="176" t="s">
        <v>221</v>
      </c>
      <c r="L696" s="176" t="s">
        <v>222</v>
      </c>
      <c r="M696" s="176" t="s">
        <v>222</v>
      </c>
      <c r="N696" s="176" t="s">
        <v>222</v>
      </c>
    </row>
    <row r="697" spans="1:50" x14ac:dyDescent="0.3">
      <c r="A697" s="176">
        <v>810222</v>
      </c>
      <c r="B697" s="176" t="s">
        <v>308</v>
      </c>
      <c r="C697" s="176" t="s">
        <v>222</v>
      </c>
      <c r="D697" s="176" t="s">
        <v>221</v>
      </c>
      <c r="E697" s="176" t="s">
        <v>222</v>
      </c>
      <c r="F697" s="176" t="s">
        <v>221</v>
      </c>
      <c r="G697" s="176" t="s">
        <v>221</v>
      </c>
      <c r="H697" s="176" t="s">
        <v>221</v>
      </c>
      <c r="I697" s="176" t="s">
        <v>221</v>
      </c>
      <c r="J697" s="176" t="s">
        <v>221</v>
      </c>
      <c r="K697" s="176" t="s">
        <v>220</v>
      </c>
      <c r="L697" s="176" t="s">
        <v>221</v>
      </c>
      <c r="M697" s="176" t="s">
        <v>220</v>
      </c>
      <c r="N697" s="176" t="s">
        <v>221</v>
      </c>
    </row>
    <row r="698" spans="1:50" x14ac:dyDescent="0.3">
      <c r="A698" s="176">
        <v>810232</v>
      </c>
      <c r="B698" s="176" t="s">
        <v>308</v>
      </c>
      <c r="C698" s="176" t="s">
        <v>220</v>
      </c>
      <c r="D698" s="176" t="s">
        <v>220</v>
      </c>
      <c r="E698" s="176" t="s">
        <v>222</v>
      </c>
      <c r="F698" s="176" t="s">
        <v>221</v>
      </c>
      <c r="G698" s="176" t="s">
        <v>220</v>
      </c>
      <c r="H698" s="176" t="s">
        <v>220</v>
      </c>
      <c r="I698" s="176" t="s">
        <v>221</v>
      </c>
      <c r="J698" s="176" t="s">
        <v>222</v>
      </c>
      <c r="K698" s="176" t="s">
        <v>221</v>
      </c>
      <c r="L698" s="176" t="s">
        <v>221</v>
      </c>
      <c r="M698" s="176" t="s">
        <v>221</v>
      </c>
      <c r="N698" s="176" t="s">
        <v>221</v>
      </c>
    </row>
    <row r="699" spans="1:50" x14ac:dyDescent="0.3">
      <c r="A699" s="176">
        <v>810239</v>
      </c>
      <c r="B699" s="176" t="s">
        <v>308</v>
      </c>
      <c r="C699" s="176" t="s">
        <v>222</v>
      </c>
      <c r="D699" s="176" t="s">
        <v>222</v>
      </c>
      <c r="E699" s="176" t="s">
        <v>222</v>
      </c>
      <c r="F699" s="176" t="s">
        <v>221</v>
      </c>
      <c r="G699" s="176" t="s">
        <v>222</v>
      </c>
      <c r="H699" s="176" t="s">
        <v>220</v>
      </c>
      <c r="I699" s="176" t="s">
        <v>220</v>
      </c>
      <c r="J699" s="176" t="s">
        <v>221</v>
      </c>
      <c r="K699" s="176" t="s">
        <v>222</v>
      </c>
      <c r="L699" s="176" t="s">
        <v>220</v>
      </c>
      <c r="M699" s="176" t="s">
        <v>222</v>
      </c>
      <c r="N699" s="176" t="s">
        <v>220</v>
      </c>
    </row>
    <row r="700" spans="1:50" x14ac:dyDescent="0.3">
      <c r="A700" s="176">
        <v>810240</v>
      </c>
      <c r="B700" s="176" t="s">
        <v>308</v>
      </c>
      <c r="C700" s="176" t="s">
        <v>222</v>
      </c>
      <c r="D700" s="176" t="s">
        <v>220</v>
      </c>
      <c r="E700" s="176" t="s">
        <v>222</v>
      </c>
      <c r="F700" s="176" t="s">
        <v>221</v>
      </c>
      <c r="G700" s="176" t="s">
        <v>221</v>
      </c>
      <c r="H700" s="176" t="s">
        <v>222</v>
      </c>
      <c r="I700" s="176" t="s">
        <v>221</v>
      </c>
      <c r="J700" s="176" t="s">
        <v>222</v>
      </c>
      <c r="K700" s="176" t="s">
        <v>222</v>
      </c>
      <c r="L700" s="176" t="s">
        <v>222</v>
      </c>
      <c r="M700" s="176" t="s">
        <v>222</v>
      </c>
      <c r="N700" s="176" t="s">
        <v>221</v>
      </c>
    </row>
    <row r="701" spans="1:50" x14ac:dyDescent="0.3">
      <c r="A701" s="176">
        <v>810244</v>
      </c>
      <c r="B701" s="176" t="s">
        <v>308</v>
      </c>
      <c r="C701" s="176" t="s">
        <v>220</v>
      </c>
      <c r="D701" s="176" t="s">
        <v>220</v>
      </c>
      <c r="E701" s="176" t="s">
        <v>222</v>
      </c>
      <c r="F701" s="176" t="s">
        <v>220</v>
      </c>
      <c r="G701" s="176" t="s">
        <v>220</v>
      </c>
      <c r="H701" s="176" t="s">
        <v>220</v>
      </c>
      <c r="I701" s="176" t="s">
        <v>222</v>
      </c>
      <c r="J701" s="176" t="s">
        <v>222</v>
      </c>
      <c r="K701" s="176" t="s">
        <v>220</v>
      </c>
      <c r="L701" s="176" t="s">
        <v>222</v>
      </c>
      <c r="M701" s="176" t="s">
        <v>222</v>
      </c>
      <c r="N701" s="176" t="s">
        <v>221</v>
      </c>
    </row>
    <row r="702" spans="1:50" x14ac:dyDescent="0.3">
      <c r="A702" s="176">
        <v>810254</v>
      </c>
      <c r="B702" s="176" t="s">
        <v>308</v>
      </c>
      <c r="C702" s="176" t="s">
        <v>220</v>
      </c>
      <c r="D702" s="176" t="s">
        <v>221</v>
      </c>
      <c r="E702" s="176" t="s">
        <v>221</v>
      </c>
      <c r="F702" s="176" t="s">
        <v>222</v>
      </c>
      <c r="G702" s="176" t="s">
        <v>222</v>
      </c>
      <c r="H702" s="176" t="s">
        <v>222</v>
      </c>
      <c r="I702" s="176" t="s">
        <v>221</v>
      </c>
      <c r="J702" s="176" t="s">
        <v>221</v>
      </c>
      <c r="K702" s="176" t="s">
        <v>221</v>
      </c>
      <c r="L702" s="176" t="s">
        <v>221</v>
      </c>
      <c r="M702" s="176" t="s">
        <v>221</v>
      </c>
      <c r="N702" s="176" t="s">
        <v>221</v>
      </c>
    </row>
    <row r="703" spans="1:50" x14ac:dyDescent="0.3">
      <c r="A703" s="176">
        <v>810255</v>
      </c>
      <c r="B703" s="176" t="s">
        <v>308</v>
      </c>
      <c r="C703" s="176" t="s">
        <v>220</v>
      </c>
      <c r="D703" s="176" t="s">
        <v>222</v>
      </c>
      <c r="E703" s="176" t="s">
        <v>220</v>
      </c>
      <c r="F703" s="176" t="s">
        <v>220</v>
      </c>
      <c r="G703" s="176" t="s">
        <v>220</v>
      </c>
      <c r="H703" s="176" t="s">
        <v>221</v>
      </c>
      <c r="I703" s="176" t="s">
        <v>220</v>
      </c>
      <c r="J703" s="176" t="s">
        <v>220</v>
      </c>
      <c r="K703" s="176" t="s">
        <v>220</v>
      </c>
      <c r="L703" s="176" t="s">
        <v>220</v>
      </c>
      <c r="M703" s="176" t="s">
        <v>220</v>
      </c>
      <c r="N703" s="176" t="s">
        <v>220</v>
      </c>
      <c r="O703" s="176" t="s">
        <v>284</v>
      </c>
      <c r="P703" s="176" t="s">
        <v>284</v>
      </c>
      <c r="Q703" s="176" t="s">
        <v>284</v>
      </c>
      <c r="R703" s="176" t="s">
        <v>284</v>
      </c>
      <c r="S703" s="176" t="s">
        <v>284</v>
      </c>
      <c r="T703" s="176" t="s">
        <v>284</v>
      </c>
      <c r="U703" s="176" t="s">
        <v>284</v>
      </c>
      <c r="V703" s="176" t="s">
        <v>284</v>
      </c>
      <c r="W703" s="176" t="s">
        <v>284</v>
      </c>
      <c r="X703" s="176" t="s">
        <v>284</v>
      </c>
      <c r="Y703" s="176" t="s">
        <v>284</v>
      </c>
      <c r="Z703" s="176" t="s">
        <v>284</v>
      </c>
      <c r="AA703" s="176" t="s">
        <v>284</v>
      </c>
      <c r="AB703" s="176" t="s">
        <v>284</v>
      </c>
      <c r="AC703" s="176" t="s">
        <v>284</v>
      </c>
      <c r="AD703" s="176" t="s">
        <v>284</v>
      </c>
      <c r="AE703" s="176" t="s">
        <v>284</v>
      </c>
      <c r="AF703" s="176" t="s">
        <v>284</v>
      </c>
      <c r="AG703" s="176" t="s">
        <v>284</v>
      </c>
      <c r="AH703" s="176" t="s">
        <v>284</v>
      </c>
      <c r="AI703" s="176" t="s">
        <v>284</v>
      </c>
      <c r="AJ703" s="176" t="s">
        <v>284</v>
      </c>
      <c r="AK703" s="176" t="s">
        <v>284</v>
      </c>
      <c r="AL703" s="176" t="s">
        <v>284</v>
      </c>
      <c r="AM703" s="176" t="s">
        <v>284</v>
      </c>
      <c r="AN703" s="176" t="s">
        <v>284</v>
      </c>
      <c r="AO703" s="176" t="s">
        <v>284</v>
      </c>
      <c r="AP703" s="176" t="s">
        <v>284</v>
      </c>
      <c r="AQ703" s="176" t="s">
        <v>284</v>
      </c>
      <c r="AR703" s="176" t="s">
        <v>284</v>
      </c>
      <c r="AS703" s="176" t="s">
        <v>284</v>
      </c>
      <c r="AT703" s="176" t="s">
        <v>284</v>
      </c>
      <c r="AU703" s="176" t="s">
        <v>284</v>
      </c>
      <c r="AV703" s="176" t="s">
        <v>284</v>
      </c>
      <c r="AW703" s="176" t="s">
        <v>284</v>
      </c>
      <c r="AX703" s="176" t="s">
        <v>284</v>
      </c>
    </row>
    <row r="704" spans="1:50" x14ac:dyDescent="0.3">
      <c r="A704" s="176">
        <v>810259</v>
      </c>
      <c r="B704" s="176" t="s">
        <v>308</v>
      </c>
      <c r="C704" s="176" t="s">
        <v>220</v>
      </c>
      <c r="D704" s="176" t="s">
        <v>220</v>
      </c>
      <c r="E704" s="176" t="s">
        <v>220</v>
      </c>
      <c r="F704" s="176" t="s">
        <v>220</v>
      </c>
      <c r="G704" s="176" t="s">
        <v>220</v>
      </c>
      <c r="H704" s="176" t="s">
        <v>220</v>
      </c>
      <c r="I704" s="176" t="s">
        <v>220</v>
      </c>
      <c r="J704" s="176" t="s">
        <v>220</v>
      </c>
      <c r="K704" s="176" t="s">
        <v>222</v>
      </c>
      <c r="L704" s="176" t="s">
        <v>220</v>
      </c>
      <c r="M704" s="176" t="s">
        <v>222</v>
      </c>
      <c r="N704" s="176" t="s">
        <v>221</v>
      </c>
    </row>
    <row r="705" spans="1:50" x14ac:dyDescent="0.3">
      <c r="A705" s="176">
        <v>810261</v>
      </c>
      <c r="B705" s="176" t="s">
        <v>308</v>
      </c>
      <c r="C705" s="176" t="s">
        <v>221</v>
      </c>
      <c r="D705" s="176" t="s">
        <v>220</v>
      </c>
      <c r="E705" s="176" t="s">
        <v>220</v>
      </c>
      <c r="F705" s="176" t="s">
        <v>220</v>
      </c>
      <c r="G705" s="176" t="s">
        <v>220</v>
      </c>
      <c r="H705" s="176" t="s">
        <v>222</v>
      </c>
      <c r="I705" s="176" t="s">
        <v>220</v>
      </c>
      <c r="J705" s="176" t="s">
        <v>220</v>
      </c>
      <c r="K705" s="176" t="s">
        <v>221</v>
      </c>
      <c r="L705" s="176" t="s">
        <v>220</v>
      </c>
      <c r="M705" s="176" t="s">
        <v>222</v>
      </c>
      <c r="N705" s="176" t="s">
        <v>222</v>
      </c>
    </row>
    <row r="706" spans="1:50" x14ac:dyDescent="0.3">
      <c r="A706" s="176">
        <v>810264</v>
      </c>
      <c r="B706" s="176" t="s">
        <v>308</v>
      </c>
      <c r="C706" s="176" t="s">
        <v>220</v>
      </c>
      <c r="D706" s="176" t="s">
        <v>220</v>
      </c>
      <c r="E706" s="176" t="s">
        <v>222</v>
      </c>
      <c r="F706" s="176" t="s">
        <v>220</v>
      </c>
      <c r="G706" s="176" t="s">
        <v>220</v>
      </c>
      <c r="H706" s="176" t="s">
        <v>222</v>
      </c>
      <c r="I706" s="176" t="s">
        <v>221</v>
      </c>
      <c r="J706" s="176" t="s">
        <v>221</v>
      </c>
      <c r="K706" s="176" t="s">
        <v>221</v>
      </c>
      <c r="L706" s="176" t="s">
        <v>221</v>
      </c>
      <c r="M706" s="176" t="s">
        <v>221</v>
      </c>
      <c r="N706" s="176" t="s">
        <v>221</v>
      </c>
    </row>
    <row r="707" spans="1:50" x14ac:dyDescent="0.3">
      <c r="A707" s="176">
        <v>810267</v>
      </c>
      <c r="B707" s="176" t="s">
        <v>308</v>
      </c>
      <c r="C707" s="176" t="s">
        <v>221</v>
      </c>
      <c r="D707" s="176" t="s">
        <v>222</v>
      </c>
      <c r="E707" s="176" t="s">
        <v>221</v>
      </c>
      <c r="F707" s="176" t="s">
        <v>221</v>
      </c>
      <c r="G707" s="176" t="s">
        <v>222</v>
      </c>
      <c r="H707" s="176" t="s">
        <v>221</v>
      </c>
      <c r="I707" s="176" t="s">
        <v>220</v>
      </c>
      <c r="J707" s="176" t="s">
        <v>221</v>
      </c>
      <c r="K707" s="176" t="s">
        <v>221</v>
      </c>
      <c r="L707" s="176" t="s">
        <v>221</v>
      </c>
      <c r="M707" s="176" t="s">
        <v>221</v>
      </c>
      <c r="N707" s="176" t="s">
        <v>220</v>
      </c>
    </row>
    <row r="708" spans="1:50" x14ac:dyDescent="0.3">
      <c r="A708" s="176">
        <v>810273</v>
      </c>
      <c r="B708" s="176" t="s">
        <v>308</v>
      </c>
      <c r="C708" s="176" t="s">
        <v>220</v>
      </c>
      <c r="D708" s="176" t="s">
        <v>222</v>
      </c>
      <c r="E708" s="176" t="s">
        <v>221</v>
      </c>
      <c r="F708" s="176" t="s">
        <v>220</v>
      </c>
      <c r="G708" s="176" t="s">
        <v>221</v>
      </c>
      <c r="H708" s="176" t="s">
        <v>221</v>
      </c>
      <c r="I708" s="176" t="s">
        <v>220</v>
      </c>
      <c r="J708" s="176" t="s">
        <v>220</v>
      </c>
      <c r="K708" s="176" t="s">
        <v>221</v>
      </c>
      <c r="L708" s="176" t="s">
        <v>222</v>
      </c>
      <c r="M708" s="176" t="s">
        <v>222</v>
      </c>
      <c r="N708" s="176" t="s">
        <v>222</v>
      </c>
    </row>
    <row r="709" spans="1:50" x14ac:dyDescent="0.3">
      <c r="A709" s="176">
        <v>810279</v>
      </c>
      <c r="B709" s="176" t="s">
        <v>308</v>
      </c>
      <c r="C709" s="176" t="s">
        <v>222</v>
      </c>
      <c r="D709" s="176" t="s">
        <v>220</v>
      </c>
      <c r="E709" s="176" t="s">
        <v>220</v>
      </c>
      <c r="F709" s="176" t="s">
        <v>220</v>
      </c>
      <c r="G709" s="176" t="s">
        <v>220</v>
      </c>
      <c r="H709" s="176" t="s">
        <v>222</v>
      </c>
      <c r="I709" s="176" t="s">
        <v>221</v>
      </c>
      <c r="J709" s="176" t="s">
        <v>221</v>
      </c>
      <c r="K709" s="176" t="s">
        <v>222</v>
      </c>
      <c r="L709" s="176" t="s">
        <v>221</v>
      </c>
      <c r="M709" s="176" t="s">
        <v>222</v>
      </c>
      <c r="N709" s="176" t="s">
        <v>221</v>
      </c>
    </row>
    <row r="710" spans="1:50" x14ac:dyDescent="0.3">
      <c r="A710" s="176">
        <v>810280</v>
      </c>
      <c r="B710" s="176" t="s">
        <v>308</v>
      </c>
      <c r="C710" s="176" t="s">
        <v>222</v>
      </c>
      <c r="D710" s="176" t="s">
        <v>222</v>
      </c>
      <c r="E710" s="176" t="s">
        <v>220</v>
      </c>
      <c r="F710" s="176" t="s">
        <v>220</v>
      </c>
      <c r="G710" s="176" t="s">
        <v>220</v>
      </c>
      <c r="H710" s="176" t="s">
        <v>221</v>
      </c>
      <c r="I710" s="176" t="s">
        <v>221</v>
      </c>
      <c r="J710" s="176" t="s">
        <v>220</v>
      </c>
      <c r="K710" s="176" t="s">
        <v>222</v>
      </c>
      <c r="L710" s="176" t="s">
        <v>222</v>
      </c>
      <c r="M710" s="176" t="s">
        <v>221</v>
      </c>
      <c r="N710" s="176" t="s">
        <v>221</v>
      </c>
    </row>
    <row r="711" spans="1:50" x14ac:dyDescent="0.3">
      <c r="A711" s="176">
        <v>810293</v>
      </c>
      <c r="B711" s="176" t="s">
        <v>308</v>
      </c>
      <c r="C711" s="176" t="s">
        <v>222</v>
      </c>
      <c r="D711" s="176" t="s">
        <v>220</v>
      </c>
      <c r="E711" s="176" t="s">
        <v>222</v>
      </c>
      <c r="F711" s="176" t="s">
        <v>222</v>
      </c>
      <c r="G711" s="176" t="s">
        <v>221</v>
      </c>
      <c r="H711" s="176" t="s">
        <v>220</v>
      </c>
      <c r="I711" s="176" t="s">
        <v>220</v>
      </c>
      <c r="J711" s="176" t="s">
        <v>222</v>
      </c>
      <c r="K711" s="176" t="s">
        <v>221</v>
      </c>
      <c r="L711" s="176" t="s">
        <v>222</v>
      </c>
      <c r="M711" s="176" t="s">
        <v>220</v>
      </c>
      <c r="N711" s="176" t="s">
        <v>220</v>
      </c>
    </row>
    <row r="712" spans="1:50" x14ac:dyDescent="0.3">
      <c r="A712" s="176">
        <v>810306</v>
      </c>
      <c r="B712" s="176" t="s">
        <v>308</v>
      </c>
      <c r="C712" s="176" t="s">
        <v>222</v>
      </c>
      <c r="D712" s="176" t="s">
        <v>222</v>
      </c>
      <c r="E712" s="176" t="s">
        <v>221</v>
      </c>
      <c r="F712" s="176" t="s">
        <v>222</v>
      </c>
      <c r="G712" s="176" t="s">
        <v>220</v>
      </c>
      <c r="H712" s="176" t="s">
        <v>220</v>
      </c>
      <c r="I712" s="176" t="s">
        <v>222</v>
      </c>
      <c r="J712" s="176" t="s">
        <v>220</v>
      </c>
      <c r="K712" s="176" t="s">
        <v>222</v>
      </c>
      <c r="L712" s="176" t="s">
        <v>222</v>
      </c>
      <c r="M712" s="176" t="s">
        <v>220</v>
      </c>
      <c r="N712" s="176" t="s">
        <v>220</v>
      </c>
    </row>
    <row r="713" spans="1:50" x14ac:dyDescent="0.3">
      <c r="A713" s="176">
        <v>810309</v>
      </c>
      <c r="B713" s="176" t="s">
        <v>308</v>
      </c>
      <c r="C713" s="176" t="s">
        <v>220</v>
      </c>
      <c r="D713" s="176" t="s">
        <v>222</v>
      </c>
      <c r="E713" s="176" t="s">
        <v>220</v>
      </c>
      <c r="F713" s="176" t="s">
        <v>220</v>
      </c>
      <c r="G713" s="176" t="s">
        <v>220</v>
      </c>
      <c r="H713" s="176" t="s">
        <v>220</v>
      </c>
      <c r="I713" s="176" t="s">
        <v>220</v>
      </c>
      <c r="J713" s="176" t="s">
        <v>220</v>
      </c>
      <c r="K713" s="176" t="s">
        <v>220</v>
      </c>
      <c r="L713" s="176" t="s">
        <v>220</v>
      </c>
      <c r="M713" s="176" t="s">
        <v>220</v>
      </c>
      <c r="N713" s="176" t="s">
        <v>222</v>
      </c>
      <c r="O713" s="176" t="s">
        <v>284</v>
      </c>
      <c r="P713" s="176" t="s">
        <v>284</v>
      </c>
      <c r="Q713" s="176" t="s">
        <v>284</v>
      </c>
      <c r="R713" s="176" t="s">
        <v>284</v>
      </c>
      <c r="S713" s="176" t="s">
        <v>284</v>
      </c>
      <c r="T713" s="176" t="s">
        <v>284</v>
      </c>
      <c r="U713" s="176" t="s">
        <v>284</v>
      </c>
      <c r="V713" s="176" t="s">
        <v>284</v>
      </c>
      <c r="W713" s="176" t="s">
        <v>284</v>
      </c>
      <c r="X713" s="176" t="s">
        <v>284</v>
      </c>
      <c r="Y713" s="176" t="s">
        <v>284</v>
      </c>
      <c r="Z713" s="176" t="s">
        <v>284</v>
      </c>
      <c r="AA713" s="176" t="s">
        <v>284</v>
      </c>
      <c r="AB713" s="176" t="s">
        <v>284</v>
      </c>
      <c r="AC713" s="176" t="s">
        <v>284</v>
      </c>
      <c r="AD713" s="176" t="s">
        <v>284</v>
      </c>
      <c r="AE713" s="176" t="s">
        <v>284</v>
      </c>
      <c r="AF713" s="176" t="s">
        <v>284</v>
      </c>
      <c r="AG713" s="176" t="s">
        <v>284</v>
      </c>
      <c r="AH713" s="176" t="s">
        <v>284</v>
      </c>
      <c r="AI713" s="176" t="s">
        <v>284</v>
      </c>
      <c r="AJ713" s="176" t="s">
        <v>284</v>
      </c>
      <c r="AK713" s="176" t="s">
        <v>284</v>
      </c>
      <c r="AL713" s="176" t="s">
        <v>284</v>
      </c>
      <c r="AM713" s="176" t="s">
        <v>284</v>
      </c>
      <c r="AN713" s="176" t="s">
        <v>284</v>
      </c>
      <c r="AO713" s="176" t="s">
        <v>284</v>
      </c>
      <c r="AP713" s="176" t="s">
        <v>284</v>
      </c>
      <c r="AQ713" s="176" t="s">
        <v>284</v>
      </c>
      <c r="AR713" s="176" t="s">
        <v>284</v>
      </c>
      <c r="AS713" s="176" t="s">
        <v>284</v>
      </c>
      <c r="AT713" s="176" t="s">
        <v>284</v>
      </c>
      <c r="AU713" s="176" t="s">
        <v>284</v>
      </c>
      <c r="AV713" s="176" t="s">
        <v>284</v>
      </c>
      <c r="AW713" s="176" t="s">
        <v>284</v>
      </c>
      <c r="AX713" s="176" t="s">
        <v>284</v>
      </c>
    </row>
    <row r="714" spans="1:50" x14ac:dyDescent="0.3">
      <c r="A714" s="176">
        <v>810321</v>
      </c>
      <c r="B714" s="176" t="s">
        <v>308</v>
      </c>
      <c r="C714" s="176" t="s">
        <v>222</v>
      </c>
      <c r="D714" s="176" t="s">
        <v>222</v>
      </c>
      <c r="E714" s="176" t="s">
        <v>220</v>
      </c>
      <c r="F714" s="176" t="s">
        <v>222</v>
      </c>
      <c r="G714" s="176" t="s">
        <v>222</v>
      </c>
      <c r="H714" s="176" t="s">
        <v>220</v>
      </c>
      <c r="I714" s="176" t="s">
        <v>221</v>
      </c>
      <c r="J714" s="176" t="s">
        <v>221</v>
      </c>
      <c r="K714" s="176" t="s">
        <v>221</v>
      </c>
      <c r="L714" s="176" t="s">
        <v>221</v>
      </c>
      <c r="M714" s="176" t="s">
        <v>221</v>
      </c>
      <c r="N714" s="176" t="s">
        <v>221</v>
      </c>
    </row>
    <row r="715" spans="1:50" x14ac:dyDescent="0.3">
      <c r="A715" s="176">
        <v>810332</v>
      </c>
      <c r="B715" s="176" t="s">
        <v>308</v>
      </c>
      <c r="C715" s="176" t="s">
        <v>220</v>
      </c>
      <c r="D715" s="176" t="s">
        <v>220</v>
      </c>
      <c r="E715" s="176" t="s">
        <v>221</v>
      </c>
      <c r="F715" s="176" t="s">
        <v>221</v>
      </c>
      <c r="G715" s="176" t="s">
        <v>220</v>
      </c>
      <c r="H715" s="176" t="s">
        <v>220</v>
      </c>
      <c r="I715" s="176" t="s">
        <v>221</v>
      </c>
      <c r="J715" s="176" t="s">
        <v>221</v>
      </c>
      <c r="K715" s="176" t="s">
        <v>221</v>
      </c>
      <c r="L715" s="176" t="s">
        <v>221</v>
      </c>
      <c r="M715" s="176" t="s">
        <v>221</v>
      </c>
      <c r="N715" s="176" t="s">
        <v>221</v>
      </c>
    </row>
    <row r="716" spans="1:50" x14ac:dyDescent="0.3">
      <c r="A716" s="176">
        <v>810339</v>
      </c>
      <c r="B716" s="176" t="s">
        <v>308</v>
      </c>
      <c r="C716" s="176" t="s">
        <v>221</v>
      </c>
      <c r="D716" s="176" t="s">
        <v>222</v>
      </c>
      <c r="E716" s="176" t="s">
        <v>221</v>
      </c>
      <c r="F716" s="176" t="s">
        <v>221</v>
      </c>
      <c r="G716" s="176" t="s">
        <v>221</v>
      </c>
      <c r="H716" s="176" t="s">
        <v>221</v>
      </c>
      <c r="I716" s="176" t="s">
        <v>221</v>
      </c>
      <c r="J716" s="176" t="s">
        <v>220</v>
      </c>
      <c r="K716" s="176" t="s">
        <v>222</v>
      </c>
      <c r="L716" s="176" t="s">
        <v>221</v>
      </c>
      <c r="M716" s="176" t="s">
        <v>221</v>
      </c>
      <c r="N716" s="176" t="s">
        <v>221</v>
      </c>
    </row>
    <row r="717" spans="1:50" x14ac:dyDescent="0.3">
      <c r="A717" s="176">
        <v>810342</v>
      </c>
      <c r="B717" s="176" t="s">
        <v>308</v>
      </c>
      <c r="C717" s="176" t="s">
        <v>222</v>
      </c>
      <c r="D717" s="176" t="s">
        <v>221</v>
      </c>
      <c r="E717" s="176" t="s">
        <v>222</v>
      </c>
      <c r="F717" s="176" t="s">
        <v>222</v>
      </c>
      <c r="G717" s="176" t="s">
        <v>222</v>
      </c>
      <c r="H717" s="176" t="s">
        <v>222</v>
      </c>
      <c r="I717" s="176" t="s">
        <v>221</v>
      </c>
      <c r="J717" s="176" t="s">
        <v>221</v>
      </c>
      <c r="K717" s="176" t="s">
        <v>221</v>
      </c>
      <c r="L717" s="176" t="s">
        <v>221</v>
      </c>
      <c r="M717" s="176" t="s">
        <v>221</v>
      </c>
      <c r="N717" s="176" t="s">
        <v>221</v>
      </c>
    </row>
    <row r="718" spans="1:50" x14ac:dyDescent="0.3">
      <c r="A718" s="176">
        <v>810345</v>
      </c>
      <c r="B718" s="176" t="s">
        <v>308</v>
      </c>
      <c r="C718" s="176" t="s">
        <v>220</v>
      </c>
      <c r="D718" s="176" t="s">
        <v>220</v>
      </c>
      <c r="E718" s="176" t="s">
        <v>221</v>
      </c>
      <c r="F718" s="176" t="s">
        <v>221</v>
      </c>
      <c r="G718" s="176" t="s">
        <v>221</v>
      </c>
      <c r="H718" s="176" t="s">
        <v>222</v>
      </c>
      <c r="I718" s="176" t="s">
        <v>221</v>
      </c>
      <c r="J718" s="176" t="s">
        <v>221</v>
      </c>
      <c r="K718" s="176" t="s">
        <v>221</v>
      </c>
      <c r="L718" s="176" t="s">
        <v>221</v>
      </c>
      <c r="M718" s="176" t="s">
        <v>221</v>
      </c>
      <c r="N718" s="176" t="s">
        <v>221</v>
      </c>
    </row>
    <row r="719" spans="1:50" x14ac:dyDescent="0.3">
      <c r="A719" s="176">
        <v>810346</v>
      </c>
      <c r="B719" s="176" t="s">
        <v>308</v>
      </c>
      <c r="C719" s="176" t="s">
        <v>222</v>
      </c>
      <c r="D719" s="176" t="s">
        <v>222</v>
      </c>
      <c r="E719" s="176" t="s">
        <v>222</v>
      </c>
      <c r="F719" s="176" t="s">
        <v>222</v>
      </c>
      <c r="G719" s="176" t="s">
        <v>220</v>
      </c>
      <c r="H719" s="176" t="s">
        <v>221</v>
      </c>
      <c r="I719" s="176" t="s">
        <v>220</v>
      </c>
      <c r="J719" s="176" t="s">
        <v>220</v>
      </c>
      <c r="K719" s="176" t="s">
        <v>222</v>
      </c>
      <c r="L719" s="176" t="s">
        <v>220</v>
      </c>
      <c r="M719" s="176" t="s">
        <v>220</v>
      </c>
      <c r="N719" s="176" t="s">
        <v>222</v>
      </c>
    </row>
    <row r="720" spans="1:50" x14ac:dyDescent="0.3">
      <c r="A720" s="176">
        <v>810349</v>
      </c>
      <c r="B720" s="176" t="s">
        <v>308</v>
      </c>
      <c r="C720" s="176" t="s">
        <v>222</v>
      </c>
      <c r="D720" s="176" t="s">
        <v>222</v>
      </c>
      <c r="E720" s="176" t="s">
        <v>221</v>
      </c>
      <c r="F720" s="176" t="s">
        <v>222</v>
      </c>
      <c r="G720" s="176" t="s">
        <v>221</v>
      </c>
      <c r="H720" s="176" t="s">
        <v>222</v>
      </c>
      <c r="I720" s="176" t="s">
        <v>222</v>
      </c>
      <c r="J720" s="176" t="s">
        <v>221</v>
      </c>
      <c r="K720" s="176" t="s">
        <v>221</v>
      </c>
      <c r="L720" s="176" t="s">
        <v>221</v>
      </c>
      <c r="M720" s="176" t="s">
        <v>221</v>
      </c>
      <c r="N720" s="176" t="s">
        <v>221</v>
      </c>
      <c r="O720" s="176" t="s">
        <v>284</v>
      </c>
      <c r="P720" s="176" t="s">
        <v>284</v>
      </c>
      <c r="Q720" s="176" t="s">
        <v>284</v>
      </c>
      <c r="R720" s="176" t="s">
        <v>284</v>
      </c>
      <c r="S720" s="176" t="s">
        <v>284</v>
      </c>
      <c r="T720" s="176" t="s">
        <v>284</v>
      </c>
      <c r="U720" s="176" t="s">
        <v>284</v>
      </c>
      <c r="V720" s="176" t="s">
        <v>284</v>
      </c>
      <c r="W720" s="176" t="s">
        <v>284</v>
      </c>
      <c r="X720" s="176" t="s">
        <v>284</v>
      </c>
      <c r="Y720" s="176" t="s">
        <v>284</v>
      </c>
      <c r="Z720" s="176" t="s">
        <v>284</v>
      </c>
      <c r="AA720" s="176" t="s">
        <v>284</v>
      </c>
      <c r="AB720" s="176" t="s">
        <v>284</v>
      </c>
      <c r="AC720" s="176" t="s">
        <v>284</v>
      </c>
      <c r="AD720" s="176" t="s">
        <v>284</v>
      </c>
      <c r="AE720" s="176" t="s">
        <v>284</v>
      </c>
      <c r="AF720" s="176" t="s">
        <v>284</v>
      </c>
      <c r="AG720" s="176" t="s">
        <v>284</v>
      </c>
      <c r="AH720" s="176" t="s">
        <v>284</v>
      </c>
      <c r="AI720" s="176" t="s">
        <v>284</v>
      </c>
      <c r="AJ720" s="176" t="s">
        <v>284</v>
      </c>
      <c r="AK720" s="176" t="s">
        <v>284</v>
      </c>
      <c r="AL720" s="176" t="s">
        <v>284</v>
      </c>
      <c r="AM720" s="176" t="s">
        <v>284</v>
      </c>
      <c r="AN720" s="176" t="s">
        <v>284</v>
      </c>
      <c r="AO720" s="176" t="s">
        <v>284</v>
      </c>
      <c r="AP720" s="176" t="s">
        <v>284</v>
      </c>
      <c r="AQ720" s="176" t="s">
        <v>284</v>
      </c>
      <c r="AR720" s="176" t="s">
        <v>284</v>
      </c>
      <c r="AS720" s="176" t="s">
        <v>284</v>
      </c>
      <c r="AT720" s="176" t="s">
        <v>284</v>
      </c>
      <c r="AU720" s="176" t="s">
        <v>284</v>
      </c>
      <c r="AV720" s="176" t="s">
        <v>284</v>
      </c>
      <c r="AW720" s="176" t="s">
        <v>284</v>
      </c>
      <c r="AX720" s="176" t="s">
        <v>284</v>
      </c>
    </row>
    <row r="721" spans="1:50" x14ac:dyDescent="0.3">
      <c r="A721" s="176">
        <v>810358</v>
      </c>
      <c r="B721" s="176" t="s">
        <v>308</v>
      </c>
      <c r="C721" s="176" t="s">
        <v>222</v>
      </c>
      <c r="D721" s="176" t="s">
        <v>220</v>
      </c>
      <c r="E721" s="176" t="s">
        <v>220</v>
      </c>
      <c r="F721" s="176" t="s">
        <v>220</v>
      </c>
      <c r="G721" s="176" t="s">
        <v>222</v>
      </c>
      <c r="H721" s="176" t="s">
        <v>222</v>
      </c>
      <c r="I721" s="176" t="s">
        <v>222</v>
      </c>
      <c r="J721" s="176" t="s">
        <v>222</v>
      </c>
      <c r="K721" s="176" t="s">
        <v>221</v>
      </c>
      <c r="L721" s="176" t="s">
        <v>222</v>
      </c>
      <c r="M721" s="176" t="s">
        <v>221</v>
      </c>
      <c r="N721" s="176" t="s">
        <v>221</v>
      </c>
    </row>
    <row r="722" spans="1:50" x14ac:dyDescent="0.3">
      <c r="A722" s="176">
        <v>810359</v>
      </c>
      <c r="B722" s="176" t="s">
        <v>308</v>
      </c>
      <c r="C722" s="176" t="s">
        <v>222</v>
      </c>
      <c r="D722" s="176" t="s">
        <v>220</v>
      </c>
      <c r="E722" s="176" t="s">
        <v>220</v>
      </c>
      <c r="F722" s="176" t="s">
        <v>221</v>
      </c>
      <c r="G722" s="176" t="s">
        <v>222</v>
      </c>
      <c r="H722" s="176" t="s">
        <v>220</v>
      </c>
      <c r="I722" s="176" t="s">
        <v>222</v>
      </c>
      <c r="J722" s="176" t="s">
        <v>222</v>
      </c>
      <c r="K722" s="176" t="s">
        <v>221</v>
      </c>
      <c r="L722" s="176" t="s">
        <v>220</v>
      </c>
      <c r="M722" s="176" t="s">
        <v>221</v>
      </c>
      <c r="N722" s="176" t="s">
        <v>221</v>
      </c>
    </row>
    <row r="723" spans="1:50" x14ac:dyDescent="0.3">
      <c r="A723" s="176">
        <v>810365</v>
      </c>
      <c r="B723" s="176" t="s">
        <v>308</v>
      </c>
      <c r="C723" s="176" t="s">
        <v>220</v>
      </c>
      <c r="D723" s="176" t="s">
        <v>222</v>
      </c>
      <c r="E723" s="176" t="s">
        <v>220</v>
      </c>
      <c r="F723" s="176" t="s">
        <v>220</v>
      </c>
      <c r="G723" s="176" t="s">
        <v>222</v>
      </c>
      <c r="H723" s="176" t="s">
        <v>220</v>
      </c>
      <c r="I723" s="176" t="s">
        <v>222</v>
      </c>
      <c r="J723" s="176" t="s">
        <v>220</v>
      </c>
      <c r="K723" s="176" t="s">
        <v>220</v>
      </c>
      <c r="L723" s="176" t="s">
        <v>220</v>
      </c>
      <c r="M723" s="176" t="s">
        <v>220</v>
      </c>
      <c r="N723" s="176" t="s">
        <v>220</v>
      </c>
    </row>
    <row r="724" spans="1:50" x14ac:dyDescent="0.3">
      <c r="A724" s="176">
        <v>810367</v>
      </c>
      <c r="B724" s="176" t="s">
        <v>308</v>
      </c>
      <c r="C724" s="176" t="s">
        <v>220</v>
      </c>
      <c r="D724" s="176" t="s">
        <v>220</v>
      </c>
      <c r="E724" s="176" t="s">
        <v>222</v>
      </c>
      <c r="F724" s="176" t="s">
        <v>222</v>
      </c>
      <c r="G724" s="176" t="s">
        <v>221</v>
      </c>
      <c r="H724" s="176" t="s">
        <v>221</v>
      </c>
      <c r="I724" s="176" t="s">
        <v>221</v>
      </c>
      <c r="J724" s="176" t="s">
        <v>221</v>
      </c>
      <c r="K724" s="176" t="s">
        <v>221</v>
      </c>
      <c r="L724" s="176" t="s">
        <v>221</v>
      </c>
      <c r="M724" s="176" t="s">
        <v>221</v>
      </c>
      <c r="N724" s="176" t="s">
        <v>221</v>
      </c>
    </row>
    <row r="725" spans="1:50" x14ac:dyDescent="0.3">
      <c r="A725" s="176">
        <v>810374</v>
      </c>
      <c r="B725" s="176" t="s">
        <v>308</v>
      </c>
      <c r="C725" s="176" t="s">
        <v>221</v>
      </c>
      <c r="D725" s="176" t="s">
        <v>222</v>
      </c>
      <c r="E725" s="176" t="s">
        <v>222</v>
      </c>
      <c r="F725" s="176" t="s">
        <v>221</v>
      </c>
      <c r="G725" s="176" t="s">
        <v>221</v>
      </c>
      <c r="H725" s="176" t="s">
        <v>221</v>
      </c>
      <c r="I725" s="176" t="s">
        <v>222</v>
      </c>
      <c r="J725" s="176" t="s">
        <v>221</v>
      </c>
      <c r="K725" s="176" t="s">
        <v>222</v>
      </c>
      <c r="L725" s="176" t="s">
        <v>222</v>
      </c>
      <c r="M725" s="176" t="s">
        <v>221</v>
      </c>
      <c r="N725" s="176" t="s">
        <v>221</v>
      </c>
    </row>
    <row r="726" spans="1:50" x14ac:dyDescent="0.3">
      <c r="A726" s="176">
        <v>810381</v>
      </c>
      <c r="B726" s="176" t="s">
        <v>308</v>
      </c>
      <c r="C726" s="176" t="s">
        <v>220</v>
      </c>
      <c r="D726" s="176" t="s">
        <v>222</v>
      </c>
      <c r="E726" s="176" t="s">
        <v>220</v>
      </c>
      <c r="F726" s="176" t="s">
        <v>220</v>
      </c>
      <c r="G726" s="176" t="s">
        <v>220</v>
      </c>
      <c r="H726" s="176" t="s">
        <v>222</v>
      </c>
      <c r="I726" s="176" t="s">
        <v>222</v>
      </c>
      <c r="J726" s="176" t="s">
        <v>222</v>
      </c>
      <c r="K726" s="176" t="s">
        <v>222</v>
      </c>
      <c r="L726" s="176" t="s">
        <v>222</v>
      </c>
      <c r="M726" s="176" t="s">
        <v>221</v>
      </c>
      <c r="N726" s="176" t="s">
        <v>221</v>
      </c>
    </row>
    <row r="727" spans="1:50" x14ac:dyDescent="0.3">
      <c r="A727" s="176">
        <v>810384</v>
      </c>
      <c r="B727" s="176" t="s">
        <v>308</v>
      </c>
      <c r="C727" s="176" t="s">
        <v>222</v>
      </c>
      <c r="D727" s="176" t="s">
        <v>221</v>
      </c>
      <c r="E727" s="176" t="s">
        <v>221</v>
      </c>
      <c r="F727" s="176" t="s">
        <v>222</v>
      </c>
      <c r="G727" s="176" t="s">
        <v>222</v>
      </c>
      <c r="H727" s="176" t="s">
        <v>222</v>
      </c>
      <c r="I727" s="176" t="s">
        <v>222</v>
      </c>
      <c r="J727" s="176" t="s">
        <v>221</v>
      </c>
      <c r="K727" s="176" t="s">
        <v>221</v>
      </c>
      <c r="L727" s="176" t="s">
        <v>221</v>
      </c>
      <c r="M727" s="176" t="s">
        <v>222</v>
      </c>
      <c r="N727" s="176" t="s">
        <v>221</v>
      </c>
    </row>
    <row r="728" spans="1:50" x14ac:dyDescent="0.3">
      <c r="A728" s="176">
        <v>810389</v>
      </c>
      <c r="B728" s="176" t="s">
        <v>308</v>
      </c>
      <c r="C728" s="176" t="s">
        <v>222</v>
      </c>
      <c r="D728" s="176" t="s">
        <v>222</v>
      </c>
      <c r="E728" s="176" t="s">
        <v>221</v>
      </c>
      <c r="F728" s="176" t="s">
        <v>221</v>
      </c>
      <c r="G728" s="176" t="s">
        <v>220</v>
      </c>
      <c r="H728" s="176" t="s">
        <v>221</v>
      </c>
      <c r="I728" s="176" t="s">
        <v>222</v>
      </c>
      <c r="J728" s="176" t="s">
        <v>220</v>
      </c>
      <c r="K728" s="176" t="s">
        <v>220</v>
      </c>
      <c r="L728" s="176" t="s">
        <v>222</v>
      </c>
      <c r="M728" s="176" t="s">
        <v>222</v>
      </c>
      <c r="N728" s="176" t="s">
        <v>222</v>
      </c>
    </row>
    <row r="729" spans="1:50" x14ac:dyDescent="0.3">
      <c r="A729" s="176">
        <v>810401</v>
      </c>
      <c r="B729" s="176" t="s">
        <v>308</v>
      </c>
      <c r="C729" s="176" t="s">
        <v>222</v>
      </c>
      <c r="D729" s="176" t="s">
        <v>222</v>
      </c>
      <c r="E729" s="176" t="s">
        <v>221</v>
      </c>
      <c r="F729" s="176" t="s">
        <v>220</v>
      </c>
      <c r="G729" s="176" t="s">
        <v>220</v>
      </c>
      <c r="H729" s="176" t="s">
        <v>220</v>
      </c>
      <c r="I729" s="176" t="s">
        <v>221</v>
      </c>
      <c r="J729" s="176" t="s">
        <v>221</v>
      </c>
      <c r="K729" s="176" t="s">
        <v>221</v>
      </c>
      <c r="L729" s="176" t="s">
        <v>221</v>
      </c>
      <c r="M729" s="176" t="s">
        <v>222</v>
      </c>
      <c r="N729" s="176" t="s">
        <v>221</v>
      </c>
    </row>
    <row r="730" spans="1:50" x14ac:dyDescent="0.3">
      <c r="A730" s="176">
        <v>810408</v>
      </c>
      <c r="B730" s="176" t="s">
        <v>308</v>
      </c>
      <c r="C730" s="176" t="s">
        <v>222</v>
      </c>
      <c r="D730" s="176" t="s">
        <v>222</v>
      </c>
      <c r="E730" s="176" t="s">
        <v>222</v>
      </c>
      <c r="F730" s="176" t="s">
        <v>222</v>
      </c>
      <c r="G730" s="176" t="s">
        <v>222</v>
      </c>
      <c r="H730" s="176" t="s">
        <v>222</v>
      </c>
      <c r="I730" s="176" t="s">
        <v>221</v>
      </c>
      <c r="J730" s="176" t="s">
        <v>221</v>
      </c>
      <c r="K730" s="176" t="s">
        <v>221</v>
      </c>
      <c r="L730" s="176" t="s">
        <v>221</v>
      </c>
      <c r="M730" s="176" t="s">
        <v>221</v>
      </c>
      <c r="N730" s="176" t="s">
        <v>221</v>
      </c>
    </row>
    <row r="731" spans="1:50" x14ac:dyDescent="0.3">
      <c r="A731" s="176">
        <v>810411</v>
      </c>
      <c r="B731" s="176" t="s">
        <v>308</v>
      </c>
      <c r="C731" s="176" t="s">
        <v>220</v>
      </c>
      <c r="D731" s="176" t="s">
        <v>221</v>
      </c>
      <c r="E731" s="176" t="s">
        <v>222</v>
      </c>
      <c r="F731" s="176" t="s">
        <v>220</v>
      </c>
      <c r="G731" s="176" t="s">
        <v>220</v>
      </c>
      <c r="H731" s="176" t="s">
        <v>220</v>
      </c>
      <c r="I731" s="176" t="s">
        <v>222</v>
      </c>
      <c r="J731" s="176" t="s">
        <v>221</v>
      </c>
      <c r="K731" s="176" t="s">
        <v>221</v>
      </c>
      <c r="L731" s="176" t="s">
        <v>222</v>
      </c>
      <c r="M731" s="176" t="s">
        <v>221</v>
      </c>
      <c r="N731" s="176" t="s">
        <v>221</v>
      </c>
    </row>
    <row r="732" spans="1:50" x14ac:dyDescent="0.3">
      <c r="A732" s="176">
        <v>810414</v>
      </c>
      <c r="B732" s="176" t="s">
        <v>308</v>
      </c>
      <c r="C732" s="176" t="s">
        <v>222</v>
      </c>
      <c r="D732" s="176" t="s">
        <v>222</v>
      </c>
      <c r="E732" s="176" t="s">
        <v>220</v>
      </c>
      <c r="F732" s="176" t="s">
        <v>222</v>
      </c>
      <c r="G732" s="176" t="s">
        <v>220</v>
      </c>
      <c r="H732" s="176" t="s">
        <v>220</v>
      </c>
      <c r="I732" s="176" t="s">
        <v>222</v>
      </c>
      <c r="J732" s="176" t="s">
        <v>221</v>
      </c>
      <c r="K732" s="176" t="s">
        <v>222</v>
      </c>
      <c r="L732" s="176" t="s">
        <v>221</v>
      </c>
      <c r="M732" s="176" t="s">
        <v>221</v>
      </c>
      <c r="N732" s="176" t="s">
        <v>221</v>
      </c>
    </row>
    <row r="733" spans="1:50" x14ac:dyDescent="0.3">
      <c r="A733" s="176">
        <v>810434</v>
      </c>
      <c r="B733" s="176" t="s">
        <v>308</v>
      </c>
      <c r="C733" s="176" t="s">
        <v>220</v>
      </c>
      <c r="D733" s="176" t="s">
        <v>220</v>
      </c>
      <c r="E733" s="176" t="s">
        <v>222</v>
      </c>
      <c r="F733" s="176" t="s">
        <v>222</v>
      </c>
      <c r="G733" s="176" t="s">
        <v>222</v>
      </c>
      <c r="H733" s="176" t="s">
        <v>222</v>
      </c>
      <c r="I733" s="176" t="s">
        <v>220</v>
      </c>
      <c r="J733" s="176" t="s">
        <v>222</v>
      </c>
      <c r="K733" s="176" t="s">
        <v>222</v>
      </c>
      <c r="L733" s="176" t="s">
        <v>221</v>
      </c>
      <c r="M733" s="176" t="s">
        <v>222</v>
      </c>
      <c r="N733" s="176" t="s">
        <v>221</v>
      </c>
      <c r="O733" s="176" t="s">
        <v>284</v>
      </c>
      <c r="P733" s="176" t="s">
        <v>284</v>
      </c>
      <c r="Q733" s="176" t="s">
        <v>284</v>
      </c>
      <c r="R733" s="176" t="s">
        <v>284</v>
      </c>
      <c r="S733" s="176" t="s">
        <v>284</v>
      </c>
      <c r="T733" s="176" t="s">
        <v>284</v>
      </c>
      <c r="U733" s="176" t="s">
        <v>284</v>
      </c>
      <c r="V733" s="176" t="s">
        <v>284</v>
      </c>
      <c r="W733" s="176" t="s">
        <v>284</v>
      </c>
      <c r="X733" s="176" t="s">
        <v>284</v>
      </c>
      <c r="Y733" s="176" t="s">
        <v>284</v>
      </c>
      <c r="Z733" s="176" t="s">
        <v>284</v>
      </c>
      <c r="AA733" s="176" t="s">
        <v>284</v>
      </c>
      <c r="AB733" s="176" t="s">
        <v>284</v>
      </c>
      <c r="AC733" s="176" t="s">
        <v>284</v>
      </c>
      <c r="AD733" s="176" t="s">
        <v>284</v>
      </c>
      <c r="AE733" s="176" t="s">
        <v>284</v>
      </c>
      <c r="AF733" s="176" t="s">
        <v>284</v>
      </c>
      <c r="AG733" s="176" t="s">
        <v>284</v>
      </c>
      <c r="AH733" s="176" t="s">
        <v>284</v>
      </c>
      <c r="AI733" s="176" t="s">
        <v>284</v>
      </c>
      <c r="AJ733" s="176" t="s">
        <v>284</v>
      </c>
      <c r="AK733" s="176" t="s">
        <v>284</v>
      </c>
      <c r="AL733" s="176" t="s">
        <v>284</v>
      </c>
      <c r="AM733" s="176" t="s">
        <v>284</v>
      </c>
      <c r="AN733" s="176" t="s">
        <v>284</v>
      </c>
      <c r="AO733" s="176" t="s">
        <v>284</v>
      </c>
      <c r="AP733" s="176" t="s">
        <v>284</v>
      </c>
      <c r="AQ733" s="176" t="s">
        <v>284</v>
      </c>
      <c r="AR733" s="176" t="s">
        <v>284</v>
      </c>
      <c r="AS733" s="176" t="s">
        <v>284</v>
      </c>
      <c r="AT733" s="176" t="s">
        <v>284</v>
      </c>
      <c r="AU733" s="176" t="s">
        <v>284</v>
      </c>
      <c r="AV733" s="176" t="s">
        <v>284</v>
      </c>
      <c r="AW733" s="176" t="s">
        <v>284</v>
      </c>
      <c r="AX733" s="176" t="s">
        <v>284</v>
      </c>
    </row>
    <row r="734" spans="1:50" x14ac:dyDescent="0.3">
      <c r="A734" s="176">
        <v>810435</v>
      </c>
      <c r="B734" s="176" t="s">
        <v>308</v>
      </c>
      <c r="C734" s="176" t="s">
        <v>222</v>
      </c>
      <c r="D734" s="176" t="s">
        <v>222</v>
      </c>
      <c r="E734" s="176" t="s">
        <v>222</v>
      </c>
      <c r="F734" s="176" t="s">
        <v>222</v>
      </c>
      <c r="G734" s="176" t="s">
        <v>222</v>
      </c>
      <c r="H734" s="176" t="s">
        <v>222</v>
      </c>
      <c r="I734" s="176" t="s">
        <v>221</v>
      </c>
      <c r="J734" s="176" t="s">
        <v>221</v>
      </c>
      <c r="K734" s="176" t="s">
        <v>221</v>
      </c>
      <c r="L734" s="176" t="s">
        <v>221</v>
      </c>
      <c r="M734" s="176" t="s">
        <v>221</v>
      </c>
      <c r="N734" s="176" t="s">
        <v>221</v>
      </c>
    </row>
    <row r="735" spans="1:50" x14ac:dyDescent="0.3">
      <c r="A735" s="176">
        <v>810441</v>
      </c>
      <c r="B735" s="176" t="s">
        <v>308</v>
      </c>
      <c r="C735" s="176" t="s">
        <v>222</v>
      </c>
      <c r="D735" s="176" t="s">
        <v>221</v>
      </c>
      <c r="E735" s="176" t="s">
        <v>221</v>
      </c>
      <c r="F735" s="176" t="s">
        <v>222</v>
      </c>
      <c r="G735" s="176" t="s">
        <v>222</v>
      </c>
      <c r="H735" s="176" t="s">
        <v>221</v>
      </c>
      <c r="I735" s="176" t="s">
        <v>222</v>
      </c>
      <c r="J735" s="176" t="s">
        <v>221</v>
      </c>
      <c r="K735" s="176" t="s">
        <v>222</v>
      </c>
      <c r="L735" s="176" t="s">
        <v>221</v>
      </c>
      <c r="M735" s="176" t="s">
        <v>222</v>
      </c>
      <c r="N735" s="176" t="s">
        <v>222</v>
      </c>
    </row>
    <row r="736" spans="1:50" x14ac:dyDescent="0.3">
      <c r="A736" s="176">
        <v>810447</v>
      </c>
      <c r="B736" s="176" t="s">
        <v>308</v>
      </c>
      <c r="C736" s="176" t="s">
        <v>222</v>
      </c>
      <c r="D736" s="176" t="s">
        <v>221</v>
      </c>
      <c r="E736" s="176" t="s">
        <v>221</v>
      </c>
      <c r="F736" s="176" t="s">
        <v>220</v>
      </c>
      <c r="G736" s="176" t="s">
        <v>222</v>
      </c>
      <c r="H736" s="176" t="s">
        <v>222</v>
      </c>
      <c r="I736" s="176" t="s">
        <v>222</v>
      </c>
      <c r="J736" s="176" t="s">
        <v>222</v>
      </c>
      <c r="K736" s="176" t="s">
        <v>220</v>
      </c>
      <c r="L736" s="176" t="s">
        <v>221</v>
      </c>
      <c r="M736" s="176" t="s">
        <v>220</v>
      </c>
      <c r="N736" s="176" t="s">
        <v>222</v>
      </c>
    </row>
    <row r="737" spans="1:14" x14ac:dyDescent="0.3">
      <c r="A737" s="176">
        <v>810448</v>
      </c>
      <c r="B737" s="176" t="s">
        <v>308</v>
      </c>
      <c r="C737" s="176" t="s">
        <v>222</v>
      </c>
      <c r="D737" s="176" t="s">
        <v>220</v>
      </c>
      <c r="E737" s="176" t="s">
        <v>220</v>
      </c>
      <c r="F737" s="176" t="s">
        <v>220</v>
      </c>
      <c r="G737" s="176" t="s">
        <v>220</v>
      </c>
      <c r="H737" s="176" t="s">
        <v>222</v>
      </c>
      <c r="I737" s="176" t="s">
        <v>222</v>
      </c>
      <c r="J737" s="176" t="s">
        <v>220</v>
      </c>
      <c r="K737" s="176" t="s">
        <v>220</v>
      </c>
      <c r="L737" s="176" t="s">
        <v>222</v>
      </c>
      <c r="M737" s="176" t="s">
        <v>222</v>
      </c>
      <c r="N737" s="176" t="s">
        <v>221</v>
      </c>
    </row>
    <row r="738" spans="1:14" x14ac:dyDescent="0.3">
      <c r="A738" s="176">
        <v>810454</v>
      </c>
      <c r="B738" s="176" t="s">
        <v>308</v>
      </c>
      <c r="C738" s="176" t="s">
        <v>220</v>
      </c>
      <c r="D738" s="176" t="s">
        <v>222</v>
      </c>
      <c r="E738" s="176" t="s">
        <v>222</v>
      </c>
      <c r="F738" s="176" t="s">
        <v>220</v>
      </c>
      <c r="G738" s="176" t="s">
        <v>220</v>
      </c>
      <c r="H738" s="176" t="s">
        <v>220</v>
      </c>
      <c r="I738" s="176" t="s">
        <v>221</v>
      </c>
      <c r="J738" s="176" t="s">
        <v>221</v>
      </c>
      <c r="K738" s="176" t="s">
        <v>221</v>
      </c>
      <c r="L738" s="176" t="s">
        <v>221</v>
      </c>
      <c r="M738" s="176" t="s">
        <v>221</v>
      </c>
      <c r="N738" s="176" t="s">
        <v>221</v>
      </c>
    </row>
    <row r="739" spans="1:14" x14ac:dyDescent="0.3">
      <c r="A739" s="176">
        <v>810455</v>
      </c>
      <c r="B739" s="176" t="s">
        <v>308</v>
      </c>
      <c r="C739" s="176" t="s">
        <v>220</v>
      </c>
      <c r="D739" s="176" t="s">
        <v>220</v>
      </c>
      <c r="E739" s="176" t="s">
        <v>220</v>
      </c>
      <c r="F739" s="176" t="s">
        <v>220</v>
      </c>
      <c r="G739" s="176" t="s">
        <v>221</v>
      </c>
      <c r="H739" s="176" t="s">
        <v>222</v>
      </c>
      <c r="I739" s="176" t="s">
        <v>221</v>
      </c>
      <c r="J739" s="176" t="s">
        <v>222</v>
      </c>
      <c r="K739" s="176" t="s">
        <v>222</v>
      </c>
      <c r="L739" s="176" t="s">
        <v>222</v>
      </c>
      <c r="M739" s="176" t="s">
        <v>221</v>
      </c>
      <c r="N739" s="176" t="s">
        <v>221</v>
      </c>
    </row>
    <row r="740" spans="1:14" x14ac:dyDescent="0.3">
      <c r="A740" s="176">
        <v>810460</v>
      </c>
      <c r="B740" s="176" t="s">
        <v>308</v>
      </c>
      <c r="C740" s="176" t="s">
        <v>220</v>
      </c>
      <c r="D740" s="176" t="s">
        <v>220</v>
      </c>
      <c r="E740" s="176" t="s">
        <v>222</v>
      </c>
      <c r="F740" s="176" t="s">
        <v>220</v>
      </c>
      <c r="G740" s="176" t="s">
        <v>222</v>
      </c>
      <c r="H740" s="176" t="s">
        <v>220</v>
      </c>
      <c r="I740" s="176" t="s">
        <v>222</v>
      </c>
      <c r="J740" s="176" t="s">
        <v>221</v>
      </c>
      <c r="K740" s="176" t="s">
        <v>220</v>
      </c>
      <c r="L740" s="176" t="s">
        <v>222</v>
      </c>
      <c r="M740" s="176" t="s">
        <v>221</v>
      </c>
      <c r="N740" s="176" t="s">
        <v>221</v>
      </c>
    </row>
    <row r="741" spans="1:14" x14ac:dyDescent="0.3">
      <c r="A741" s="176">
        <v>810464</v>
      </c>
      <c r="B741" s="176" t="s">
        <v>308</v>
      </c>
      <c r="C741" s="176" t="s">
        <v>222</v>
      </c>
      <c r="D741" s="176" t="s">
        <v>221</v>
      </c>
      <c r="E741" s="176" t="s">
        <v>222</v>
      </c>
      <c r="F741" s="176" t="s">
        <v>220</v>
      </c>
      <c r="G741" s="176" t="s">
        <v>222</v>
      </c>
      <c r="H741" s="176" t="s">
        <v>222</v>
      </c>
      <c r="I741" s="176" t="s">
        <v>221</v>
      </c>
      <c r="J741" s="176" t="s">
        <v>221</v>
      </c>
      <c r="K741" s="176" t="s">
        <v>221</v>
      </c>
      <c r="L741" s="176" t="s">
        <v>220</v>
      </c>
      <c r="M741" s="176" t="s">
        <v>222</v>
      </c>
      <c r="N741" s="176" t="s">
        <v>222</v>
      </c>
    </row>
    <row r="742" spans="1:14" x14ac:dyDescent="0.3">
      <c r="A742" s="176">
        <v>810490</v>
      </c>
      <c r="B742" s="176" t="s">
        <v>308</v>
      </c>
      <c r="C742" s="176" t="s">
        <v>221</v>
      </c>
      <c r="D742" s="176" t="s">
        <v>222</v>
      </c>
      <c r="E742" s="176" t="s">
        <v>222</v>
      </c>
      <c r="F742" s="176" t="s">
        <v>222</v>
      </c>
      <c r="G742" s="176" t="s">
        <v>222</v>
      </c>
      <c r="H742" s="176" t="s">
        <v>221</v>
      </c>
      <c r="I742" s="176" t="s">
        <v>221</v>
      </c>
      <c r="J742" s="176" t="s">
        <v>221</v>
      </c>
      <c r="K742" s="176" t="s">
        <v>221</v>
      </c>
      <c r="L742" s="176" t="s">
        <v>221</v>
      </c>
      <c r="M742" s="176" t="s">
        <v>221</v>
      </c>
      <c r="N742" s="176" t="s">
        <v>221</v>
      </c>
    </row>
    <row r="743" spans="1:14" x14ac:dyDescent="0.3">
      <c r="A743" s="176">
        <v>810504</v>
      </c>
      <c r="B743" s="176" t="s">
        <v>308</v>
      </c>
      <c r="C743" s="176" t="s">
        <v>221</v>
      </c>
      <c r="D743" s="176" t="s">
        <v>220</v>
      </c>
      <c r="E743" s="176" t="s">
        <v>220</v>
      </c>
      <c r="F743" s="176" t="s">
        <v>222</v>
      </c>
      <c r="G743" s="176" t="s">
        <v>221</v>
      </c>
      <c r="H743" s="176" t="s">
        <v>221</v>
      </c>
      <c r="I743" s="176" t="s">
        <v>222</v>
      </c>
      <c r="J743" s="176" t="s">
        <v>220</v>
      </c>
      <c r="K743" s="176" t="s">
        <v>222</v>
      </c>
      <c r="L743" s="176" t="s">
        <v>222</v>
      </c>
      <c r="M743" s="176" t="s">
        <v>222</v>
      </c>
      <c r="N743" s="176" t="s">
        <v>222</v>
      </c>
    </row>
    <row r="744" spans="1:14" x14ac:dyDescent="0.3">
      <c r="A744" s="176">
        <v>810518</v>
      </c>
      <c r="B744" s="176" t="s">
        <v>308</v>
      </c>
      <c r="C744" s="176" t="s">
        <v>222</v>
      </c>
      <c r="D744" s="176" t="s">
        <v>222</v>
      </c>
      <c r="E744" s="176" t="s">
        <v>222</v>
      </c>
      <c r="F744" s="176" t="s">
        <v>220</v>
      </c>
      <c r="G744" s="176" t="s">
        <v>220</v>
      </c>
      <c r="H744" s="176" t="s">
        <v>220</v>
      </c>
      <c r="I744" s="176" t="s">
        <v>220</v>
      </c>
      <c r="J744" s="176" t="s">
        <v>220</v>
      </c>
      <c r="K744" s="176" t="s">
        <v>220</v>
      </c>
      <c r="L744" s="176" t="s">
        <v>220</v>
      </c>
      <c r="M744" s="176" t="s">
        <v>220</v>
      </c>
      <c r="N744" s="176" t="s">
        <v>222</v>
      </c>
    </row>
    <row r="745" spans="1:14" x14ac:dyDescent="0.3">
      <c r="A745" s="176">
        <v>810519</v>
      </c>
      <c r="B745" s="176" t="s">
        <v>308</v>
      </c>
      <c r="C745" s="176" t="s">
        <v>220</v>
      </c>
      <c r="D745" s="176" t="s">
        <v>222</v>
      </c>
      <c r="E745" s="176" t="s">
        <v>222</v>
      </c>
      <c r="F745" s="176" t="s">
        <v>222</v>
      </c>
      <c r="G745" s="176" t="s">
        <v>221</v>
      </c>
      <c r="H745" s="176" t="s">
        <v>220</v>
      </c>
      <c r="I745" s="176" t="s">
        <v>220</v>
      </c>
      <c r="J745" s="176" t="s">
        <v>221</v>
      </c>
      <c r="K745" s="176" t="s">
        <v>222</v>
      </c>
      <c r="L745" s="176" t="s">
        <v>222</v>
      </c>
      <c r="M745" s="176" t="s">
        <v>220</v>
      </c>
      <c r="N745" s="176" t="s">
        <v>222</v>
      </c>
    </row>
    <row r="746" spans="1:14" x14ac:dyDescent="0.3">
      <c r="A746" s="176">
        <v>810533</v>
      </c>
      <c r="B746" s="176" t="s">
        <v>308</v>
      </c>
      <c r="C746" s="176" t="s">
        <v>221</v>
      </c>
      <c r="D746" s="176" t="s">
        <v>221</v>
      </c>
      <c r="E746" s="176" t="s">
        <v>222</v>
      </c>
      <c r="F746" s="176" t="s">
        <v>220</v>
      </c>
      <c r="G746" s="176" t="s">
        <v>222</v>
      </c>
      <c r="H746" s="176" t="s">
        <v>222</v>
      </c>
      <c r="I746" s="176" t="s">
        <v>220</v>
      </c>
      <c r="J746" s="176" t="s">
        <v>222</v>
      </c>
      <c r="K746" s="176" t="s">
        <v>220</v>
      </c>
      <c r="L746" s="176" t="s">
        <v>220</v>
      </c>
      <c r="M746" s="176" t="s">
        <v>222</v>
      </c>
      <c r="N746" s="176" t="s">
        <v>220</v>
      </c>
    </row>
    <row r="747" spans="1:14" x14ac:dyDescent="0.3">
      <c r="A747" s="176">
        <v>810555</v>
      </c>
      <c r="B747" s="176" t="s">
        <v>308</v>
      </c>
      <c r="C747" s="176" t="s">
        <v>220</v>
      </c>
      <c r="D747" s="176" t="s">
        <v>222</v>
      </c>
      <c r="E747" s="176" t="s">
        <v>222</v>
      </c>
      <c r="F747" s="176" t="s">
        <v>222</v>
      </c>
      <c r="G747" s="176" t="s">
        <v>220</v>
      </c>
      <c r="H747" s="176" t="s">
        <v>220</v>
      </c>
      <c r="I747" s="176" t="s">
        <v>220</v>
      </c>
      <c r="J747" s="176" t="s">
        <v>220</v>
      </c>
      <c r="K747" s="176" t="s">
        <v>220</v>
      </c>
      <c r="L747" s="176" t="s">
        <v>220</v>
      </c>
      <c r="M747" s="176" t="s">
        <v>222</v>
      </c>
      <c r="N747" s="176" t="s">
        <v>221</v>
      </c>
    </row>
    <row r="748" spans="1:14" x14ac:dyDescent="0.3">
      <c r="A748" s="176">
        <v>810557</v>
      </c>
      <c r="B748" s="176" t="s">
        <v>308</v>
      </c>
      <c r="C748" s="176" t="s">
        <v>220</v>
      </c>
      <c r="D748" s="176" t="s">
        <v>222</v>
      </c>
      <c r="E748" s="176" t="s">
        <v>222</v>
      </c>
      <c r="F748" s="176" t="s">
        <v>222</v>
      </c>
      <c r="G748" s="176" t="s">
        <v>220</v>
      </c>
      <c r="H748" s="176" t="s">
        <v>222</v>
      </c>
      <c r="I748" s="176" t="s">
        <v>221</v>
      </c>
      <c r="J748" s="176" t="s">
        <v>221</v>
      </c>
      <c r="K748" s="176" t="s">
        <v>221</v>
      </c>
      <c r="L748" s="176" t="s">
        <v>221</v>
      </c>
      <c r="M748" s="176" t="s">
        <v>221</v>
      </c>
      <c r="N748" s="176" t="s">
        <v>221</v>
      </c>
    </row>
    <row r="749" spans="1:14" x14ac:dyDescent="0.3">
      <c r="A749" s="176">
        <v>810558</v>
      </c>
      <c r="B749" s="176" t="s">
        <v>308</v>
      </c>
      <c r="C749" s="176" t="s">
        <v>221</v>
      </c>
      <c r="D749" s="176" t="s">
        <v>222</v>
      </c>
      <c r="E749" s="176" t="s">
        <v>221</v>
      </c>
      <c r="F749" s="176" t="s">
        <v>221</v>
      </c>
      <c r="G749" s="176" t="s">
        <v>221</v>
      </c>
      <c r="H749" s="176" t="s">
        <v>220</v>
      </c>
      <c r="I749" s="176" t="s">
        <v>221</v>
      </c>
      <c r="J749" s="176" t="s">
        <v>220</v>
      </c>
      <c r="K749" s="176" t="s">
        <v>222</v>
      </c>
      <c r="L749" s="176" t="s">
        <v>221</v>
      </c>
      <c r="M749" s="176" t="s">
        <v>221</v>
      </c>
      <c r="N749" s="176" t="s">
        <v>221</v>
      </c>
    </row>
    <row r="750" spans="1:14" x14ac:dyDescent="0.3">
      <c r="A750" s="176">
        <v>810559</v>
      </c>
      <c r="B750" s="176" t="s">
        <v>308</v>
      </c>
      <c r="C750" s="176" t="s">
        <v>220</v>
      </c>
      <c r="D750" s="176" t="s">
        <v>220</v>
      </c>
      <c r="E750" s="176" t="s">
        <v>222</v>
      </c>
      <c r="F750" s="176" t="s">
        <v>222</v>
      </c>
      <c r="G750" s="176" t="s">
        <v>222</v>
      </c>
      <c r="H750" s="176" t="s">
        <v>220</v>
      </c>
      <c r="I750" s="176" t="s">
        <v>220</v>
      </c>
      <c r="J750" s="176" t="s">
        <v>222</v>
      </c>
      <c r="K750" s="176" t="s">
        <v>222</v>
      </c>
      <c r="L750" s="176" t="s">
        <v>220</v>
      </c>
      <c r="M750" s="176" t="s">
        <v>222</v>
      </c>
      <c r="N750" s="176" t="s">
        <v>221</v>
      </c>
    </row>
    <row r="751" spans="1:14" x14ac:dyDescent="0.3">
      <c r="A751" s="176">
        <v>810563</v>
      </c>
      <c r="B751" s="176" t="s">
        <v>308</v>
      </c>
      <c r="C751" s="176" t="s">
        <v>220</v>
      </c>
      <c r="D751" s="176" t="s">
        <v>221</v>
      </c>
      <c r="E751" s="176" t="s">
        <v>221</v>
      </c>
      <c r="F751" s="176" t="s">
        <v>220</v>
      </c>
      <c r="G751" s="176" t="s">
        <v>220</v>
      </c>
      <c r="H751" s="176" t="s">
        <v>221</v>
      </c>
      <c r="I751" s="176" t="s">
        <v>220</v>
      </c>
      <c r="J751" s="176" t="s">
        <v>221</v>
      </c>
      <c r="K751" s="176" t="s">
        <v>221</v>
      </c>
      <c r="L751" s="176" t="s">
        <v>221</v>
      </c>
      <c r="M751" s="176" t="s">
        <v>222</v>
      </c>
      <c r="N751" s="176" t="s">
        <v>222</v>
      </c>
    </row>
    <row r="752" spans="1:14" x14ac:dyDescent="0.3">
      <c r="A752" s="176">
        <v>810567</v>
      </c>
      <c r="B752" s="176" t="s">
        <v>308</v>
      </c>
      <c r="C752" s="176" t="s">
        <v>222</v>
      </c>
      <c r="D752" s="176" t="s">
        <v>220</v>
      </c>
      <c r="E752" s="176" t="s">
        <v>220</v>
      </c>
      <c r="F752" s="176" t="s">
        <v>220</v>
      </c>
      <c r="G752" s="176" t="s">
        <v>222</v>
      </c>
      <c r="H752" s="176" t="s">
        <v>222</v>
      </c>
      <c r="I752" s="176" t="s">
        <v>222</v>
      </c>
      <c r="J752" s="176" t="s">
        <v>221</v>
      </c>
      <c r="K752" s="176" t="s">
        <v>221</v>
      </c>
      <c r="L752" s="176" t="s">
        <v>222</v>
      </c>
      <c r="M752" s="176" t="s">
        <v>222</v>
      </c>
      <c r="N752" s="176" t="s">
        <v>221</v>
      </c>
    </row>
    <row r="753" spans="1:14" x14ac:dyDescent="0.3">
      <c r="A753" s="176">
        <v>810581</v>
      </c>
      <c r="B753" s="176" t="s">
        <v>308</v>
      </c>
      <c r="C753" s="176" t="s">
        <v>220</v>
      </c>
      <c r="D753" s="176" t="s">
        <v>221</v>
      </c>
      <c r="E753" s="176" t="s">
        <v>221</v>
      </c>
      <c r="F753" s="176" t="s">
        <v>221</v>
      </c>
      <c r="G753" s="176" t="s">
        <v>220</v>
      </c>
      <c r="H753" s="176" t="s">
        <v>222</v>
      </c>
      <c r="I753" s="176" t="s">
        <v>221</v>
      </c>
      <c r="J753" s="176" t="s">
        <v>222</v>
      </c>
      <c r="K753" s="176" t="s">
        <v>222</v>
      </c>
      <c r="L753" s="176" t="s">
        <v>221</v>
      </c>
      <c r="M753" s="176" t="s">
        <v>221</v>
      </c>
      <c r="N753" s="176" t="s">
        <v>221</v>
      </c>
    </row>
    <row r="754" spans="1:14" x14ac:dyDescent="0.3">
      <c r="A754" s="176">
        <v>810584</v>
      </c>
      <c r="B754" s="176" t="s">
        <v>308</v>
      </c>
      <c r="C754" s="176" t="s">
        <v>221</v>
      </c>
      <c r="D754" s="176" t="s">
        <v>221</v>
      </c>
      <c r="E754" s="176" t="s">
        <v>221</v>
      </c>
      <c r="F754" s="176" t="s">
        <v>221</v>
      </c>
      <c r="G754" s="176" t="s">
        <v>221</v>
      </c>
      <c r="H754" s="176" t="s">
        <v>222</v>
      </c>
      <c r="I754" s="176" t="s">
        <v>221</v>
      </c>
      <c r="J754" s="176" t="s">
        <v>221</v>
      </c>
      <c r="K754" s="176" t="s">
        <v>221</v>
      </c>
      <c r="L754" s="176" t="s">
        <v>221</v>
      </c>
      <c r="M754" s="176" t="s">
        <v>221</v>
      </c>
      <c r="N754" s="176" t="s">
        <v>221</v>
      </c>
    </row>
    <row r="755" spans="1:14" x14ac:dyDescent="0.3">
      <c r="A755" s="176">
        <v>810589</v>
      </c>
      <c r="B755" s="176" t="s">
        <v>308</v>
      </c>
      <c r="C755" s="176" t="s">
        <v>220</v>
      </c>
      <c r="D755" s="176" t="s">
        <v>220</v>
      </c>
      <c r="E755" s="176" t="s">
        <v>220</v>
      </c>
      <c r="F755" s="176" t="s">
        <v>221</v>
      </c>
      <c r="G755" s="176" t="s">
        <v>220</v>
      </c>
      <c r="H755" s="176" t="s">
        <v>220</v>
      </c>
      <c r="I755" s="176" t="s">
        <v>220</v>
      </c>
      <c r="J755" s="176" t="s">
        <v>220</v>
      </c>
      <c r="K755" s="176" t="s">
        <v>221</v>
      </c>
      <c r="L755" s="176" t="s">
        <v>220</v>
      </c>
      <c r="M755" s="176" t="s">
        <v>221</v>
      </c>
      <c r="N755" s="176" t="s">
        <v>221</v>
      </c>
    </row>
    <row r="756" spans="1:14" x14ac:dyDescent="0.3">
      <c r="A756" s="176">
        <v>810590</v>
      </c>
      <c r="B756" s="176" t="s">
        <v>308</v>
      </c>
      <c r="C756" s="176" t="s">
        <v>222</v>
      </c>
      <c r="D756" s="176" t="s">
        <v>222</v>
      </c>
      <c r="E756" s="176" t="s">
        <v>220</v>
      </c>
      <c r="F756" s="176" t="s">
        <v>222</v>
      </c>
      <c r="G756" s="176" t="s">
        <v>221</v>
      </c>
      <c r="H756" s="176" t="s">
        <v>221</v>
      </c>
      <c r="I756" s="176" t="s">
        <v>221</v>
      </c>
      <c r="J756" s="176" t="s">
        <v>222</v>
      </c>
      <c r="K756" s="176" t="s">
        <v>222</v>
      </c>
      <c r="L756" s="176" t="s">
        <v>222</v>
      </c>
      <c r="M756" s="176" t="s">
        <v>222</v>
      </c>
      <c r="N756" s="176" t="s">
        <v>222</v>
      </c>
    </row>
    <row r="757" spans="1:14" x14ac:dyDescent="0.3">
      <c r="A757" s="176">
        <v>810599</v>
      </c>
      <c r="B757" s="176" t="s">
        <v>308</v>
      </c>
      <c r="C757" s="176" t="s">
        <v>222</v>
      </c>
      <c r="D757" s="176" t="s">
        <v>221</v>
      </c>
      <c r="E757" s="176" t="s">
        <v>222</v>
      </c>
      <c r="F757" s="176" t="s">
        <v>222</v>
      </c>
      <c r="G757" s="176" t="s">
        <v>222</v>
      </c>
      <c r="H757" s="176" t="s">
        <v>222</v>
      </c>
      <c r="I757" s="176" t="s">
        <v>222</v>
      </c>
      <c r="J757" s="176" t="s">
        <v>222</v>
      </c>
      <c r="K757" s="176" t="s">
        <v>222</v>
      </c>
      <c r="L757" s="176" t="s">
        <v>222</v>
      </c>
      <c r="M757" s="176" t="s">
        <v>222</v>
      </c>
      <c r="N757" s="176" t="s">
        <v>221</v>
      </c>
    </row>
    <row r="758" spans="1:14" x14ac:dyDescent="0.3">
      <c r="A758" s="176">
        <v>810600</v>
      </c>
      <c r="B758" s="176" t="s">
        <v>308</v>
      </c>
      <c r="C758" s="176" t="s">
        <v>222</v>
      </c>
      <c r="D758" s="176" t="s">
        <v>221</v>
      </c>
      <c r="E758" s="176" t="s">
        <v>220</v>
      </c>
      <c r="F758" s="176" t="s">
        <v>222</v>
      </c>
      <c r="G758" s="176" t="s">
        <v>220</v>
      </c>
      <c r="H758" s="176" t="s">
        <v>220</v>
      </c>
      <c r="I758" s="176" t="s">
        <v>221</v>
      </c>
      <c r="J758" s="176" t="s">
        <v>221</v>
      </c>
      <c r="K758" s="176" t="s">
        <v>221</v>
      </c>
      <c r="L758" s="176" t="s">
        <v>221</v>
      </c>
      <c r="M758" s="176" t="s">
        <v>221</v>
      </c>
      <c r="N758" s="176" t="s">
        <v>221</v>
      </c>
    </row>
    <row r="759" spans="1:14" x14ac:dyDescent="0.3">
      <c r="A759" s="176">
        <v>810617</v>
      </c>
      <c r="B759" s="176" t="s">
        <v>308</v>
      </c>
      <c r="C759" s="176" t="s">
        <v>222</v>
      </c>
      <c r="D759" s="176" t="s">
        <v>221</v>
      </c>
      <c r="E759" s="176" t="s">
        <v>221</v>
      </c>
      <c r="F759" s="176" t="s">
        <v>222</v>
      </c>
      <c r="G759" s="176" t="s">
        <v>222</v>
      </c>
      <c r="H759" s="176" t="s">
        <v>221</v>
      </c>
      <c r="I759" s="176" t="s">
        <v>222</v>
      </c>
      <c r="J759" s="176" t="s">
        <v>221</v>
      </c>
      <c r="K759" s="176" t="s">
        <v>221</v>
      </c>
      <c r="L759" s="176" t="s">
        <v>222</v>
      </c>
      <c r="M759" s="176" t="s">
        <v>222</v>
      </c>
      <c r="N759" s="176" t="s">
        <v>222</v>
      </c>
    </row>
    <row r="760" spans="1:14" x14ac:dyDescent="0.3">
      <c r="A760" s="176">
        <v>810619</v>
      </c>
      <c r="B760" s="176" t="s">
        <v>308</v>
      </c>
      <c r="C760" s="176" t="s">
        <v>220</v>
      </c>
      <c r="D760" s="176" t="s">
        <v>220</v>
      </c>
      <c r="E760" s="176" t="s">
        <v>220</v>
      </c>
      <c r="F760" s="176" t="s">
        <v>222</v>
      </c>
      <c r="G760" s="176" t="s">
        <v>222</v>
      </c>
      <c r="H760" s="176" t="s">
        <v>220</v>
      </c>
      <c r="I760" s="176" t="s">
        <v>220</v>
      </c>
      <c r="J760" s="176" t="s">
        <v>222</v>
      </c>
      <c r="K760" s="176" t="s">
        <v>222</v>
      </c>
      <c r="L760" s="176" t="s">
        <v>222</v>
      </c>
      <c r="M760" s="176" t="s">
        <v>222</v>
      </c>
      <c r="N760" s="176" t="s">
        <v>222</v>
      </c>
    </row>
    <row r="761" spans="1:14" x14ac:dyDescent="0.3">
      <c r="A761" s="176">
        <v>810621</v>
      </c>
      <c r="B761" s="176" t="s">
        <v>308</v>
      </c>
      <c r="C761" s="176" t="s">
        <v>220</v>
      </c>
      <c r="D761" s="176" t="s">
        <v>220</v>
      </c>
      <c r="E761" s="176" t="s">
        <v>220</v>
      </c>
      <c r="F761" s="176" t="s">
        <v>221</v>
      </c>
      <c r="G761" s="176" t="s">
        <v>220</v>
      </c>
      <c r="H761" s="176" t="s">
        <v>221</v>
      </c>
      <c r="I761" s="176" t="s">
        <v>220</v>
      </c>
      <c r="J761" s="176" t="s">
        <v>222</v>
      </c>
      <c r="K761" s="176" t="s">
        <v>220</v>
      </c>
      <c r="L761" s="176" t="s">
        <v>220</v>
      </c>
      <c r="M761" s="176" t="s">
        <v>221</v>
      </c>
      <c r="N761" s="176" t="s">
        <v>221</v>
      </c>
    </row>
    <row r="762" spans="1:14" x14ac:dyDescent="0.3">
      <c r="A762" s="176">
        <v>810628</v>
      </c>
      <c r="B762" s="176" t="s">
        <v>308</v>
      </c>
      <c r="C762" s="176" t="s">
        <v>220</v>
      </c>
      <c r="D762" s="176" t="s">
        <v>220</v>
      </c>
      <c r="E762" s="176" t="s">
        <v>220</v>
      </c>
      <c r="F762" s="176" t="s">
        <v>220</v>
      </c>
      <c r="G762" s="176" t="s">
        <v>220</v>
      </c>
      <c r="H762" s="176" t="s">
        <v>222</v>
      </c>
      <c r="I762" s="176" t="s">
        <v>220</v>
      </c>
      <c r="J762" s="176" t="s">
        <v>220</v>
      </c>
      <c r="K762" s="176" t="s">
        <v>222</v>
      </c>
      <c r="L762" s="176" t="s">
        <v>222</v>
      </c>
      <c r="M762" s="176" t="s">
        <v>220</v>
      </c>
      <c r="N762" s="176" t="s">
        <v>221</v>
      </c>
    </row>
    <row r="763" spans="1:14" x14ac:dyDescent="0.3">
      <c r="A763" s="176">
        <v>810631</v>
      </c>
      <c r="B763" s="176" t="s">
        <v>308</v>
      </c>
      <c r="C763" s="176" t="s">
        <v>220</v>
      </c>
      <c r="D763" s="176" t="s">
        <v>222</v>
      </c>
      <c r="E763" s="176" t="s">
        <v>222</v>
      </c>
      <c r="F763" s="176" t="s">
        <v>222</v>
      </c>
      <c r="G763" s="176" t="s">
        <v>222</v>
      </c>
      <c r="H763" s="176" t="s">
        <v>221</v>
      </c>
      <c r="I763" s="176" t="s">
        <v>221</v>
      </c>
      <c r="J763" s="176" t="s">
        <v>221</v>
      </c>
      <c r="K763" s="176" t="s">
        <v>221</v>
      </c>
      <c r="L763" s="176" t="s">
        <v>221</v>
      </c>
      <c r="M763" s="176" t="s">
        <v>221</v>
      </c>
      <c r="N763" s="176" t="s">
        <v>221</v>
      </c>
    </row>
    <row r="764" spans="1:14" x14ac:dyDescent="0.3">
      <c r="A764" s="176">
        <v>810635</v>
      </c>
      <c r="B764" s="176" t="s">
        <v>308</v>
      </c>
      <c r="C764" s="176" t="s">
        <v>222</v>
      </c>
      <c r="D764" s="176" t="s">
        <v>220</v>
      </c>
      <c r="E764" s="176" t="s">
        <v>222</v>
      </c>
      <c r="F764" s="176" t="s">
        <v>221</v>
      </c>
      <c r="G764" s="176" t="s">
        <v>221</v>
      </c>
      <c r="H764" s="176" t="s">
        <v>220</v>
      </c>
      <c r="I764" s="176" t="s">
        <v>222</v>
      </c>
      <c r="J764" s="176" t="s">
        <v>221</v>
      </c>
      <c r="K764" s="176" t="s">
        <v>221</v>
      </c>
      <c r="L764" s="176" t="s">
        <v>221</v>
      </c>
      <c r="M764" s="176" t="s">
        <v>221</v>
      </c>
      <c r="N764" s="176" t="s">
        <v>221</v>
      </c>
    </row>
    <row r="765" spans="1:14" x14ac:dyDescent="0.3">
      <c r="A765" s="176">
        <v>810637</v>
      </c>
      <c r="B765" s="176" t="s">
        <v>308</v>
      </c>
      <c r="C765" s="176" t="s">
        <v>220</v>
      </c>
      <c r="D765" s="176" t="s">
        <v>221</v>
      </c>
      <c r="E765" s="176" t="s">
        <v>222</v>
      </c>
      <c r="F765" s="176" t="s">
        <v>221</v>
      </c>
      <c r="G765" s="176" t="s">
        <v>221</v>
      </c>
      <c r="H765" s="176" t="s">
        <v>220</v>
      </c>
      <c r="I765" s="176" t="s">
        <v>221</v>
      </c>
      <c r="J765" s="176" t="s">
        <v>221</v>
      </c>
      <c r="K765" s="176" t="s">
        <v>221</v>
      </c>
      <c r="L765" s="176" t="s">
        <v>221</v>
      </c>
      <c r="M765" s="176" t="s">
        <v>221</v>
      </c>
      <c r="N765" s="176" t="s">
        <v>222</v>
      </c>
    </row>
    <row r="766" spans="1:14" x14ac:dyDescent="0.3">
      <c r="A766" s="176">
        <v>810750</v>
      </c>
      <c r="B766" s="176" t="s">
        <v>308</v>
      </c>
      <c r="C766" s="176" t="s">
        <v>221</v>
      </c>
      <c r="D766" s="176" t="s">
        <v>222</v>
      </c>
      <c r="E766" s="176" t="s">
        <v>222</v>
      </c>
      <c r="F766" s="176" t="s">
        <v>221</v>
      </c>
      <c r="G766" s="176" t="s">
        <v>221</v>
      </c>
      <c r="H766" s="176" t="s">
        <v>222</v>
      </c>
      <c r="I766" s="176" t="s">
        <v>220</v>
      </c>
      <c r="J766" s="176" t="s">
        <v>222</v>
      </c>
      <c r="K766" s="176" t="s">
        <v>221</v>
      </c>
      <c r="L766" s="176" t="s">
        <v>220</v>
      </c>
      <c r="M766" s="176" t="s">
        <v>221</v>
      </c>
      <c r="N766" s="176" t="s">
        <v>221</v>
      </c>
    </row>
    <row r="767" spans="1:14" x14ac:dyDescent="0.3">
      <c r="A767" s="176">
        <v>810765</v>
      </c>
      <c r="B767" s="176" t="s">
        <v>308</v>
      </c>
      <c r="C767" s="176" t="s">
        <v>222</v>
      </c>
      <c r="D767" s="176" t="s">
        <v>222</v>
      </c>
      <c r="E767" s="176" t="s">
        <v>222</v>
      </c>
      <c r="F767" s="176" t="s">
        <v>221</v>
      </c>
      <c r="G767" s="176" t="s">
        <v>221</v>
      </c>
      <c r="H767" s="176" t="s">
        <v>221</v>
      </c>
      <c r="I767" s="176" t="s">
        <v>221</v>
      </c>
      <c r="J767" s="176" t="s">
        <v>221</v>
      </c>
      <c r="K767" s="176" t="s">
        <v>221</v>
      </c>
      <c r="L767" s="176" t="s">
        <v>220</v>
      </c>
      <c r="M767" s="176" t="s">
        <v>221</v>
      </c>
      <c r="N767" s="176" t="s">
        <v>221</v>
      </c>
    </row>
    <row r="768" spans="1:14" x14ac:dyDescent="0.3">
      <c r="A768" s="176">
        <v>810767</v>
      </c>
      <c r="B768" s="176" t="s">
        <v>308</v>
      </c>
      <c r="C768" s="176" t="s">
        <v>220</v>
      </c>
      <c r="D768" s="176" t="s">
        <v>222</v>
      </c>
      <c r="E768" s="176" t="s">
        <v>221</v>
      </c>
      <c r="F768" s="176" t="s">
        <v>221</v>
      </c>
      <c r="G768" s="176" t="s">
        <v>222</v>
      </c>
      <c r="H768" s="176" t="s">
        <v>221</v>
      </c>
      <c r="I768" s="176" t="s">
        <v>222</v>
      </c>
      <c r="J768" s="176" t="s">
        <v>221</v>
      </c>
      <c r="K768" s="176" t="s">
        <v>221</v>
      </c>
      <c r="L768" s="176" t="s">
        <v>222</v>
      </c>
      <c r="M768" s="176" t="s">
        <v>221</v>
      </c>
      <c r="N768" s="176" t="s">
        <v>221</v>
      </c>
    </row>
    <row r="769" spans="1:14" x14ac:dyDescent="0.3">
      <c r="A769" s="176">
        <v>810769</v>
      </c>
      <c r="B769" s="176" t="s">
        <v>308</v>
      </c>
      <c r="C769" s="176" t="s">
        <v>221</v>
      </c>
      <c r="D769" s="176" t="s">
        <v>220</v>
      </c>
      <c r="E769" s="176" t="s">
        <v>220</v>
      </c>
      <c r="F769" s="176" t="s">
        <v>221</v>
      </c>
      <c r="G769" s="176" t="s">
        <v>221</v>
      </c>
      <c r="H769" s="176" t="s">
        <v>220</v>
      </c>
      <c r="I769" s="176" t="s">
        <v>221</v>
      </c>
      <c r="J769" s="176" t="s">
        <v>221</v>
      </c>
      <c r="K769" s="176" t="s">
        <v>220</v>
      </c>
      <c r="L769" s="176" t="s">
        <v>220</v>
      </c>
      <c r="M769" s="176" t="s">
        <v>220</v>
      </c>
      <c r="N769" s="176" t="s">
        <v>221</v>
      </c>
    </row>
    <row r="770" spans="1:14" x14ac:dyDescent="0.3">
      <c r="A770" s="176">
        <v>810811</v>
      </c>
      <c r="B770" s="176" t="s">
        <v>308</v>
      </c>
      <c r="C770" s="176" t="s">
        <v>221</v>
      </c>
      <c r="D770" s="176" t="s">
        <v>222</v>
      </c>
      <c r="E770" s="176" t="s">
        <v>221</v>
      </c>
      <c r="F770" s="176" t="s">
        <v>222</v>
      </c>
      <c r="G770" s="176" t="s">
        <v>221</v>
      </c>
      <c r="H770" s="176" t="s">
        <v>221</v>
      </c>
      <c r="I770" s="176" t="s">
        <v>221</v>
      </c>
      <c r="J770" s="176" t="s">
        <v>221</v>
      </c>
      <c r="K770" s="176" t="s">
        <v>221</v>
      </c>
      <c r="L770" s="176" t="s">
        <v>221</v>
      </c>
      <c r="M770" s="176" t="s">
        <v>221</v>
      </c>
      <c r="N770" s="176" t="s">
        <v>221</v>
      </c>
    </row>
    <row r="771" spans="1:14" x14ac:dyDescent="0.3">
      <c r="A771" s="176">
        <v>810815</v>
      </c>
      <c r="B771" s="176" t="s">
        <v>308</v>
      </c>
      <c r="C771" s="176" t="s">
        <v>222</v>
      </c>
      <c r="D771" s="176" t="s">
        <v>222</v>
      </c>
      <c r="E771" s="176" t="s">
        <v>222</v>
      </c>
      <c r="F771" s="176" t="s">
        <v>222</v>
      </c>
      <c r="G771" s="176" t="s">
        <v>222</v>
      </c>
      <c r="H771" s="176" t="s">
        <v>222</v>
      </c>
      <c r="I771" s="176" t="s">
        <v>222</v>
      </c>
      <c r="J771" s="176" t="s">
        <v>222</v>
      </c>
      <c r="K771" s="176" t="s">
        <v>222</v>
      </c>
      <c r="L771" s="176" t="s">
        <v>222</v>
      </c>
      <c r="M771" s="176" t="s">
        <v>222</v>
      </c>
      <c r="N771" s="176" t="s">
        <v>222</v>
      </c>
    </row>
    <row r="772" spans="1:14" x14ac:dyDescent="0.3">
      <c r="A772" s="176">
        <v>810816</v>
      </c>
      <c r="B772" s="176" t="s">
        <v>308</v>
      </c>
      <c r="C772" s="176" t="s">
        <v>221</v>
      </c>
      <c r="D772" s="176" t="s">
        <v>222</v>
      </c>
      <c r="E772" s="176" t="s">
        <v>220</v>
      </c>
      <c r="F772" s="176" t="s">
        <v>222</v>
      </c>
      <c r="G772" s="176" t="s">
        <v>220</v>
      </c>
      <c r="H772" s="176" t="s">
        <v>222</v>
      </c>
      <c r="I772" s="176" t="s">
        <v>222</v>
      </c>
      <c r="J772" s="176" t="s">
        <v>221</v>
      </c>
      <c r="K772" s="176" t="s">
        <v>221</v>
      </c>
      <c r="L772" s="176" t="s">
        <v>221</v>
      </c>
      <c r="M772" s="176" t="s">
        <v>221</v>
      </c>
      <c r="N772" s="176" t="s">
        <v>221</v>
      </c>
    </row>
    <row r="773" spans="1:14" x14ac:dyDescent="0.3">
      <c r="A773" s="176">
        <v>810817</v>
      </c>
      <c r="B773" s="176" t="s">
        <v>308</v>
      </c>
      <c r="C773" s="176" t="s">
        <v>222</v>
      </c>
      <c r="D773" s="176" t="s">
        <v>222</v>
      </c>
      <c r="E773" s="176" t="s">
        <v>220</v>
      </c>
      <c r="F773" s="176" t="s">
        <v>220</v>
      </c>
      <c r="G773" s="176" t="s">
        <v>222</v>
      </c>
      <c r="H773" s="176" t="s">
        <v>220</v>
      </c>
      <c r="I773" s="176" t="s">
        <v>222</v>
      </c>
      <c r="J773" s="176" t="s">
        <v>222</v>
      </c>
      <c r="K773" s="176" t="s">
        <v>222</v>
      </c>
      <c r="L773" s="176" t="s">
        <v>222</v>
      </c>
      <c r="M773" s="176" t="s">
        <v>222</v>
      </c>
      <c r="N773" s="176" t="s">
        <v>222</v>
      </c>
    </row>
    <row r="774" spans="1:14" x14ac:dyDescent="0.3">
      <c r="A774" s="176">
        <v>810819</v>
      </c>
      <c r="B774" s="176" t="s">
        <v>308</v>
      </c>
      <c r="C774" s="176" t="s">
        <v>222</v>
      </c>
      <c r="D774" s="176" t="s">
        <v>222</v>
      </c>
      <c r="E774" s="176" t="s">
        <v>221</v>
      </c>
      <c r="F774" s="176" t="s">
        <v>221</v>
      </c>
      <c r="G774" s="176" t="s">
        <v>221</v>
      </c>
      <c r="H774" s="176" t="s">
        <v>221</v>
      </c>
      <c r="I774" s="176" t="s">
        <v>221</v>
      </c>
      <c r="J774" s="176" t="s">
        <v>221</v>
      </c>
      <c r="K774" s="176" t="s">
        <v>221</v>
      </c>
      <c r="L774" s="176" t="s">
        <v>221</v>
      </c>
      <c r="M774" s="176" t="s">
        <v>221</v>
      </c>
      <c r="N774" s="176" t="s">
        <v>221</v>
      </c>
    </row>
    <row r="775" spans="1:14" x14ac:dyDescent="0.3">
      <c r="A775" s="176">
        <v>810820</v>
      </c>
      <c r="B775" s="176" t="s">
        <v>308</v>
      </c>
      <c r="C775" s="176" t="s">
        <v>222</v>
      </c>
      <c r="D775" s="176" t="s">
        <v>221</v>
      </c>
      <c r="E775" s="176" t="s">
        <v>222</v>
      </c>
      <c r="F775" s="176" t="s">
        <v>222</v>
      </c>
      <c r="G775" s="176" t="s">
        <v>221</v>
      </c>
      <c r="H775" s="176" t="s">
        <v>222</v>
      </c>
      <c r="I775" s="176" t="s">
        <v>221</v>
      </c>
      <c r="J775" s="176" t="s">
        <v>221</v>
      </c>
      <c r="K775" s="176" t="s">
        <v>221</v>
      </c>
      <c r="L775" s="176" t="s">
        <v>221</v>
      </c>
      <c r="M775" s="176" t="s">
        <v>221</v>
      </c>
      <c r="N775" s="176" t="s">
        <v>221</v>
      </c>
    </row>
    <row r="776" spans="1:14" x14ac:dyDescent="0.3">
      <c r="A776" s="176">
        <v>810821</v>
      </c>
      <c r="B776" s="176" t="s">
        <v>308</v>
      </c>
      <c r="C776" s="176" t="s">
        <v>222</v>
      </c>
      <c r="D776" s="176" t="s">
        <v>222</v>
      </c>
      <c r="E776" s="176" t="s">
        <v>222</v>
      </c>
      <c r="F776" s="176" t="s">
        <v>222</v>
      </c>
      <c r="G776" s="176" t="s">
        <v>222</v>
      </c>
      <c r="H776" s="176" t="s">
        <v>222</v>
      </c>
      <c r="I776" s="176" t="s">
        <v>222</v>
      </c>
      <c r="J776" s="176" t="s">
        <v>221</v>
      </c>
      <c r="K776" s="176" t="s">
        <v>221</v>
      </c>
      <c r="L776" s="176" t="s">
        <v>221</v>
      </c>
      <c r="M776" s="176" t="s">
        <v>222</v>
      </c>
      <c r="N776" s="176" t="s">
        <v>222</v>
      </c>
    </row>
    <row r="777" spans="1:14" x14ac:dyDescent="0.3">
      <c r="A777" s="176">
        <v>810822</v>
      </c>
      <c r="B777" s="176" t="s">
        <v>308</v>
      </c>
      <c r="C777" s="176" t="s">
        <v>222</v>
      </c>
      <c r="D777" s="176" t="s">
        <v>222</v>
      </c>
      <c r="E777" s="176" t="s">
        <v>222</v>
      </c>
      <c r="F777" s="176" t="s">
        <v>222</v>
      </c>
      <c r="G777" s="176" t="s">
        <v>222</v>
      </c>
      <c r="H777" s="176" t="s">
        <v>222</v>
      </c>
      <c r="I777" s="176" t="s">
        <v>221</v>
      </c>
      <c r="J777" s="176" t="s">
        <v>221</v>
      </c>
      <c r="K777" s="176" t="s">
        <v>221</v>
      </c>
      <c r="L777" s="176" t="s">
        <v>221</v>
      </c>
      <c r="M777" s="176" t="s">
        <v>221</v>
      </c>
      <c r="N777" s="176" t="s">
        <v>221</v>
      </c>
    </row>
    <row r="778" spans="1:14" x14ac:dyDescent="0.3">
      <c r="A778" s="176">
        <v>810823</v>
      </c>
      <c r="B778" s="176" t="s">
        <v>308</v>
      </c>
      <c r="C778" s="176" t="s">
        <v>220</v>
      </c>
      <c r="D778" s="176" t="s">
        <v>220</v>
      </c>
      <c r="E778" s="176" t="s">
        <v>220</v>
      </c>
      <c r="F778" s="176" t="s">
        <v>220</v>
      </c>
      <c r="G778" s="176" t="s">
        <v>220</v>
      </c>
      <c r="H778" s="176" t="s">
        <v>220</v>
      </c>
      <c r="I778" s="176" t="s">
        <v>221</v>
      </c>
      <c r="J778" s="176" t="s">
        <v>221</v>
      </c>
      <c r="K778" s="176" t="s">
        <v>221</v>
      </c>
      <c r="L778" s="176" t="s">
        <v>221</v>
      </c>
      <c r="M778" s="176" t="s">
        <v>221</v>
      </c>
      <c r="N778" s="176" t="s">
        <v>221</v>
      </c>
    </row>
    <row r="779" spans="1:14" x14ac:dyDescent="0.3">
      <c r="A779" s="176">
        <v>810824</v>
      </c>
      <c r="B779" s="176" t="s">
        <v>308</v>
      </c>
      <c r="C779" s="176" t="s">
        <v>222</v>
      </c>
      <c r="D779" s="176" t="s">
        <v>222</v>
      </c>
      <c r="E779" s="176" t="s">
        <v>222</v>
      </c>
      <c r="F779" s="176" t="s">
        <v>222</v>
      </c>
      <c r="G779" s="176" t="s">
        <v>222</v>
      </c>
      <c r="H779" s="176" t="s">
        <v>222</v>
      </c>
      <c r="I779" s="176" t="s">
        <v>221</v>
      </c>
      <c r="J779" s="176" t="s">
        <v>221</v>
      </c>
      <c r="K779" s="176" t="s">
        <v>221</v>
      </c>
      <c r="L779" s="176" t="s">
        <v>221</v>
      </c>
      <c r="M779" s="176" t="s">
        <v>221</v>
      </c>
      <c r="N779" s="176" t="s">
        <v>221</v>
      </c>
    </row>
    <row r="780" spans="1:14" x14ac:dyDescent="0.3">
      <c r="A780" s="176">
        <v>810825</v>
      </c>
      <c r="B780" s="176" t="s">
        <v>308</v>
      </c>
      <c r="C780" s="176" t="s">
        <v>222</v>
      </c>
      <c r="D780" s="176" t="s">
        <v>222</v>
      </c>
      <c r="E780" s="176" t="s">
        <v>221</v>
      </c>
      <c r="F780" s="176" t="s">
        <v>222</v>
      </c>
      <c r="G780" s="176" t="s">
        <v>221</v>
      </c>
      <c r="H780" s="176" t="s">
        <v>221</v>
      </c>
      <c r="I780" s="176" t="s">
        <v>221</v>
      </c>
      <c r="J780" s="176" t="s">
        <v>221</v>
      </c>
      <c r="K780" s="176" t="s">
        <v>221</v>
      </c>
      <c r="L780" s="176" t="s">
        <v>221</v>
      </c>
      <c r="M780" s="176" t="s">
        <v>221</v>
      </c>
      <c r="N780" s="176" t="s">
        <v>221</v>
      </c>
    </row>
    <row r="781" spans="1:14" x14ac:dyDescent="0.3">
      <c r="A781" s="176">
        <v>810827</v>
      </c>
      <c r="B781" s="176" t="s">
        <v>308</v>
      </c>
      <c r="C781" s="176" t="s">
        <v>221</v>
      </c>
      <c r="D781" s="176" t="s">
        <v>221</v>
      </c>
      <c r="E781" s="176" t="s">
        <v>221</v>
      </c>
      <c r="F781" s="176" t="s">
        <v>221</v>
      </c>
      <c r="G781" s="176" t="s">
        <v>221</v>
      </c>
      <c r="H781" s="176" t="s">
        <v>221</v>
      </c>
      <c r="I781" s="176" t="s">
        <v>221</v>
      </c>
      <c r="J781" s="176" t="s">
        <v>221</v>
      </c>
      <c r="K781" s="176" t="s">
        <v>221</v>
      </c>
      <c r="L781" s="176" t="s">
        <v>221</v>
      </c>
      <c r="M781" s="176" t="s">
        <v>221</v>
      </c>
      <c r="N781" s="176" t="s">
        <v>221</v>
      </c>
    </row>
    <row r="782" spans="1:14" x14ac:dyDescent="0.3">
      <c r="A782" s="176">
        <v>810828</v>
      </c>
      <c r="B782" s="176" t="s">
        <v>308</v>
      </c>
      <c r="C782" s="176" t="s">
        <v>222</v>
      </c>
      <c r="D782" s="176" t="s">
        <v>222</v>
      </c>
      <c r="E782" s="176" t="s">
        <v>222</v>
      </c>
      <c r="F782" s="176" t="s">
        <v>222</v>
      </c>
      <c r="G782" s="176" t="s">
        <v>222</v>
      </c>
      <c r="H782" s="176" t="s">
        <v>222</v>
      </c>
      <c r="I782" s="176" t="s">
        <v>221</v>
      </c>
      <c r="J782" s="176" t="s">
        <v>221</v>
      </c>
      <c r="K782" s="176" t="s">
        <v>221</v>
      </c>
      <c r="L782" s="176" t="s">
        <v>221</v>
      </c>
      <c r="M782" s="176" t="s">
        <v>221</v>
      </c>
      <c r="N782" s="176" t="s">
        <v>221</v>
      </c>
    </row>
    <row r="783" spans="1:14" x14ac:dyDescent="0.3">
      <c r="A783" s="176">
        <v>810829</v>
      </c>
      <c r="B783" s="176" t="s">
        <v>308</v>
      </c>
      <c r="C783" s="176" t="s">
        <v>222</v>
      </c>
      <c r="D783" s="176" t="s">
        <v>222</v>
      </c>
      <c r="E783" s="176" t="s">
        <v>221</v>
      </c>
      <c r="F783" s="176" t="s">
        <v>221</v>
      </c>
      <c r="G783" s="176" t="s">
        <v>222</v>
      </c>
      <c r="H783" s="176" t="s">
        <v>222</v>
      </c>
      <c r="I783" s="176" t="s">
        <v>221</v>
      </c>
      <c r="J783" s="176" t="s">
        <v>221</v>
      </c>
      <c r="K783" s="176" t="s">
        <v>221</v>
      </c>
      <c r="L783" s="176" t="s">
        <v>221</v>
      </c>
      <c r="M783" s="176" t="s">
        <v>221</v>
      </c>
      <c r="N783" s="176" t="s">
        <v>221</v>
      </c>
    </row>
    <row r="784" spans="1:14" x14ac:dyDescent="0.3">
      <c r="A784" s="176">
        <v>810830</v>
      </c>
      <c r="B784" s="176" t="s">
        <v>308</v>
      </c>
      <c r="C784" s="176" t="s">
        <v>222</v>
      </c>
      <c r="D784" s="176" t="s">
        <v>221</v>
      </c>
      <c r="E784" s="176" t="s">
        <v>222</v>
      </c>
      <c r="F784" s="176" t="s">
        <v>222</v>
      </c>
      <c r="G784" s="176" t="s">
        <v>222</v>
      </c>
      <c r="H784" s="176" t="s">
        <v>221</v>
      </c>
      <c r="I784" s="176" t="s">
        <v>221</v>
      </c>
      <c r="J784" s="176" t="s">
        <v>221</v>
      </c>
      <c r="K784" s="176" t="s">
        <v>221</v>
      </c>
      <c r="L784" s="176" t="s">
        <v>221</v>
      </c>
      <c r="M784" s="176" t="s">
        <v>221</v>
      </c>
      <c r="N784" s="176" t="s">
        <v>221</v>
      </c>
    </row>
    <row r="785" spans="1:50" x14ac:dyDescent="0.3">
      <c r="A785" s="176">
        <v>810831</v>
      </c>
      <c r="B785" s="176" t="s">
        <v>308</v>
      </c>
      <c r="C785" s="176" t="s">
        <v>222</v>
      </c>
      <c r="D785" s="176" t="s">
        <v>222</v>
      </c>
      <c r="E785" s="176" t="s">
        <v>221</v>
      </c>
      <c r="F785" s="176" t="s">
        <v>222</v>
      </c>
      <c r="G785" s="176" t="s">
        <v>221</v>
      </c>
      <c r="H785" s="176" t="s">
        <v>222</v>
      </c>
      <c r="I785" s="176" t="s">
        <v>221</v>
      </c>
      <c r="J785" s="176" t="s">
        <v>221</v>
      </c>
      <c r="K785" s="176" t="s">
        <v>221</v>
      </c>
      <c r="L785" s="176" t="s">
        <v>221</v>
      </c>
      <c r="M785" s="176" t="s">
        <v>221</v>
      </c>
      <c r="N785" s="176" t="s">
        <v>221</v>
      </c>
    </row>
    <row r="786" spans="1:50" x14ac:dyDescent="0.3">
      <c r="A786" s="176">
        <v>810832</v>
      </c>
      <c r="B786" s="176" t="s">
        <v>308</v>
      </c>
      <c r="C786" s="176" t="s">
        <v>222</v>
      </c>
      <c r="D786" s="176" t="s">
        <v>222</v>
      </c>
      <c r="E786" s="176" t="s">
        <v>222</v>
      </c>
      <c r="F786" s="176" t="s">
        <v>222</v>
      </c>
      <c r="G786" s="176" t="s">
        <v>222</v>
      </c>
      <c r="H786" s="176" t="s">
        <v>222</v>
      </c>
      <c r="I786" s="176" t="s">
        <v>221</v>
      </c>
      <c r="J786" s="176" t="s">
        <v>221</v>
      </c>
      <c r="K786" s="176" t="s">
        <v>221</v>
      </c>
      <c r="L786" s="176" t="s">
        <v>221</v>
      </c>
      <c r="M786" s="176" t="s">
        <v>221</v>
      </c>
      <c r="N786" s="176" t="s">
        <v>221</v>
      </c>
    </row>
    <row r="787" spans="1:50" x14ac:dyDescent="0.3">
      <c r="A787" s="176">
        <v>810833</v>
      </c>
      <c r="B787" s="176" t="s">
        <v>308</v>
      </c>
      <c r="C787" s="176" t="s">
        <v>222</v>
      </c>
      <c r="D787" s="176" t="s">
        <v>222</v>
      </c>
      <c r="E787" s="176" t="s">
        <v>221</v>
      </c>
      <c r="F787" s="176" t="s">
        <v>222</v>
      </c>
      <c r="G787" s="176" t="s">
        <v>222</v>
      </c>
      <c r="H787" s="176" t="s">
        <v>222</v>
      </c>
      <c r="I787" s="176" t="s">
        <v>221</v>
      </c>
      <c r="J787" s="176" t="s">
        <v>221</v>
      </c>
      <c r="K787" s="176" t="s">
        <v>221</v>
      </c>
      <c r="L787" s="176" t="s">
        <v>221</v>
      </c>
      <c r="M787" s="176" t="s">
        <v>221</v>
      </c>
      <c r="N787" s="176" t="s">
        <v>221</v>
      </c>
    </row>
    <row r="788" spans="1:50" x14ac:dyDescent="0.3">
      <c r="A788" s="176">
        <v>810834</v>
      </c>
      <c r="B788" s="176" t="s">
        <v>308</v>
      </c>
      <c r="C788" s="176" t="s">
        <v>220</v>
      </c>
      <c r="D788" s="176" t="s">
        <v>220</v>
      </c>
      <c r="E788" s="176" t="s">
        <v>220</v>
      </c>
      <c r="F788" s="176" t="s">
        <v>220</v>
      </c>
      <c r="G788" s="176" t="s">
        <v>220</v>
      </c>
      <c r="H788" s="176" t="s">
        <v>220</v>
      </c>
      <c r="I788" s="176" t="s">
        <v>221</v>
      </c>
      <c r="J788" s="176" t="s">
        <v>222</v>
      </c>
      <c r="K788" s="176" t="s">
        <v>222</v>
      </c>
      <c r="L788" s="176" t="s">
        <v>222</v>
      </c>
      <c r="M788" s="176" t="s">
        <v>222</v>
      </c>
      <c r="N788" s="176" t="s">
        <v>222</v>
      </c>
    </row>
    <row r="789" spans="1:50" x14ac:dyDescent="0.3">
      <c r="A789" s="176">
        <v>810835</v>
      </c>
      <c r="B789" s="176" t="s">
        <v>308</v>
      </c>
      <c r="C789" s="176" t="s">
        <v>222</v>
      </c>
      <c r="D789" s="176" t="s">
        <v>222</v>
      </c>
      <c r="E789" s="176" t="s">
        <v>222</v>
      </c>
      <c r="F789" s="176" t="s">
        <v>222</v>
      </c>
      <c r="G789" s="176" t="s">
        <v>222</v>
      </c>
      <c r="H789" s="176" t="s">
        <v>222</v>
      </c>
      <c r="I789" s="176" t="s">
        <v>221</v>
      </c>
      <c r="J789" s="176" t="s">
        <v>221</v>
      </c>
      <c r="K789" s="176" t="s">
        <v>221</v>
      </c>
      <c r="L789" s="176" t="s">
        <v>221</v>
      </c>
      <c r="M789" s="176" t="s">
        <v>221</v>
      </c>
      <c r="N789" s="176" t="s">
        <v>221</v>
      </c>
    </row>
    <row r="790" spans="1:50" x14ac:dyDescent="0.3">
      <c r="A790" s="176">
        <v>810836</v>
      </c>
      <c r="B790" s="176" t="s">
        <v>308</v>
      </c>
      <c r="C790" s="176" t="s">
        <v>222</v>
      </c>
      <c r="D790" s="176" t="s">
        <v>222</v>
      </c>
      <c r="E790" s="176" t="s">
        <v>222</v>
      </c>
      <c r="F790" s="176" t="s">
        <v>222</v>
      </c>
      <c r="G790" s="176" t="s">
        <v>222</v>
      </c>
      <c r="H790" s="176" t="s">
        <v>222</v>
      </c>
      <c r="I790" s="176" t="s">
        <v>221</v>
      </c>
      <c r="J790" s="176" t="s">
        <v>221</v>
      </c>
      <c r="K790" s="176" t="s">
        <v>221</v>
      </c>
      <c r="L790" s="176" t="s">
        <v>221</v>
      </c>
      <c r="M790" s="176" t="s">
        <v>221</v>
      </c>
      <c r="N790" s="176" t="s">
        <v>221</v>
      </c>
    </row>
    <row r="791" spans="1:50" x14ac:dyDescent="0.3">
      <c r="A791" s="176">
        <v>810838</v>
      </c>
      <c r="B791" s="176" t="s">
        <v>308</v>
      </c>
      <c r="C791" s="176" t="s">
        <v>222</v>
      </c>
      <c r="D791" s="176" t="s">
        <v>222</v>
      </c>
      <c r="E791" s="176" t="s">
        <v>222</v>
      </c>
      <c r="F791" s="176" t="s">
        <v>222</v>
      </c>
      <c r="G791" s="176" t="s">
        <v>222</v>
      </c>
      <c r="H791" s="176" t="s">
        <v>221</v>
      </c>
      <c r="I791" s="176" t="s">
        <v>222</v>
      </c>
      <c r="J791" s="176" t="s">
        <v>222</v>
      </c>
      <c r="K791" s="176" t="s">
        <v>221</v>
      </c>
      <c r="L791" s="176" t="s">
        <v>221</v>
      </c>
      <c r="M791" s="176" t="s">
        <v>221</v>
      </c>
      <c r="N791" s="176" t="s">
        <v>222</v>
      </c>
    </row>
    <row r="792" spans="1:50" x14ac:dyDescent="0.3">
      <c r="A792" s="176">
        <v>810839</v>
      </c>
      <c r="B792" s="176" t="s">
        <v>308</v>
      </c>
      <c r="C792" s="176" t="s">
        <v>221</v>
      </c>
      <c r="D792" s="176" t="s">
        <v>222</v>
      </c>
      <c r="E792" s="176" t="s">
        <v>220</v>
      </c>
      <c r="F792" s="176" t="s">
        <v>220</v>
      </c>
      <c r="G792" s="176" t="s">
        <v>222</v>
      </c>
      <c r="H792" s="176" t="s">
        <v>221</v>
      </c>
      <c r="I792" s="176" t="s">
        <v>222</v>
      </c>
      <c r="J792" s="176" t="s">
        <v>221</v>
      </c>
      <c r="K792" s="176" t="s">
        <v>221</v>
      </c>
      <c r="L792" s="176" t="s">
        <v>222</v>
      </c>
      <c r="M792" s="176" t="s">
        <v>222</v>
      </c>
      <c r="N792" s="176" t="s">
        <v>222</v>
      </c>
      <c r="O792" s="176" t="s">
        <v>284</v>
      </c>
      <c r="P792" s="176" t="s">
        <v>284</v>
      </c>
      <c r="Q792" s="176" t="s">
        <v>284</v>
      </c>
      <c r="R792" s="176" t="s">
        <v>284</v>
      </c>
      <c r="S792" s="176" t="s">
        <v>284</v>
      </c>
      <c r="T792" s="176" t="s">
        <v>284</v>
      </c>
      <c r="U792" s="176" t="s">
        <v>284</v>
      </c>
      <c r="V792" s="176" t="s">
        <v>284</v>
      </c>
      <c r="W792" s="176" t="s">
        <v>284</v>
      </c>
      <c r="X792" s="176" t="s">
        <v>284</v>
      </c>
      <c r="Y792" s="176" t="s">
        <v>284</v>
      </c>
      <c r="Z792" s="176" t="s">
        <v>284</v>
      </c>
      <c r="AA792" s="176" t="s">
        <v>284</v>
      </c>
      <c r="AB792" s="176" t="s">
        <v>284</v>
      </c>
      <c r="AC792" s="176" t="s">
        <v>284</v>
      </c>
      <c r="AD792" s="176" t="s">
        <v>284</v>
      </c>
      <c r="AE792" s="176" t="s">
        <v>284</v>
      </c>
      <c r="AF792" s="176" t="s">
        <v>284</v>
      </c>
      <c r="AG792" s="176" t="s">
        <v>284</v>
      </c>
      <c r="AH792" s="176" t="s">
        <v>284</v>
      </c>
      <c r="AI792" s="176" t="s">
        <v>284</v>
      </c>
      <c r="AJ792" s="176" t="s">
        <v>284</v>
      </c>
      <c r="AK792" s="176" t="s">
        <v>284</v>
      </c>
      <c r="AL792" s="176" t="s">
        <v>284</v>
      </c>
      <c r="AM792" s="176" t="s">
        <v>284</v>
      </c>
      <c r="AN792" s="176" t="s">
        <v>284</v>
      </c>
      <c r="AO792" s="176" t="s">
        <v>284</v>
      </c>
      <c r="AP792" s="176" t="s">
        <v>284</v>
      </c>
      <c r="AQ792" s="176" t="s">
        <v>284</v>
      </c>
      <c r="AR792" s="176" t="s">
        <v>284</v>
      </c>
      <c r="AS792" s="176" t="s">
        <v>284</v>
      </c>
      <c r="AT792" s="176" t="s">
        <v>284</v>
      </c>
      <c r="AU792" s="176" t="s">
        <v>284</v>
      </c>
      <c r="AV792" s="176" t="s">
        <v>284</v>
      </c>
      <c r="AW792" s="176" t="s">
        <v>284</v>
      </c>
      <c r="AX792" s="176" t="s">
        <v>284</v>
      </c>
    </row>
    <row r="793" spans="1:50" x14ac:dyDescent="0.3">
      <c r="A793" s="176">
        <v>810840</v>
      </c>
      <c r="B793" s="176" t="s">
        <v>308</v>
      </c>
      <c r="C793" s="176" t="s">
        <v>222</v>
      </c>
      <c r="D793" s="176" t="s">
        <v>222</v>
      </c>
      <c r="E793" s="176" t="s">
        <v>221</v>
      </c>
      <c r="F793" s="176" t="s">
        <v>221</v>
      </c>
      <c r="G793" s="176" t="s">
        <v>221</v>
      </c>
      <c r="H793" s="176" t="s">
        <v>220</v>
      </c>
      <c r="I793" s="176" t="s">
        <v>222</v>
      </c>
      <c r="J793" s="176" t="s">
        <v>221</v>
      </c>
      <c r="K793" s="176" t="s">
        <v>221</v>
      </c>
      <c r="L793" s="176" t="s">
        <v>221</v>
      </c>
      <c r="M793" s="176" t="s">
        <v>221</v>
      </c>
      <c r="N793" s="176" t="s">
        <v>221</v>
      </c>
    </row>
    <row r="794" spans="1:50" x14ac:dyDescent="0.3">
      <c r="A794" s="176">
        <v>810842</v>
      </c>
      <c r="B794" s="176" t="s">
        <v>308</v>
      </c>
      <c r="C794" s="176" t="s">
        <v>222</v>
      </c>
      <c r="D794" s="176" t="s">
        <v>222</v>
      </c>
      <c r="E794" s="176" t="s">
        <v>222</v>
      </c>
      <c r="F794" s="176" t="s">
        <v>222</v>
      </c>
      <c r="G794" s="176" t="s">
        <v>222</v>
      </c>
      <c r="H794" s="176" t="s">
        <v>222</v>
      </c>
      <c r="I794" s="176" t="s">
        <v>221</v>
      </c>
      <c r="J794" s="176" t="s">
        <v>221</v>
      </c>
      <c r="K794" s="176" t="s">
        <v>221</v>
      </c>
      <c r="L794" s="176" t="s">
        <v>221</v>
      </c>
      <c r="M794" s="176" t="s">
        <v>221</v>
      </c>
      <c r="N794" s="176" t="s">
        <v>221</v>
      </c>
    </row>
    <row r="795" spans="1:50" x14ac:dyDescent="0.3">
      <c r="A795" s="176">
        <v>810843</v>
      </c>
      <c r="B795" s="176" t="s">
        <v>308</v>
      </c>
      <c r="C795" s="176" t="s">
        <v>222</v>
      </c>
      <c r="D795" s="176" t="s">
        <v>222</v>
      </c>
      <c r="E795" s="176" t="s">
        <v>221</v>
      </c>
      <c r="F795" s="176" t="s">
        <v>222</v>
      </c>
      <c r="G795" s="176" t="s">
        <v>221</v>
      </c>
      <c r="H795" s="176" t="s">
        <v>222</v>
      </c>
      <c r="I795" s="176" t="s">
        <v>221</v>
      </c>
      <c r="J795" s="176" t="s">
        <v>221</v>
      </c>
      <c r="K795" s="176" t="s">
        <v>221</v>
      </c>
      <c r="L795" s="176" t="s">
        <v>221</v>
      </c>
      <c r="M795" s="176" t="s">
        <v>221</v>
      </c>
      <c r="N795" s="176" t="s">
        <v>221</v>
      </c>
    </row>
    <row r="796" spans="1:50" x14ac:dyDescent="0.3">
      <c r="A796" s="176">
        <v>810844</v>
      </c>
      <c r="B796" s="176" t="s">
        <v>308</v>
      </c>
      <c r="C796" s="176" t="s">
        <v>222</v>
      </c>
      <c r="D796" s="176" t="s">
        <v>222</v>
      </c>
      <c r="E796" s="176" t="s">
        <v>221</v>
      </c>
      <c r="F796" s="176" t="s">
        <v>221</v>
      </c>
      <c r="G796" s="176" t="s">
        <v>222</v>
      </c>
      <c r="H796" s="176" t="s">
        <v>221</v>
      </c>
      <c r="I796" s="176" t="s">
        <v>221</v>
      </c>
      <c r="J796" s="176" t="s">
        <v>221</v>
      </c>
      <c r="K796" s="176" t="s">
        <v>221</v>
      </c>
      <c r="L796" s="176" t="s">
        <v>221</v>
      </c>
      <c r="M796" s="176" t="s">
        <v>221</v>
      </c>
      <c r="N796" s="176" t="s">
        <v>221</v>
      </c>
    </row>
    <row r="797" spans="1:50" x14ac:dyDescent="0.3">
      <c r="A797" s="176">
        <v>810846</v>
      </c>
      <c r="B797" s="176" t="s">
        <v>308</v>
      </c>
      <c r="C797" s="176" t="s">
        <v>222</v>
      </c>
      <c r="D797" s="176" t="s">
        <v>221</v>
      </c>
      <c r="E797" s="176" t="s">
        <v>222</v>
      </c>
      <c r="F797" s="176" t="s">
        <v>221</v>
      </c>
      <c r="G797" s="176" t="s">
        <v>222</v>
      </c>
      <c r="H797" s="176" t="s">
        <v>222</v>
      </c>
      <c r="I797" s="176" t="s">
        <v>221</v>
      </c>
      <c r="J797" s="176" t="s">
        <v>221</v>
      </c>
      <c r="K797" s="176" t="s">
        <v>221</v>
      </c>
      <c r="L797" s="176" t="s">
        <v>221</v>
      </c>
      <c r="M797" s="176" t="s">
        <v>221</v>
      </c>
      <c r="N797" s="176" t="s">
        <v>221</v>
      </c>
    </row>
    <row r="798" spans="1:50" x14ac:dyDescent="0.3">
      <c r="A798" s="176">
        <v>810849</v>
      </c>
      <c r="B798" s="176" t="s">
        <v>308</v>
      </c>
      <c r="C798" s="176" t="s">
        <v>222</v>
      </c>
      <c r="D798" s="176" t="s">
        <v>221</v>
      </c>
      <c r="E798" s="176" t="s">
        <v>222</v>
      </c>
      <c r="F798" s="176" t="s">
        <v>222</v>
      </c>
      <c r="G798" s="176" t="s">
        <v>222</v>
      </c>
      <c r="H798" s="176" t="s">
        <v>222</v>
      </c>
      <c r="I798" s="176" t="s">
        <v>221</v>
      </c>
      <c r="J798" s="176" t="s">
        <v>221</v>
      </c>
      <c r="K798" s="176" t="s">
        <v>221</v>
      </c>
      <c r="L798" s="176" t="s">
        <v>221</v>
      </c>
      <c r="M798" s="176" t="s">
        <v>221</v>
      </c>
      <c r="N798" s="176" t="s">
        <v>221</v>
      </c>
    </row>
    <row r="799" spans="1:50" x14ac:dyDescent="0.3">
      <c r="A799" s="176">
        <v>810851</v>
      </c>
      <c r="B799" s="176" t="s">
        <v>308</v>
      </c>
      <c r="C799" s="176" t="s">
        <v>222</v>
      </c>
      <c r="D799" s="176" t="s">
        <v>222</v>
      </c>
      <c r="E799" s="176" t="s">
        <v>222</v>
      </c>
      <c r="F799" s="176" t="s">
        <v>220</v>
      </c>
      <c r="G799" s="176" t="s">
        <v>222</v>
      </c>
      <c r="H799" s="176" t="s">
        <v>220</v>
      </c>
      <c r="I799" s="176" t="s">
        <v>220</v>
      </c>
      <c r="J799" s="176" t="s">
        <v>222</v>
      </c>
      <c r="K799" s="176" t="s">
        <v>220</v>
      </c>
      <c r="L799" s="176" t="s">
        <v>222</v>
      </c>
      <c r="M799" s="176" t="s">
        <v>221</v>
      </c>
      <c r="N799" s="176" t="s">
        <v>221</v>
      </c>
    </row>
    <row r="800" spans="1:50" x14ac:dyDescent="0.3">
      <c r="A800" s="176">
        <v>810853</v>
      </c>
      <c r="B800" s="176" t="s">
        <v>308</v>
      </c>
      <c r="C800" s="176" t="s">
        <v>222</v>
      </c>
      <c r="D800" s="176" t="s">
        <v>222</v>
      </c>
      <c r="E800" s="176" t="s">
        <v>222</v>
      </c>
      <c r="F800" s="176" t="s">
        <v>222</v>
      </c>
      <c r="G800" s="176" t="s">
        <v>222</v>
      </c>
      <c r="H800" s="176" t="s">
        <v>221</v>
      </c>
      <c r="I800" s="176" t="s">
        <v>221</v>
      </c>
      <c r="J800" s="176" t="s">
        <v>221</v>
      </c>
      <c r="K800" s="176" t="s">
        <v>221</v>
      </c>
      <c r="L800" s="176" t="s">
        <v>221</v>
      </c>
      <c r="M800" s="176" t="s">
        <v>221</v>
      </c>
      <c r="N800" s="176" t="s">
        <v>221</v>
      </c>
    </row>
    <row r="801" spans="1:14" x14ac:dyDescent="0.3">
      <c r="A801" s="176">
        <v>810854</v>
      </c>
      <c r="B801" s="176" t="s">
        <v>308</v>
      </c>
      <c r="C801" s="176" t="s">
        <v>222</v>
      </c>
      <c r="D801" s="176" t="s">
        <v>221</v>
      </c>
      <c r="E801" s="176" t="s">
        <v>222</v>
      </c>
      <c r="F801" s="176" t="s">
        <v>222</v>
      </c>
      <c r="G801" s="176" t="s">
        <v>222</v>
      </c>
      <c r="H801" s="176" t="s">
        <v>222</v>
      </c>
      <c r="I801" s="176" t="s">
        <v>222</v>
      </c>
      <c r="J801" s="176" t="s">
        <v>221</v>
      </c>
      <c r="K801" s="176" t="s">
        <v>222</v>
      </c>
      <c r="L801" s="176" t="s">
        <v>222</v>
      </c>
      <c r="M801" s="176" t="s">
        <v>222</v>
      </c>
      <c r="N801" s="176" t="s">
        <v>221</v>
      </c>
    </row>
    <row r="802" spans="1:14" x14ac:dyDescent="0.3">
      <c r="A802" s="176">
        <v>810855</v>
      </c>
      <c r="B802" s="176" t="s">
        <v>308</v>
      </c>
      <c r="C802" s="176" t="s">
        <v>222</v>
      </c>
      <c r="D802" s="176" t="s">
        <v>222</v>
      </c>
      <c r="E802" s="176" t="s">
        <v>222</v>
      </c>
      <c r="F802" s="176" t="s">
        <v>222</v>
      </c>
      <c r="G802" s="176" t="s">
        <v>222</v>
      </c>
      <c r="H802" s="176" t="s">
        <v>221</v>
      </c>
      <c r="I802" s="176" t="s">
        <v>221</v>
      </c>
      <c r="J802" s="176" t="s">
        <v>221</v>
      </c>
      <c r="K802" s="176" t="s">
        <v>221</v>
      </c>
      <c r="L802" s="176" t="s">
        <v>221</v>
      </c>
      <c r="M802" s="176" t="s">
        <v>221</v>
      </c>
      <c r="N802" s="176" t="s">
        <v>221</v>
      </c>
    </row>
    <row r="803" spans="1:14" x14ac:dyDescent="0.3">
      <c r="A803" s="176">
        <v>810859</v>
      </c>
      <c r="B803" s="176" t="s">
        <v>308</v>
      </c>
      <c r="C803" s="176" t="s">
        <v>220</v>
      </c>
      <c r="D803" s="176" t="s">
        <v>222</v>
      </c>
      <c r="E803" s="176" t="s">
        <v>222</v>
      </c>
      <c r="F803" s="176" t="s">
        <v>220</v>
      </c>
      <c r="G803" s="176" t="s">
        <v>221</v>
      </c>
      <c r="H803" s="176" t="s">
        <v>222</v>
      </c>
      <c r="I803" s="176" t="s">
        <v>221</v>
      </c>
      <c r="J803" s="176" t="s">
        <v>221</v>
      </c>
      <c r="K803" s="176" t="s">
        <v>221</v>
      </c>
      <c r="L803" s="176" t="s">
        <v>222</v>
      </c>
      <c r="M803" s="176" t="s">
        <v>222</v>
      </c>
      <c r="N803" s="176" t="s">
        <v>221</v>
      </c>
    </row>
    <row r="804" spans="1:14" x14ac:dyDescent="0.3">
      <c r="A804" s="176">
        <v>810861</v>
      </c>
      <c r="B804" s="176" t="s">
        <v>308</v>
      </c>
      <c r="C804" s="176" t="s">
        <v>220</v>
      </c>
      <c r="D804" s="176" t="s">
        <v>220</v>
      </c>
      <c r="E804" s="176" t="s">
        <v>221</v>
      </c>
      <c r="F804" s="176" t="s">
        <v>221</v>
      </c>
      <c r="G804" s="176" t="s">
        <v>222</v>
      </c>
      <c r="H804" s="176" t="s">
        <v>220</v>
      </c>
      <c r="I804" s="176" t="s">
        <v>221</v>
      </c>
      <c r="J804" s="176" t="s">
        <v>221</v>
      </c>
      <c r="K804" s="176" t="s">
        <v>221</v>
      </c>
      <c r="L804" s="176" t="s">
        <v>221</v>
      </c>
      <c r="M804" s="176" t="s">
        <v>221</v>
      </c>
      <c r="N804" s="176" t="s">
        <v>221</v>
      </c>
    </row>
    <row r="805" spans="1:14" x14ac:dyDescent="0.3">
      <c r="A805" s="176">
        <v>810862</v>
      </c>
      <c r="B805" s="176" t="s">
        <v>308</v>
      </c>
      <c r="C805" s="176" t="s">
        <v>220</v>
      </c>
      <c r="D805" s="176" t="s">
        <v>221</v>
      </c>
      <c r="E805" s="176" t="s">
        <v>220</v>
      </c>
      <c r="F805" s="176" t="s">
        <v>220</v>
      </c>
      <c r="G805" s="176" t="s">
        <v>221</v>
      </c>
      <c r="H805" s="176" t="s">
        <v>220</v>
      </c>
      <c r="I805" s="176" t="s">
        <v>222</v>
      </c>
      <c r="J805" s="176" t="s">
        <v>221</v>
      </c>
      <c r="K805" s="176" t="s">
        <v>221</v>
      </c>
      <c r="L805" s="176" t="s">
        <v>221</v>
      </c>
      <c r="M805" s="176" t="s">
        <v>222</v>
      </c>
      <c r="N805" s="176" t="s">
        <v>221</v>
      </c>
    </row>
    <row r="806" spans="1:14" x14ac:dyDescent="0.3">
      <c r="A806" s="176">
        <v>810863</v>
      </c>
      <c r="B806" s="176" t="s">
        <v>308</v>
      </c>
      <c r="C806" s="176" t="s">
        <v>220</v>
      </c>
      <c r="D806" s="176" t="s">
        <v>220</v>
      </c>
      <c r="E806" s="176" t="s">
        <v>222</v>
      </c>
      <c r="F806" s="176" t="s">
        <v>220</v>
      </c>
      <c r="G806" s="176" t="s">
        <v>222</v>
      </c>
      <c r="H806" s="176" t="s">
        <v>220</v>
      </c>
      <c r="I806" s="176" t="s">
        <v>222</v>
      </c>
      <c r="J806" s="176" t="s">
        <v>222</v>
      </c>
      <c r="K806" s="176" t="s">
        <v>222</v>
      </c>
      <c r="L806" s="176" t="s">
        <v>222</v>
      </c>
      <c r="M806" s="176" t="s">
        <v>222</v>
      </c>
      <c r="N806" s="176" t="s">
        <v>222</v>
      </c>
    </row>
    <row r="807" spans="1:14" x14ac:dyDescent="0.3">
      <c r="A807" s="176">
        <v>810864</v>
      </c>
      <c r="B807" s="176" t="s">
        <v>308</v>
      </c>
      <c r="C807" s="176" t="s">
        <v>221</v>
      </c>
      <c r="D807" s="176" t="s">
        <v>222</v>
      </c>
      <c r="E807" s="176" t="s">
        <v>222</v>
      </c>
      <c r="F807" s="176" t="s">
        <v>222</v>
      </c>
      <c r="G807" s="176" t="s">
        <v>222</v>
      </c>
      <c r="H807" s="176" t="s">
        <v>221</v>
      </c>
      <c r="I807" s="176" t="s">
        <v>221</v>
      </c>
      <c r="J807" s="176" t="s">
        <v>221</v>
      </c>
      <c r="K807" s="176" t="s">
        <v>221</v>
      </c>
      <c r="L807" s="176" t="s">
        <v>221</v>
      </c>
      <c r="M807" s="176" t="s">
        <v>221</v>
      </c>
      <c r="N807" s="176" t="s">
        <v>221</v>
      </c>
    </row>
    <row r="808" spans="1:14" x14ac:dyDescent="0.3">
      <c r="A808" s="176">
        <v>810865</v>
      </c>
      <c r="B808" s="176" t="s">
        <v>308</v>
      </c>
      <c r="C808" s="176" t="s">
        <v>222</v>
      </c>
      <c r="D808" s="176" t="s">
        <v>222</v>
      </c>
      <c r="E808" s="176" t="s">
        <v>221</v>
      </c>
      <c r="F808" s="176" t="s">
        <v>221</v>
      </c>
      <c r="G808" s="176" t="s">
        <v>221</v>
      </c>
      <c r="H808" s="176" t="s">
        <v>222</v>
      </c>
      <c r="I808" s="176" t="s">
        <v>221</v>
      </c>
      <c r="J808" s="176" t="s">
        <v>221</v>
      </c>
      <c r="K808" s="176" t="s">
        <v>221</v>
      </c>
      <c r="L808" s="176" t="s">
        <v>221</v>
      </c>
      <c r="M808" s="176" t="s">
        <v>221</v>
      </c>
      <c r="N808" s="176" t="s">
        <v>221</v>
      </c>
    </row>
    <row r="809" spans="1:14" x14ac:dyDescent="0.3">
      <c r="A809" s="176">
        <v>810867</v>
      </c>
      <c r="B809" s="176" t="s">
        <v>308</v>
      </c>
      <c r="C809" s="176" t="s">
        <v>221</v>
      </c>
      <c r="D809" s="176" t="s">
        <v>220</v>
      </c>
      <c r="E809" s="176" t="s">
        <v>221</v>
      </c>
      <c r="F809" s="176" t="s">
        <v>221</v>
      </c>
      <c r="G809" s="176" t="s">
        <v>221</v>
      </c>
      <c r="H809" s="176" t="s">
        <v>220</v>
      </c>
      <c r="I809" s="176" t="s">
        <v>221</v>
      </c>
      <c r="J809" s="176" t="s">
        <v>221</v>
      </c>
      <c r="K809" s="176" t="s">
        <v>221</v>
      </c>
      <c r="L809" s="176" t="s">
        <v>221</v>
      </c>
      <c r="M809" s="176" t="s">
        <v>221</v>
      </c>
      <c r="N809" s="176" t="s">
        <v>221</v>
      </c>
    </row>
    <row r="810" spans="1:14" x14ac:dyDescent="0.3">
      <c r="A810" s="176">
        <v>810868</v>
      </c>
      <c r="B810" s="176" t="s">
        <v>308</v>
      </c>
      <c r="C810" s="176" t="s">
        <v>222</v>
      </c>
      <c r="D810" s="176" t="s">
        <v>222</v>
      </c>
      <c r="E810" s="176" t="s">
        <v>221</v>
      </c>
      <c r="F810" s="176" t="s">
        <v>220</v>
      </c>
      <c r="G810" s="176" t="s">
        <v>222</v>
      </c>
      <c r="H810" s="176" t="s">
        <v>220</v>
      </c>
      <c r="I810" s="176" t="s">
        <v>222</v>
      </c>
      <c r="J810" s="176" t="s">
        <v>220</v>
      </c>
      <c r="K810" s="176" t="s">
        <v>220</v>
      </c>
      <c r="L810" s="176" t="s">
        <v>221</v>
      </c>
      <c r="M810" s="176" t="s">
        <v>220</v>
      </c>
      <c r="N810" s="176" t="s">
        <v>221</v>
      </c>
    </row>
    <row r="811" spans="1:14" x14ac:dyDescent="0.3">
      <c r="A811" s="176">
        <v>810871</v>
      </c>
      <c r="B811" s="176" t="s">
        <v>308</v>
      </c>
      <c r="C811" s="176" t="s">
        <v>222</v>
      </c>
      <c r="D811" s="176" t="s">
        <v>222</v>
      </c>
      <c r="E811" s="176" t="s">
        <v>221</v>
      </c>
      <c r="F811" s="176" t="s">
        <v>221</v>
      </c>
      <c r="G811" s="176" t="s">
        <v>222</v>
      </c>
      <c r="H811" s="176" t="s">
        <v>222</v>
      </c>
      <c r="I811" s="176" t="s">
        <v>221</v>
      </c>
      <c r="J811" s="176" t="s">
        <v>221</v>
      </c>
      <c r="K811" s="176" t="s">
        <v>221</v>
      </c>
      <c r="L811" s="176" t="s">
        <v>221</v>
      </c>
      <c r="M811" s="176" t="s">
        <v>221</v>
      </c>
      <c r="N811" s="176" t="s">
        <v>221</v>
      </c>
    </row>
    <row r="812" spans="1:14" x14ac:dyDescent="0.3">
      <c r="A812" s="176">
        <v>810873</v>
      </c>
      <c r="B812" s="176" t="s">
        <v>308</v>
      </c>
      <c r="C812" s="176" t="s">
        <v>222</v>
      </c>
      <c r="D812" s="176" t="s">
        <v>221</v>
      </c>
      <c r="E812" s="176" t="s">
        <v>222</v>
      </c>
      <c r="F812" s="176" t="s">
        <v>221</v>
      </c>
      <c r="G812" s="176" t="s">
        <v>221</v>
      </c>
      <c r="H812" s="176" t="s">
        <v>222</v>
      </c>
      <c r="I812" s="176" t="s">
        <v>222</v>
      </c>
      <c r="J812" s="176" t="s">
        <v>221</v>
      </c>
      <c r="K812" s="176" t="s">
        <v>221</v>
      </c>
      <c r="L812" s="176" t="s">
        <v>222</v>
      </c>
      <c r="M812" s="176" t="s">
        <v>221</v>
      </c>
      <c r="N812" s="176" t="s">
        <v>221</v>
      </c>
    </row>
    <row r="813" spans="1:14" x14ac:dyDescent="0.3">
      <c r="A813" s="176">
        <v>810876</v>
      </c>
      <c r="B813" s="176" t="s">
        <v>308</v>
      </c>
      <c r="C813" s="176" t="s">
        <v>222</v>
      </c>
      <c r="D813" s="176" t="s">
        <v>221</v>
      </c>
      <c r="E813" s="176" t="s">
        <v>221</v>
      </c>
      <c r="F813" s="176" t="s">
        <v>221</v>
      </c>
      <c r="G813" s="176" t="s">
        <v>221</v>
      </c>
      <c r="H813" s="176" t="s">
        <v>222</v>
      </c>
      <c r="I813" s="176" t="s">
        <v>221</v>
      </c>
      <c r="J813" s="176" t="s">
        <v>221</v>
      </c>
      <c r="K813" s="176" t="s">
        <v>221</v>
      </c>
      <c r="L813" s="176" t="s">
        <v>221</v>
      </c>
      <c r="M813" s="176" t="s">
        <v>221</v>
      </c>
      <c r="N813" s="176" t="s">
        <v>221</v>
      </c>
    </row>
    <row r="814" spans="1:14" x14ac:dyDescent="0.3">
      <c r="A814" s="176">
        <v>810880</v>
      </c>
      <c r="B814" s="176" t="s">
        <v>308</v>
      </c>
      <c r="C814" s="176" t="s">
        <v>222</v>
      </c>
      <c r="D814" s="176" t="s">
        <v>220</v>
      </c>
      <c r="E814" s="176" t="s">
        <v>221</v>
      </c>
      <c r="F814" s="176" t="s">
        <v>221</v>
      </c>
      <c r="G814" s="176" t="s">
        <v>220</v>
      </c>
      <c r="H814" s="176" t="s">
        <v>221</v>
      </c>
      <c r="I814" s="176" t="s">
        <v>222</v>
      </c>
      <c r="J814" s="176" t="s">
        <v>221</v>
      </c>
      <c r="K814" s="176" t="s">
        <v>221</v>
      </c>
      <c r="L814" s="176" t="s">
        <v>221</v>
      </c>
      <c r="M814" s="176" t="s">
        <v>222</v>
      </c>
      <c r="N814" s="176" t="s">
        <v>221</v>
      </c>
    </row>
    <row r="815" spans="1:14" x14ac:dyDescent="0.3">
      <c r="A815" s="176">
        <v>810881</v>
      </c>
      <c r="B815" s="176" t="s">
        <v>308</v>
      </c>
      <c r="C815" s="176" t="s">
        <v>222</v>
      </c>
      <c r="D815" s="176" t="s">
        <v>222</v>
      </c>
      <c r="E815" s="176" t="s">
        <v>222</v>
      </c>
      <c r="F815" s="176" t="s">
        <v>222</v>
      </c>
      <c r="G815" s="176" t="s">
        <v>222</v>
      </c>
      <c r="H815" s="176" t="s">
        <v>222</v>
      </c>
      <c r="I815" s="176" t="s">
        <v>222</v>
      </c>
      <c r="J815" s="176" t="s">
        <v>221</v>
      </c>
      <c r="K815" s="176" t="s">
        <v>221</v>
      </c>
      <c r="L815" s="176" t="s">
        <v>221</v>
      </c>
      <c r="M815" s="176" t="s">
        <v>222</v>
      </c>
      <c r="N815" s="176" t="s">
        <v>222</v>
      </c>
    </row>
    <row r="816" spans="1:14" x14ac:dyDescent="0.3">
      <c r="A816" s="176">
        <v>810883</v>
      </c>
      <c r="B816" s="176" t="s">
        <v>308</v>
      </c>
      <c r="C816" s="176" t="s">
        <v>220</v>
      </c>
      <c r="D816" s="176" t="s">
        <v>221</v>
      </c>
      <c r="E816" s="176" t="s">
        <v>222</v>
      </c>
      <c r="F816" s="176" t="s">
        <v>221</v>
      </c>
      <c r="G816" s="176" t="s">
        <v>222</v>
      </c>
      <c r="H816" s="176" t="s">
        <v>220</v>
      </c>
      <c r="I816" s="176" t="s">
        <v>221</v>
      </c>
      <c r="J816" s="176" t="s">
        <v>221</v>
      </c>
      <c r="K816" s="176" t="s">
        <v>221</v>
      </c>
      <c r="L816" s="176" t="s">
        <v>221</v>
      </c>
      <c r="M816" s="176" t="s">
        <v>222</v>
      </c>
      <c r="N816" s="176" t="s">
        <v>221</v>
      </c>
    </row>
    <row r="817" spans="1:50" x14ac:dyDescent="0.3">
      <c r="A817" s="176">
        <v>810886</v>
      </c>
      <c r="B817" s="176" t="s">
        <v>308</v>
      </c>
      <c r="C817" s="176" t="s">
        <v>222</v>
      </c>
      <c r="D817" s="176" t="s">
        <v>222</v>
      </c>
      <c r="E817" s="176" t="s">
        <v>221</v>
      </c>
      <c r="F817" s="176" t="s">
        <v>222</v>
      </c>
      <c r="G817" s="176" t="s">
        <v>222</v>
      </c>
      <c r="H817" s="176" t="s">
        <v>222</v>
      </c>
      <c r="I817" s="176" t="s">
        <v>221</v>
      </c>
      <c r="J817" s="176" t="s">
        <v>222</v>
      </c>
      <c r="K817" s="176" t="s">
        <v>221</v>
      </c>
      <c r="L817" s="176" t="s">
        <v>221</v>
      </c>
      <c r="M817" s="176" t="s">
        <v>220</v>
      </c>
      <c r="N817" s="176" t="s">
        <v>222</v>
      </c>
    </row>
    <row r="818" spans="1:50" x14ac:dyDescent="0.3">
      <c r="A818" s="176">
        <v>810889</v>
      </c>
      <c r="B818" s="176" t="s">
        <v>308</v>
      </c>
      <c r="C818" s="176" t="s">
        <v>222</v>
      </c>
      <c r="D818" s="176" t="s">
        <v>221</v>
      </c>
      <c r="E818" s="176" t="s">
        <v>222</v>
      </c>
      <c r="F818" s="176" t="s">
        <v>222</v>
      </c>
      <c r="G818" s="176" t="s">
        <v>222</v>
      </c>
      <c r="H818" s="176" t="s">
        <v>221</v>
      </c>
      <c r="I818" s="176" t="s">
        <v>222</v>
      </c>
      <c r="J818" s="176" t="s">
        <v>221</v>
      </c>
      <c r="K818" s="176" t="s">
        <v>221</v>
      </c>
      <c r="L818" s="176" t="s">
        <v>222</v>
      </c>
      <c r="M818" s="176" t="s">
        <v>222</v>
      </c>
      <c r="N818" s="176" t="s">
        <v>222</v>
      </c>
    </row>
    <row r="819" spans="1:50" x14ac:dyDescent="0.3">
      <c r="A819" s="176">
        <v>810893</v>
      </c>
      <c r="B819" s="176" t="s">
        <v>308</v>
      </c>
      <c r="C819" s="176" t="s">
        <v>222</v>
      </c>
      <c r="D819" s="176" t="s">
        <v>222</v>
      </c>
      <c r="E819" s="176" t="s">
        <v>221</v>
      </c>
      <c r="F819" s="176" t="s">
        <v>222</v>
      </c>
      <c r="G819" s="176" t="s">
        <v>221</v>
      </c>
      <c r="H819" s="176" t="s">
        <v>222</v>
      </c>
      <c r="I819" s="176" t="s">
        <v>221</v>
      </c>
      <c r="J819" s="176" t="s">
        <v>221</v>
      </c>
      <c r="K819" s="176" t="s">
        <v>221</v>
      </c>
      <c r="L819" s="176" t="s">
        <v>221</v>
      </c>
      <c r="M819" s="176" t="s">
        <v>221</v>
      </c>
      <c r="N819" s="176" t="s">
        <v>221</v>
      </c>
    </row>
    <row r="820" spans="1:50" x14ac:dyDescent="0.3">
      <c r="A820" s="176">
        <v>810896</v>
      </c>
      <c r="B820" s="176" t="s">
        <v>308</v>
      </c>
      <c r="C820" s="176" t="s">
        <v>222</v>
      </c>
      <c r="D820" s="176" t="s">
        <v>221</v>
      </c>
      <c r="E820" s="176" t="s">
        <v>222</v>
      </c>
      <c r="F820" s="176" t="s">
        <v>221</v>
      </c>
      <c r="G820" s="176" t="s">
        <v>221</v>
      </c>
      <c r="H820" s="176" t="s">
        <v>222</v>
      </c>
      <c r="I820" s="176" t="s">
        <v>221</v>
      </c>
      <c r="J820" s="176" t="s">
        <v>221</v>
      </c>
      <c r="K820" s="176" t="s">
        <v>221</v>
      </c>
      <c r="L820" s="176" t="s">
        <v>221</v>
      </c>
      <c r="M820" s="176" t="s">
        <v>221</v>
      </c>
      <c r="N820" s="176" t="s">
        <v>221</v>
      </c>
    </row>
    <row r="821" spans="1:50" x14ac:dyDescent="0.3">
      <c r="A821" s="176">
        <v>810897</v>
      </c>
      <c r="B821" s="176" t="s">
        <v>308</v>
      </c>
      <c r="C821" s="176" t="s">
        <v>220</v>
      </c>
      <c r="D821" s="176" t="s">
        <v>220</v>
      </c>
      <c r="E821" s="176" t="s">
        <v>221</v>
      </c>
      <c r="F821" s="176" t="s">
        <v>220</v>
      </c>
      <c r="G821" s="176" t="s">
        <v>222</v>
      </c>
      <c r="H821" s="176" t="s">
        <v>222</v>
      </c>
      <c r="I821" s="176" t="s">
        <v>222</v>
      </c>
      <c r="J821" s="176" t="s">
        <v>221</v>
      </c>
      <c r="K821" s="176" t="s">
        <v>221</v>
      </c>
      <c r="L821" s="176" t="s">
        <v>222</v>
      </c>
      <c r="M821" s="176" t="s">
        <v>220</v>
      </c>
      <c r="N821" s="176" t="s">
        <v>221</v>
      </c>
    </row>
    <row r="822" spans="1:50" x14ac:dyDescent="0.3">
      <c r="A822" s="176">
        <v>810898</v>
      </c>
      <c r="B822" s="176" t="s">
        <v>308</v>
      </c>
      <c r="C822" s="176" t="s">
        <v>222</v>
      </c>
      <c r="D822" s="176" t="s">
        <v>222</v>
      </c>
      <c r="E822" s="176" t="s">
        <v>221</v>
      </c>
      <c r="F822" s="176" t="s">
        <v>222</v>
      </c>
      <c r="G822" s="176" t="s">
        <v>221</v>
      </c>
      <c r="H822" s="176" t="s">
        <v>221</v>
      </c>
      <c r="I822" s="176" t="s">
        <v>221</v>
      </c>
      <c r="J822" s="176" t="s">
        <v>221</v>
      </c>
      <c r="K822" s="176" t="s">
        <v>221</v>
      </c>
      <c r="L822" s="176" t="s">
        <v>221</v>
      </c>
      <c r="M822" s="176" t="s">
        <v>221</v>
      </c>
      <c r="N822" s="176" t="s">
        <v>221</v>
      </c>
    </row>
    <row r="823" spans="1:50" x14ac:dyDescent="0.3">
      <c r="A823" s="176">
        <v>810899</v>
      </c>
      <c r="B823" s="176" t="s">
        <v>308</v>
      </c>
      <c r="C823" s="176" t="s">
        <v>221</v>
      </c>
      <c r="D823" s="176" t="s">
        <v>222</v>
      </c>
      <c r="E823" s="176" t="s">
        <v>222</v>
      </c>
      <c r="F823" s="176" t="s">
        <v>221</v>
      </c>
      <c r="G823" s="176" t="s">
        <v>221</v>
      </c>
      <c r="H823" s="176" t="s">
        <v>221</v>
      </c>
      <c r="I823" s="176" t="s">
        <v>221</v>
      </c>
      <c r="J823" s="176" t="s">
        <v>221</v>
      </c>
      <c r="K823" s="176" t="s">
        <v>221</v>
      </c>
      <c r="L823" s="176" t="s">
        <v>221</v>
      </c>
      <c r="M823" s="176" t="s">
        <v>221</v>
      </c>
      <c r="N823" s="176" t="s">
        <v>221</v>
      </c>
    </row>
    <row r="824" spans="1:50" x14ac:dyDescent="0.3">
      <c r="A824" s="176">
        <v>810900</v>
      </c>
      <c r="B824" s="176" t="s">
        <v>308</v>
      </c>
      <c r="C824" s="176" t="s">
        <v>221</v>
      </c>
      <c r="D824" s="176" t="s">
        <v>221</v>
      </c>
      <c r="E824" s="176" t="s">
        <v>222</v>
      </c>
      <c r="F824" s="176" t="s">
        <v>222</v>
      </c>
      <c r="G824" s="176" t="s">
        <v>222</v>
      </c>
      <c r="H824" s="176" t="s">
        <v>221</v>
      </c>
      <c r="I824" s="176" t="s">
        <v>221</v>
      </c>
      <c r="J824" s="176" t="s">
        <v>221</v>
      </c>
      <c r="K824" s="176" t="s">
        <v>221</v>
      </c>
      <c r="L824" s="176" t="s">
        <v>221</v>
      </c>
      <c r="M824" s="176" t="s">
        <v>221</v>
      </c>
      <c r="N824" s="176" t="s">
        <v>221</v>
      </c>
    </row>
    <row r="825" spans="1:50" x14ac:dyDescent="0.3">
      <c r="A825" s="176">
        <v>810902</v>
      </c>
      <c r="B825" s="176" t="s">
        <v>308</v>
      </c>
      <c r="C825" s="176" t="s">
        <v>222</v>
      </c>
      <c r="D825" s="176" t="s">
        <v>222</v>
      </c>
      <c r="E825" s="176" t="s">
        <v>222</v>
      </c>
      <c r="F825" s="176" t="s">
        <v>221</v>
      </c>
      <c r="G825" s="176" t="s">
        <v>221</v>
      </c>
      <c r="H825" s="176" t="s">
        <v>221</v>
      </c>
      <c r="I825" s="176" t="s">
        <v>221</v>
      </c>
      <c r="J825" s="176" t="s">
        <v>221</v>
      </c>
      <c r="K825" s="176" t="s">
        <v>221</v>
      </c>
      <c r="L825" s="176" t="s">
        <v>221</v>
      </c>
      <c r="M825" s="176" t="s">
        <v>221</v>
      </c>
      <c r="N825" s="176" t="s">
        <v>221</v>
      </c>
    </row>
    <row r="826" spans="1:50" x14ac:dyDescent="0.3">
      <c r="A826" s="176">
        <v>810904</v>
      </c>
      <c r="B826" s="176" t="s">
        <v>308</v>
      </c>
      <c r="C826" s="176" t="s">
        <v>220</v>
      </c>
      <c r="D826" s="176" t="s">
        <v>220</v>
      </c>
      <c r="E826" s="176" t="s">
        <v>222</v>
      </c>
      <c r="F826" s="176" t="s">
        <v>222</v>
      </c>
      <c r="G826" s="176" t="s">
        <v>222</v>
      </c>
      <c r="H826" s="176" t="s">
        <v>220</v>
      </c>
      <c r="I826" s="176" t="s">
        <v>222</v>
      </c>
      <c r="J826" s="176" t="s">
        <v>220</v>
      </c>
      <c r="K826" s="176" t="s">
        <v>220</v>
      </c>
      <c r="L826" s="176" t="s">
        <v>220</v>
      </c>
      <c r="M826" s="176" t="s">
        <v>222</v>
      </c>
      <c r="N826" s="176" t="s">
        <v>222</v>
      </c>
      <c r="O826" s="176" t="s">
        <v>284</v>
      </c>
      <c r="P826" s="176" t="s">
        <v>284</v>
      </c>
      <c r="Q826" s="176" t="s">
        <v>284</v>
      </c>
      <c r="R826" s="176" t="s">
        <v>284</v>
      </c>
      <c r="S826" s="176" t="s">
        <v>284</v>
      </c>
      <c r="T826" s="176" t="s">
        <v>284</v>
      </c>
      <c r="U826" s="176" t="s">
        <v>284</v>
      </c>
      <c r="V826" s="176" t="s">
        <v>284</v>
      </c>
      <c r="W826" s="176" t="s">
        <v>284</v>
      </c>
      <c r="X826" s="176" t="s">
        <v>284</v>
      </c>
      <c r="Y826" s="176" t="s">
        <v>284</v>
      </c>
      <c r="Z826" s="176" t="s">
        <v>284</v>
      </c>
      <c r="AA826" s="176" t="s">
        <v>284</v>
      </c>
      <c r="AB826" s="176" t="s">
        <v>284</v>
      </c>
      <c r="AC826" s="176" t="s">
        <v>284</v>
      </c>
      <c r="AD826" s="176" t="s">
        <v>284</v>
      </c>
      <c r="AE826" s="176" t="s">
        <v>284</v>
      </c>
      <c r="AF826" s="176" t="s">
        <v>284</v>
      </c>
      <c r="AG826" s="176" t="s">
        <v>284</v>
      </c>
      <c r="AH826" s="176" t="s">
        <v>284</v>
      </c>
      <c r="AI826" s="176" t="s">
        <v>284</v>
      </c>
      <c r="AJ826" s="176" t="s">
        <v>284</v>
      </c>
      <c r="AK826" s="176" t="s">
        <v>284</v>
      </c>
      <c r="AL826" s="176" t="s">
        <v>284</v>
      </c>
      <c r="AM826" s="176" t="s">
        <v>284</v>
      </c>
      <c r="AN826" s="176" t="s">
        <v>284</v>
      </c>
      <c r="AO826" s="176" t="s">
        <v>284</v>
      </c>
      <c r="AP826" s="176" t="s">
        <v>284</v>
      </c>
      <c r="AQ826" s="176" t="s">
        <v>284</v>
      </c>
      <c r="AR826" s="176" t="s">
        <v>284</v>
      </c>
      <c r="AS826" s="176" t="s">
        <v>284</v>
      </c>
      <c r="AT826" s="176" t="s">
        <v>284</v>
      </c>
      <c r="AU826" s="176" t="s">
        <v>284</v>
      </c>
      <c r="AV826" s="176" t="s">
        <v>284</v>
      </c>
      <c r="AW826" s="176" t="s">
        <v>284</v>
      </c>
      <c r="AX826" s="176" t="s">
        <v>284</v>
      </c>
    </row>
    <row r="827" spans="1:50" x14ac:dyDescent="0.3">
      <c r="A827" s="176">
        <v>810905</v>
      </c>
      <c r="B827" s="176" t="s">
        <v>308</v>
      </c>
      <c r="C827" s="176" t="s">
        <v>222</v>
      </c>
      <c r="D827" s="176" t="s">
        <v>221</v>
      </c>
      <c r="E827" s="176" t="s">
        <v>221</v>
      </c>
      <c r="F827" s="176" t="s">
        <v>221</v>
      </c>
      <c r="G827" s="176" t="s">
        <v>221</v>
      </c>
      <c r="H827" s="176" t="s">
        <v>222</v>
      </c>
      <c r="I827" s="176" t="s">
        <v>221</v>
      </c>
      <c r="J827" s="176" t="s">
        <v>221</v>
      </c>
      <c r="K827" s="176" t="s">
        <v>221</v>
      </c>
      <c r="L827" s="176" t="s">
        <v>221</v>
      </c>
      <c r="M827" s="176" t="s">
        <v>221</v>
      </c>
      <c r="N827" s="176" t="s">
        <v>221</v>
      </c>
    </row>
    <row r="828" spans="1:50" x14ac:dyDescent="0.3">
      <c r="A828" s="176">
        <v>810912</v>
      </c>
      <c r="B828" s="176" t="s">
        <v>308</v>
      </c>
      <c r="C828" s="176" t="s">
        <v>222</v>
      </c>
      <c r="D828" s="176" t="s">
        <v>221</v>
      </c>
      <c r="E828" s="176" t="s">
        <v>221</v>
      </c>
      <c r="F828" s="176" t="s">
        <v>221</v>
      </c>
      <c r="G828" s="176" t="s">
        <v>222</v>
      </c>
      <c r="H828" s="176" t="s">
        <v>222</v>
      </c>
      <c r="I828" s="176" t="s">
        <v>221</v>
      </c>
      <c r="J828" s="176" t="s">
        <v>221</v>
      </c>
      <c r="K828" s="176" t="s">
        <v>221</v>
      </c>
      <c r="L828" s="176" t="s">
        <v>221</v>
      </c>
      <c r="M828" s="176" t="s">
        <v>221</v>
      </c>
      <c r="N828" s="176" t="s">
        <v>221</v>
      </c>
    </row>
    <row r="829" spans="1:50" x14ac:dyDescent="0.3">
      <c r="A829" s="176">
        <v>810913</v>
      </c>
      <c r="B829" s="176" t="s">
        <v>308</v>
      </c>
      <c r="C829" s="176" t="s">
        <v>222</v>
      </c>
      <c r="D829" s="176" t="s">
        <v>222</v>
      </c>
      <c r="E829" s="176" t="s">
        <v>222</v>
      </c>
      <c r="F829" s="176" t="s">
        <v>222</v>
      </c>
      <c r="G829" s="176" t="s">
        <v>222</v>
      </c>
      <c r="H829" s="176" t="s">
        <v>222</v>
      </c>
      <c r="I829" s="176" t="s">
        <v>221</v>
      </c>
      <c r="J829" s="176" t="s">
        <v>221</v>
      </c>
      <c r="K829" s="176" t="s">
        <v>221</v>
      </c>
      <c r="L829" s="176" t="s">
        <v>221</v>
      </c>
      <c r="M829" s="176" t="s">
        <v>221</v>
      </c>
      <c r="N829" s="176" t="s">
        <v>221</v>
      </c>
    </row>
    <row r="830" spans="1:50" x14ac:dyDescent="0.3">
      <c r="A830" s="176">
        <v>810915</v>
      </c>
      <c r="B830" s="176" t="s">
        <v>308</v>
      </c>
      <c r="C830" s="176" t="s">
        <v>222</v>
      </c>
      <c r="D830" s="176" t="s">
        <v>222</v>
      </c>
      <c r="E830" s="176" t="s">
        <v>221</v>
      </c>
      <c r="F830" s="176" t="s">
        <v>221</v>
      </c>
      <c r="G830" s="176" t="s">
        <v>221</v>
      </c>
      <c r="H830" s="176" t="s">
        <v>222</v>
      </c>
      <c r="I830" s="176" t="s">
        <v>221</v>
      </c>
      <c r="J830" s="176" t="s">
        <v>221</v>
      </c>
      <c r="K830" s="176" t="s">
        <v>221</v>
      </c>
      <c r="L830" s="176" t="s">
        <v>221</v>
      </c>
      <c r="M830" s="176" t="s">
        <v>221</v>
      </c>
      <c r="N830" s="176" t="s">
        <v>221</v>
      </c>
    </row>
    <row r="831" spans="1:50" x14ac:dyDescent="0.3">
      <c r="A831" s="176">
        <v>810918</v>
      </c>
      <c r="B831" s="176" t="s">
        <v>308</v>
      </c>
      <c r="C831" s="176" t="s">
        <v>222</v>
      </c>
      <c r="D831" s="176" t="s">
        <v>222</v>
      </c>
      <c r="E831" s="176" t="s">
        <v>221</v>
      </c>
      <c r="F831" s="176" t="s">
        <v>222</v>
      </c>
      <c r="G831" s="176" t="s">
        <v>221</v>
      </c>
      <c r="H831" s="176" t="s">
        <v>221</v>
      </c>
      <c r="I831" s="176" t="s">
        <v>221</v>
      </c>
      <c r="J831" s="176" t="s">
        <v>221</v>
      </c>
      <c r="K831" s="176" t="s">
        <v>221</v>
      </c>
      <c r="L831" s="176" t="s">
        <v>221</v>
      </c>
      <c r="M831" s="176" t="s">
        <v>221</v>
      </c>
      <c r="N831" s="176" t="s">
        <v>221</v>
      </c>
    </row>
    <row r="832" spans="1:50" x14ac:dyDescent="0.3">
      <c r="A832" s="176">
        <v>810920</v>
      </c>
      <c r="B832" s="176" t="s">
        <v>308</v>
      </c>
      <c r="C832" s="176" t="s">
        <v>222</v>
      </c>
      <c r="D832" s="176" t="s">
        <v>221</v>
      </c>
      <c r="E832" s="176" t="s">
        <v>222</v>
      </c>
      <c r="F832" s="176" t="s">
        <v>222</v>
      </c>
      <c r="G832" s="176" t="s">
        <v>221</v>
      </c>
      <c r="H832" s="176" t="s">
        <v>222</v>
      </c>
      <c r="I832" s="176" t="s">
        <v>221</v>
      </c>
      <c r="J832" s="176" t="s">
        <v>221</v>
      </c>
      <c r="K832" s="176" t="s">
        <v>221</v>
      </c>
      <c r="L832" s="176" t="s">
        <v>221</v>
      </c>
      <c r="M832" s="176" t="s">
        <v>221</v>
      </c>
      <c r="N832" s="176" t="s">
        <v>221</v>
      </c>
    </row>
    <row r="833" spans="1:50" x14ac:dyDescent="0.3">
      <c r="A833" s="176">
        <v>810921</v>
      </c>
      <c r="B833" s="176" t="s">
        <v>308</v>
      </c>
      <c r="C833" s="176" t="s">
        <v>222</v>
      </c>
      <c r="D833" s="176" t="s">
        <v>222</v>
      </c>
      <c r="E833" s="176" t="s">
        <v>221</v>
      </c>
      <c r="F833" s="176" t="s">
        <v>222</v>
      </c>
      <c r="G833" s="176" t="s">
        <v>222</v>
      </c>
      <c r="H833" s="176" t="s">
        <v>221</v>
      </c>
      <c r="I833" s="176" t="s">
        <v>221</v>
      </c>
      <c r="J833" s="176" t="s">
        <v>221</v>
      </c>
      <c r="K833" s="176" t="s">
        <v>221</v>
      </c>
      <c r="L833" s="176" t="s">
        <v>221</v>
      </c>
      <c r="M833" s="176" t="s">
        <v>221</v>
      </c>
      <c r="N833" s="176" t="s">
        <v>221</v>
      </c>
    </row>
    <row r="834" spans="1:50" x14ac:dyDescent="0.3">
      <c r="A834" s="176">
        <v>810922</v>
      </c>
      <c r="B834" s="176" t="s">
        <v>308</v>
      </c>
      <c r="C834" s="176" t="s">
        <v>222</v>
      </c>
      <c r="D834" s="176" t="s">
        <v>222</v>
      </c>
      <c r="E834" s="176" t="s">
        <v>222</v>
      </c>
      <c r="F834" s="176" t="s">
        <v>222</v>
      </c>
      <c r="G834" s="176" t="s">
        <v>222</v>
      </c>
      <c r="H834" s="176" t="s">
        <v>222</v>
      </c>
      <c r="I834" s="176" t="s">
        <v>221</v>
      </c>
      <c r="J834" s="176" t="s">
        <v>222</v>
      </c>
      <c r="K834" s="176" t="s">
        <v>221</v>
      </c>
      <c r="L834" s="176" t="s">
        <v>222</v>
      </c>
      <c r="M834" s="176" t="s">
        <v>222</v>
      </c>
      <c r="N834" s="176" t="s">
        <v>222</v>
      </c>
    </row>
    <row r="835" spans="1:50" x14ac:dyDescent="0.3">
      <c r="A835" s="176">
        <v>810923</v>
      </c>
      <c r="B835" s="176" t="s">
        <v>308</v>
      </c>
      <c r="C835" s="176" t="s">
        <v>220</v>
      </c>
      <c r="D835" s="176" t="s">
        <v>220</v>
      </c>
      <c r="E835" s="176" t="s">
        <v>222</v>
      </c>
      <c r="F835" s="176" t="s">
        <v>220</v>
      </c>
      <c r="G835" s="176" t="s">
        <v>221</v>
      </c>
      <c r="H835" s="176" t="s">
        <v>222</v>
      </c>
      <c r="I835" s="176" t="s">
        <v>221</v>
      </c>
      <c r="J835" s="176" t="s">
        <v>221</v>
      </c>
      <c r="K835" s="176" t="s">
        <v>221</v>
      </c>
      <c r="L835" s="176" t="s">
        <v>221</v>
      </c>
      <c r="M835" s="176" t="s">
        <v>221</v>
      </c>
      <c r="N835" s="176" t="s">
        <v>221</v>
      </c>
    </row>
    <row r="836" spans="1:50" x14ac:dyDescent="0.3">
      <c r="A836" s="176">
        <v>810924</v>
      </c>
      <c r="B836" s="176" t="s">
        <v>308</v>
      </c>
      <c r="C836" s="176" t="s">
        <v>222</v>
      </c>
      <c r="D836" s="176" t="s">
        <v>222</v>
      </c>
      <c r="E836" s="176" t="s">
        <v>221</v>
      </c>
      <c r="F836" s="176" t="s">
        <v>222</v>
      </c>
      <c r="G836" s="176" t="s">
        <v>222</v>
      </c>
      <c r="H836" s="176" t="s">
        <v>222</v>
      </c>
      <c r="I836" s="176" t="s">
        <v>221</v>
      </c>
      <c r="J836" s="176" t="s">
        <v>221</v>
      </c>
      <c r="K836" s="176" t="s">
        <v>221</v>
      </c>
      <c r="L836" s="176" t="s">
        <v>221</v>
      </c>
      <c r="M836" s="176" t="s">
        <v>221</v>
      </c>
      <c r="N836" s="176" t="s">
        <v>221</v>
      </c>
    </row>
    <row r="837" spans="1:50" x14ac:dyDescent="0.3">
      <c r="A837" s="176">
        <v>810926</v>
      </c>
      <c r="B837" s="176" t="s">
        <v>308</v>
      </c>
      <c r="C837" s="176" t="s">
        <v>222</v>
      </c>
      <c r="D837" s="176" t="s">
        <v>222</v>
      </c>
      <c r="E837" s="176" t="s">
        <v>221</v>
      </c>
      <c r="F837" s="176" t="s">
        <v>222</v>
      </c>
      <c r="G837" s="176" t="s">
        <v>221</v>
      </c>
      <c r="H837" s="176" t="s">
        <v>221</v>
      </c>
      <c r="I837" s="176" t="s">
        <v>221</v>
      </c>
      <c r="J837" s="176" t="s">
        <v>221</v>
      </c>
      <c r="K837" s="176" t="s">
        <v>221</v>
      </c>
      <c r="L837" s="176" t="s">
        <v>221</v>
      </c>
      <c r="M837" s="176" t="s">
        <v>221</v>
      </c>
      <c r="N837" s="176" t="s">
        <v>221</v>
      </c>
    </row>
    <row r="838" spans="1:50" x14ac:dyDescent="0.3">
      <c r="A838" s="176">
        <v>810928</v>
      </c>
      <c r="B838" s="176" t="s">
        <v>308</v>
      </c>
      <c r="C838" s="176" t="s">
        <v>222</v>
      </c>
      <c r="D838" s="176" t="s">
        <v>222</v>
      </c>
      <c r="E838" s="176" t="s">
        <v>222</v>
      </c>
      <c r="F838" s="176" t="s">
        <v>222</v>
      </c>
      <c r="G838" s="176" t="s">
        <v>222</v>
      </c>
      <c r="H838" s="176" t="s">
        <v>222</v>
      </c>
      <c r="I838" s="176" t="s">
        <v>221</v>
      </c>
      <c r="J838" s="176" t="s">
        <v>221</v>
      </c>
      <c r="K838" s="176" t="s">
        <v>221</v>
      </c>
      <c r="L838" s="176" t="s">
        <v>221</v>
      </c>
      <c r="M838" s="176" t="s">
        <v>221</v>
      </c>
      <c r="N838" s="176" t="s">
        <v>221</v>
      </c>
    </row>
    <row r="839" spans="1:50" x14ac:dyDescent="0.3">
      <c r="A839" s="176">
        <v>810930</v>
      </c>
      <c r="B839" s="176" t="s">
        <v>308</v>
      </c>
      <c r="C839" s="176" t="s">
        <v>222</v>
      </c>
      <c r="D839" s="176" t="s">
        <v>222</v>
      </c>
      <c r="E839" s="176" t="s">
        <v>221</v>
      </c>
      <c r="F839" s="176" t="s">
        <v>221</v>
      </c>
      <c r="G839" s="176" t="s">
        <v>221</v>
      </c>
      <c r="H839" s="176" t="s">
        <v>222</v>
      </c>
      <c r="I839" s="176" t="s">
        <v>221</v>
      </c>
      <c r="J839" s="176" t="s">
        <v>221</v>
      </c>
      <c r="K839" s="176" t="s">
        <v>221</v>
      </c>
      <c r="L839" s="176" t="s">
        <v>221</v>
      </c>
      <c r="M839" s="176" t="s">
        <v>221</v>
      </c>
      <c r="N839" s="176" t="s">
        <v>221</v>
      </c>
    </row>
    <row r="840" spans="1:50" x14ac:dyDescent="0.3">
      <c r="A840" s="176">
        <v>810931</v>
      </c>
      <c r="B840" s="176" t="s">
        <v>308</v>
      </c>
      <c r="C840" s="176" t="s">
        <v>222</v>
      </c>
      <c r="D840" s="176" t="s">
        <v>222</v>
      </c>
      <c r="E840" s="176" t="s">
        <v>222</v>
      </c>
      <c r="F840" s="176" t="s">
        <v>222</v>
      </c>
      <c r="G840" s="176" t="s">
        <v>222</v>
      </c>
      <c r="H840" s="176" t="s">
        <v>222</v>
      </c>
      <c r="I840" s="176" t="s">
        <v>221</v>
      </c>
      <c r="J840" s="176" t="s">
        <v>221</v>
      </c>
      <c r="K840" s="176" t="s">
        <v>221</v>
      </c>
      <c r="L840" s="176" t="s">
        <v>221</v>
      </c>
      <c r="M840" s="176" t="s">
        <v>221</v>
      </c>
      <c r="N840" s="176" t="s">
        <v>221</v>
      </c>
    </row>
    <row r="841" spans="1:50" x14ac:dyDescent="0.3">
      <c r="A841" s="176">
        <v>810933</v>
      </c>
      <c r="B841" s="176" t="s">
        <v>308</v>
      </c>
      <c r="C841" s="176" t="s">
        <v>222</v>
      </c>
      <c r="D841" s="176" t="s">
        <v>220</v>
      </c>
      <c r="E841" s="176" t="s">
        <v>220</v>
      </c>
      <c r="F841" s="176" t="s">
        <v>222</v>
      </c>
      <c r="G841" s="176" t="s">
        <v>222</v>
      </c>
      <c r="H841" s="176" t="s">
        <v>220</v>
      </c>
      <c r="I841" s="176" t="s">
        <v>222</v>
      </c>
      <c r="J841" s="176" t="s">
        <v>222</v>
      </c>
      <c r="K841" s="176" t="s">
        <v>222</v>
      </c>
      <c r="L841" s="176" t="s">
        <v>220</v>
      </c>
      <c r="M841" s="176" t="s">
        <v>222</v>
      </c>
      <c r="N841" s="176" t="s">
        <v>220</v>
      </c>
      <c r="O841" s="176" t="s">
        <v>284</v>
      </c>
      <c r="P841" s="176" t="s">
        <v>284</v>
      </c>
      <c r="Q841" s="176" t="s">
        <v>284</v>
      </c>
      <c r="R841" s="176" t="s">
        <v>284</v>
      </c>
      <c r="S841" s="176" t="s">
        <v>284</v>
      </c>
      <c r="T841" s="176" t="s">
        <v>284</v>
      </c>
      <c r="U841" s="176" t="s">
        <v>284</v>
      </c>
      <c r="V841" s="176" t="s">
        <v>284</v>
      </c>
      <c r="W841" s="176" t="s">
        <v>284</v>
      </c>
      <c r="X841" s="176" t="s">
        <v>284</v>
      </c>
      <c r="Y841" s="176" t="s">
        <v>284</v>
      </c>
      <c r="Z841" s="176" t="s">
        <v>284</v>
      </c>
      <c r="AA841" s="176" t="s">
        <v>284</v>
      </c>
      <c r="AB841" s="176" t="s">
        <v>284</v>
      </c>
      <c r="AC841" s="176" t="s">
        <v>284</v>
      </c>
      <c r="AD841" s="176" t="s">
        <v>284</v>
      </c>
      <c r="AE841" s="176" t="s">
        <v>284</v>
      </c>
      <c r="AF841" s="176" t="s">
        <v>284</v>
      </c>
      <c r="AG841" s="176" t="s">
        <v>284</v>
      </c>
      <c r="AH841" s="176" t="s">
        <v>284</v>
      </c>
      <c r="AI841" s="176" t="s">
        <v>284</v>
      </c>
      <c r="AJ841" s="176" t="s">
        <v>284</v>
      </c>
      <c r="AK841" s="176" t="s">
        <v>284</v>
      </c>
      <c r="AL841" s="176" t="s">
        <v>284</v>
      </c>
      <c r="AM841" s="176" t="s">
        <v>284</v>
      </c>
      <c r="AN841" s="176" t="s">
        <v>284</v>
      </c>
      <c r="AO841" s="176" t="s">
        <v>284</v>
      </c>
      <c r="AP841" s="176" t="s">
        <v>284</v>
      </c>
      <c r="AQ841" s="176" t="s">
        <v>284</v>
      </c>
      <c r="AR841" s="176" t="s">
        <v>284</v>
      </c>
      <c r="AS841" s="176" t="s">
        <v>284</v>
      </c>
      <c r="AT841" s="176" t="s">
        <v>284</v>
      </c>
      <c r="AU841" s="176" t="s">
        <v>284</v>
      </c>
      <c r="AV841" s="176" t="s">
        <v>284</v>
      </c>
      <c r="AW841" s="176" t="s">
        <v>284</v>
      </c>
      <c r="AX841" s="176" t="s">
        <v>284</v>
      </c>
    </row>
    <row r="842" spans="1:50" x14ac:dyDescent="0.3">
      <c r="A842" s="176">
        <v>810934</v>
      </c>
      <c r="B842" s="176" t="s">
        <v>308</v>
      </c>
      <c r="C842" s="176" t="s">
        <v>222</v>
      </c>
      <c r="D842" s="176" t="s">
        <v>222</v>
      </c>
      <c r="E842" s="176" t="s">
        <v>221</v>
      </c>
      <c r="F842" s="176" t="s">
        <v>221</v>
      </c>
      <c r="G842" s="176" t="s">
        <v>221</v>
      </c>
      <c r="H842" s="176" t="s">
        <v>221</v>
      </c>
      <c r="I842" s="176" t="s">
        <v>221</v>
      </c>
      <c r="J842" s="176" t="s">
        <v>221</v>
      </c>
      <c r="K842" s="176" t="s">
        <v>221</v>
      </c>
      <c r="L842" s="176" t="s">
        <v>221</v>
      </c>
      <c r="M842" s="176" t="s">
        <v>221</v>
      </c>
      <c r="N842" s="176" t="s">
        <v>221</v>
      </c>
    </row>
    <row r="843" spans="1:50" x14ac:dyDescent="0.3">
      <c r="A843" s="176">
        <v>810935</v>
      </c>
      <c r="B843" s="176" t="s">
        <v>308</v>
      </c>
      <c r="C843" s="176" t="s">
        <v>220</v>
      </c>
      <c r="D843" s="176" t="s">
        <v>222</v>
      </c>
      <c r="E843" s="176" t="s">
        <v>222</v>
      </c>
      <c r="F843" s="176" t="s">
        <v>222</v>
      </c>
      <c r="G843" s="176" t="s">
        <v>222</v>
      </c>
      <c r="H843" s="176" t="s">
        <v>220</v>
      </c>
      <c r="I843" s="176" t="s">
        <v>222</v>
      </c>
      <c r="J843" s="176" t="s">
        <v>222</v>
      </c>
      <c r="K843" s="176" t="s">
        <v>221</v>
      </c>
      <c r="L843" s="176" t="s">
        <v>221</v>
      </c>
      <c r="M843" s="176" t="s">
        <v>222</v>
      </c>
      <c r="N843" s="176" t="s">
        <v>222</v>
      </c>
      <c r="O843" s="176" t="s">
        <v>284</v>
      </c>
      <c r="P843" s="176" t="s">
        <v>284</v>
      </c>
      <c r="Q843" s="176" t="s">
        <v>284</v>
      </c>
      <c r="R843" s="176" t="s">
        <v>284</v>
      </c>
      <c r="S843" s="176" t="s">
        <v>284</v>
      </c>
      <c r="T843" s="176" t="s">
        <v>284</v>
      </c>
      <c r="U843" s="176" t="s">
        <v>284</v>
      </c>
      <c r="V843" s="176" t="s">
        <v>284</v>
      </c>
      <c r="W843" s="176" t="s">
        <v>284</v>
      </c>
      <c r="X843" s="176" t="s">
        <v>284</v>
      </c>
      <c r="Y843" s="176" t="s">
        <v>284</v>
      </c>
      <c r="Z843" s="176" t="s">
        <v>284</v>
      </c>
      <c r="AA843" s="176" t="s">
        <v>284</v>
      </c>
      <c r="AB843" s="176" t="s">
        <v>284</v>
      </c>
      <c r="AC843" s="176" t="s">
        <v>284</v>
      </c>
      <c r="AD843" s="176" t="s">
        <v>284</v>
      </c>
      <c r="AE843" s="176" t="s">
        <v>284</v>
      </c>
      <c r="AF843" s="176" t="s">
        <v>284</v>
      </c>
      <c r="AG843" s="176" t="s">
        <v>284</v>
      </c>
      <c r="AH843" s="176" t="s">
        <v>284</v>
      </c>
      <c r="AI843" s="176" t="s">
        <v>284</v>
      </c>
      <c r="AJ843" s="176" t="s">
        <v>284</v>
      </c>
      <c r="AK843" s="176" t="s">
        <v>284</v>
      </c>
      <c r="AL843" s="176" t="s">
        <v>284</v>
      </c>
      <c r="AM843" s="176" t="s">
        <v>284</v>
      </c>
      <c r="AN843" s="176" t="s">
        <v>284</v>
      </c>
      <c r="AO843" s="176" t="s">
        <v>284</v>
      </c>
      <c r="AP843" s="176" t="s">
        <v>284</v>
      </c>
      <c r="AQ843" s="176" t="s">
        <v>284</v>
      </c>
      <c r="AR843" s="176" t="s">
        <v>284</v>
      </c>
      <c r="AS843" s="176" t="s">
        <v>284</v>
      </c>
      <c r="AT843" s="176" t="s">
        <v>284</v>
      </c>
      <c r="AU843" s="176" t="s">
        <v>284</v>
      </c>
      <c r="AV843" s="176" t="s">
        <v>284</v>
      </c>
      <c r="AW843" s="176" t="s">
        <v>284</v>
      </c>
      <c r="AX843" s="176" t="s">
        <v>284</v>
      </c>
    </row>
    <row r="844" spans="1:50" x14ac:dyDescent="0.3">
      <c r="A844" s="176">
        <v>810936</v>
      </c>
      <c r="B844" s="176" t="s">
        <v>308</v>
      </c>
      <c r="C844" s="176" t="s">
        <v>222</v>
      </c>
      <c r="D844" s="176" t="s">
        <v>222</v>
      </c>
      <c r="E844" s="176" t="s">
        <v>221</v>
      </c>
      <c r="F844" s="176" t="s">
        <v>221</v>
      </c>
      <c r="G844" s="176" t="s">
        <v>221</v>
      </c>
      <c r="H844" s="176" t="s">
        <v>222</v>
      </c>
      <c r="I844" s="176" t="s">
        <v>221</v>
      </c>
      <c r="J844" s="176" t="s">
        <v>221</v>
      </c>
      <c r="K844" s="176" t="s">
        <v>221</v>
      </c>
      <c r="L844" s="176" t="s">
        <v>221</v>
      </c>
      <c r="M844" s="176" t="s">
        <v>221</v>
      </c>
      <c r="N844" s="176" t="s">
        <v>221</v>
      </c>
    </row>
    <row r="845" spans="1:50" x14ac:dyDescent="0.3">
      <c r="A845" s="176">
        <v>810937</v>
      </c>
      <c r="B845" s="176" t="s">
        <v>308</v>
      </c>
      <c r="C845" s="176" t="s">
        <v>221</v>
      </c>
      <c r="D845" s="176" t="s">
        <v>221</v>
      </c>
      <c r="E845" s="176" t="s">
        <v>221</v>
      </c>
      <c r="F845" s="176" t="s">
        <v>222</v>
      </c>
      <c r="G845" s="176" t="s">
        <v>221</v>
      </c>
      <c r="H845" s="176" t="s">
        <v>220</v>
      </c>
      <c r="I845" s="176" t="s">
        <v>221</v>
      </c>
      <c r="J845" s="176" t="s">
        <v>221</v>
      </c>
      <c r="K845" s="176" t="s">
        <v>221</v>
      </c>
      <c r="L845" s="176" t="s">
        <v>221</v>
      </c>
      <c r="M845" s="176" t="s">
        <v>221</v>
      </c>
      <c r="N845" s="176" t="s">
        <v>222</v>
      </c>
    </row>
    <row r="846" spans="1:50" x14ac:dyDescent="0.3">
      <c r="A846" s="176">
        <v>810940</v>
      </c>
      <c r="B846" s="176" t="s">
        <v>308</v>
      </c>
      <c r="C846" s="176" t="s">
        <v>222</v>
      </c>
      <c r="D846" s="176" t="s">
        <v>222</v>
      </c>
      <c r="E846" s="176" t="s">
        <v>221</v>
      </c>
      <c r="F846" s="176" t="s">
        <v>222</v>
      </c>
      <c r="G846" s="176" t="s">
        <v>222</v>
      </c>
      <c r="H846" s="176" t="s">
        <v>221</v>
      </c>
      <c r="I846" s="176" t="s">
        <v>221</v>
      </c>
      <c r="J846" s="176" t="s">
        <v>221</v>
      </c>
      <c r="K846" s="176" t="s">
        <v>221</v>
      </c>
      <c r="L846" s="176" t="s">
        <v>221</v>
      </c>
      <c r="M846" s="176" t="s">
        <v>221</v>
      </c>
      <c r="N846" s="176" t="s">
        <v>221</v>
      </c>
    </row>
    <row r="847" spans="1:50" x14ac:dyDescent="0.3">
      <c r="A847" s="176">
        <v>810943</v>
      </c>
      <c r="B847" s="176" t="s">
        <v>308</v>
      </c>
      <c r="C847" s="176" t="s">
        <v>222</v>
      </c>
      <c r="D847" s="176" t="s">
        <v>222</v>
      </c>
      <c r="E847" s="176" t="s">
        <v>221</v>
      </c>
      <c r="F847" s="176" t="s">
        <v>222</v>
      </c>
      <c r="G847" s="176" t="s">
        <v>221</v>
      </c>
      <c r="H847" s="176" t="s">
        <v>222</v>
      </c>
      <c r="I847" s="176" t="s">
        <v>221</v>
      </c>
      <c r="J847" s="176" t="s">
        <v>221</v>
      </c>
      <c r="K847" s="176" t="s">
        <v>221</v>
      </c>
      <c r="L847" s="176" t="s">
        <v>221</v>
      </c>
      <c r="M847" s="176" t="s">
        <v>221</v>
      </c>
      <c r="N847" s="176" t="s">
        <v>221</v>
      </c>
    </row>
    <row r="848" spans="1:50" x14ac:dyDescent="0.3">
      <c r="A848" s="176">
        <v>810945</v>
      </c>
      <c r="B848" s="176" t="s">
        <v>308</v>
      </c>
      <c r="C848" s="176" t="s">
        <v>222</v>
      </c>
      <c r="D848" s="176" t="s">
        <v>221</v>
      </c>
      <c r="E848" s="176" t="s">
        <v>221</v>
      </c>
      <c r="F848" s="176" t="s">
        <v>222</v>
      </c>
      <c r="G848" s="176" t="s">
        <v>221</v>
      </c>
      <c r="H848" s="176" t="s">
        <v>221</v>
      </c>
      <c r="I848" s="176" t="s">
        <v>221</v>
      </c>
      <c r="J848" s="176" t="s">
        <v>221</v>
      </c>
      <c r="K848" s="176" t="s">
        <v>221</v>
      </c>
      <c r="L848" s="176" t="s">
        <v>221</v>
      </c>
      <c r="M848" s="176" t="s">
        <v>221</v>
      </c>
      <c r="N848" s="176" t="s">
        <v>221</v>
      </c>
    </row>
    <row r="849" spans="1:50" x14ac:dyDescent="0.3">
      <c r="A849" s="176">
        <v>810946</v>
      </c>
      <c r="B849" s="176" t="s">
        <v>308</v>
      </c>
      <c r="C849" s="176" t="s">
        <v>222</v>
      </c>
      <c r="D849" s="176" t="s">
        <v>222</v>
      </c>
      <c r="E849" s="176" t="s">
        <v>222</v>
      </c>
      <c r="F849" s="176" t="s">
        <v>222</v>
      </c>
      <c r="G849" s="176" t="s">
        <v>222</v>
      </c>
      <c r="H849" s="176" t="s">
        <v>222</v>
      </c>
      <c r="I849" s="176" t="s">
        <v>221</v>
      </c>
      <c r="J849" s="176" t="s">
        <v>221</v>
      </c>
      <c r="K849" s="176" t="s">
        <v>221</v>
      </c>
      <c r="L849" s="176" t="s">
        <v>221</v>
      </c>
      <c r="M849" s="176" t="s">
        <v>221</v>
      </c>
      <c r="N849" s="176" t="s">
        <v>221</v>
      </c>
    </row>
    <row r="850" spans="1:50" x14ac:dyDescent="0.3">
      <c r="A850" s="176">
        <v>810947</v>
      </c>
      <c r="B850" s="176" t="s">
        <v>308</v>
      </c>
      <c r="C850" s="176" t="s">
        <v>221</v>
      </c>
      <c r="D850" s="176" t="s">
        <v>221</v>
      </c>
      <c r="E850" s="176" t="s">
        <v>221</v>
      </c>
      <c r="F850" s="176" t="s">
        <v>222</v>
      </c>
      <c r="G850" s="176" t="s">
        <v>222</v>
      </c>
      <c r="H850" s="176" t="s">
        <v>222</v>
      </c>
      <c r="I850" s="176" t="s">
        <v>221</v>
      </c>
      <c r="J850" s="176" t="s">
        <v>221</v>
      </c>
      <c r="K850" s="176" t="s">
        <v>221</v>
      </c>
      <c r="L850" s="176" t="s">
        <v>221</v>
      </c>
      <c r="M850" s="176" t="s">
        <v>221</v>
      </c>
      <c r="N850" s="176" t="s">
        <v>221</v>
      </c>
    </row>
    <row r="851" spans="1:50" x14ac:dyDescent="0.3">
      <c r="A851" s="176">
        <v>810951</v>
      </c>
      <c r="B851" s="176" t="s">
        <v>308</v>
      </c>
      <c r="C851" s="176" t="s">
        <v>222</v>
      </c>
      <c r="D851" s="176" t="s">
        <v>221</v>
      </c>
      <c r="E851" s="176" t="s">
        <v>222</v>
      </c>
      <c r="F851" s="176" t="s">
        <v>222</v>
      </c>
      <c r="G851" s="176" t="s">
        <v>222</v>
      </c>
      <c r="H851" s="176" t="s">
        <v>221</v>
      </c>
      <c r="I851" s="176" t="s">
        <v>221</v>
      </c>
      <c r="J851" s="176" t="s">
        <v>221</v>
      </c>
      <c r="K851" s="176" t="s">
        <v>221</v>
      </c>
      <c r="L851" s="176" t="s">
        <v>221</v>
      </c>
      <c r="M851" s="176" t="s">
        <v>221</v>
      </c>
      <c r="N851" s="176" t="s">
        <v>221</v>
      </c>
    </row>
    <row r="852" spans="1:50" x14ac:dyDescent="0.3">
      <c r="A852" s="176">
        <v>810952</v>
      </c>
      <c r="B852" s="176" t="s">
        <v>308</v>
      </c>
      <c r="C852" s="176" t="s">
        <v>222</v>
      </c>
      <c r="D852" s="176" t="s">
        <v>222</v>
      </c>
      <c r="E852" s="176" t="s">
        <v>222</v>
      </c>
      <c r="F852" s="176" t="s">
        <v>222</v>
      </c>
      <c r="G852" s="176" t="s">
        <v>222</v>
      </c>
      <c r="H852" s="176" t="s">
        <v>222</v>
      </c>
      <c r="I852" s="176" t="s">
        <v>221</v>
      </c>
      <c r="J852" s="176" t="s">
        <v>221</v>
      </c>
      <c r="K852" s="176" t="s">
        <v>221</v>
      </c>
      <c r="L852" s="176" t="s">
        <v>221</v>
      </c>
      <c r="M852" s="176" t="s">
        <v>221</v>
      </c>
      <c r="N852" s="176" t="s">
        <v>221</v>
      </c>
    </row>
    <row r="853" spans="1:50" x14ac:dyDescent="0.3">
      <c r="A853" s="176">
        <v>810955</v>
      </c>
      <c r="B853" s="176" t="s">
        <v>308</v>
      </c>
      <c r="C853" s="176" t="s">
        <v>222</v>
      </c>
      <c r="D853" s="176" t="s">
        <v>222</v>
      </c>
      <c r="E853" s="176" t="s">
        <v>221</v>
      </c>
      <c r="F853" s="176" t="s">
        <v>221</v>
      </c>
      <c r="G853" s="176" t="s">
        <v>222</v>
      </c>
      <c r="H853" s="176" t="s">
        <v>222</v>
      </c>
      <c r="I853" s="176" t="s">
        <v>221</v>
      </c>
      <c r="J853" s="176" t="s">
        <v>221</v>
      </c>
      <c r="K853" s="176" t="s">
        <v>221</v>
      </c>
      <c r="L853" s="176" t="s">
        <v>221</v>
      </c>
      <c r="M853" s="176" t="s">
        <v>221</v>
      </c>
      <c r="N853" s="176" t="s">
        <v>221</v>
      </c>
    </row>
    <row r="854" spans="1:50" x14ac:dyDescent="0.3">
      <c r="A854" s="176">
        <v>810956</v>
      </c>
      <c r="B854" s="176" t="s">
        <v>308</v>
      </c>
      <c r="C854" s="176" t="s">
        <v>222</v>
      </c>
      <c r="D854" s="176" t="s">
        <v>221</v>
      </c>
      <c r="E854" s="176" t="s">
        <v>221</v>
      </c>
      <c r="F854" s="176" t="s">
        <v>222</v>
      </c>
      <c r="G854" s="176" t="s">
        <v>222</v>
      </c>
      <c r="H854" s="176" t="s">
        <v>222</v>
      </c>
      <c r="I854" s="176" t="s">
        <v>221</v>
      </c>
      <c r="J854" s="176" t="s">
        <v>221</v>
      </c>
      <c r="K854" s="176" t="s">
        <v>221</v>
      </c>
      <c r="L854" s="176" t="s">
        <v>221</v>
      </c>
      <c r="M854" s="176" t="s">
        <v>221</v>
      </c>
      <c r="N854" s="176" t="s">
        <v>221</v>
      </c>
    </row>
    <row r="855" spans="1:50" x14ac:dyDescent="0.3">
      <c r="A855" s="176">
        <v>810957</v>
      </c>
      <c r="B855" s="176" t="s">
        <v>308</v>
      </c>
      <c r="C855" s="176" t="s">
        <v>222</v>
      </c>
      <c r="D855" s="176" t="s">
        <v>221</v>
      </c>
      <c r="E855" s="176" t="s">
        <v>221</v>
      </c>
      <c r="F855" s="176" t="s">
        <v>221</v>
      </c>
      <c r="G855" s="176" t="s">
        <v>222</v>
      </c>
      <c r="H855" s="176" t="s">
        <v>221</v>
      </c>
      <c r="I855" s="176" t="s">
        <v>221</v>
      </c>
      <c r="J855" s="176" t="s">
        <v>221</v>
      </c>
      <c r="K855" s="176" t="s">
        <v>221</v>
      </c>
      <c r="L855" s="176" t="s">
        <v>221</v>
      </c>
      <c r="M855" s="176" t="s">
        <v>221</v>
      </c>
      <c r="N855" s="176" t="s">
        <v>221</v>
      </c>
    </row>
    <row r="856" spans="1:50" x14ac:dyDescent="0.3">
      <c r="A856" s="176">
        <v>810958</v>
      </c>
      <c r="B856" s="176" t="s">
        <v>308</v>
      </c>
      <c r="C856" s="176" t="s">
        <v>222</v>
      </c>
      <c r="D856" s="176" t="s">
        <v>222</v>
      </c>
      <c r="E856" s="176" t="s">
        <v>222</v>
      </c>
      <c r="F856" s="176" t="s">
        <v>221</v>
      </c>
      <c r="G856" s="176" t="s">
        <v>221</v>
      </c>
      <c r="H856" s="176" t="s">
        <v>221</v>
      </c>
      <c r="I856" s="176" t="s">
        <v>221</v>
      </c>
      <c r="J856" s="176" t="s">
        <v>221</v>
      </c>
      <c r="K856" s="176" t="s">
        <v>221</v>
      </c>
      <c r="L856" s="176" t="s">
        <v>221</v>
      </c>
      <c r="M856" s="176" t="s">
        <v>221</v>
      </c>
      <c r="N856" s="176" t="s">
        <v>221</v>
      </c>
    </row>
    <row r="857" spans="1:50" x14ac:dyDescent="0.3">
      <c r="A857" s="176">
        <v>810959</v>
      </c>
      <c r="B857" s="176" t="s">
        <v>308</v>
      </c>
      <c r="C857" s="176" t="s">
        <v>222</v>
      </c>
      <c r="D857" s="176" t="s">
        <v>222</v>
      </c>
      <c r="E857" s="176" t="s">
        <v>222</v>
      </c>
      <c r="F857" s="176" t="s">
        <v>221</v>
      </c>
      <c r="G857" s="176" t="s">
        <v>221</v>
      </c>
      <c r="H857" s="176" t="s">
        <v>221</v>
      </c>
      <c r="I857" s="176" t="s">
        <v>222</v>
      </c>
      <c r="J857" s="176" t="s">
        <v>222</v>
      </c>
      <c r="K857" s="176" t="s">
        <v>221</v>
      </c>
      <c r="L857" s="176" t="s">
        <v>222</v>
      </c>
      <c r="M857" s="176" t="s">
        <v>221</v>
      </c>
      <c r="N857" s="176" t="s">
        <v>221</v>
      </c>
    </row>
    <row r="858" spans="1:50" x14ac:dyDescent="0.3">
      <c r="A858" s="176">
        <v>810962</v>
      </c>
      <c r="B858" s="176" t="s">
        <v>308</v>
      </c>
      <c r="C858" s="176" t="s">
        <v>222</v>
      </c>
      <c r="D858" s="176" t="s">
        <v>221</v>
      </c>
      <c r="E858" s="176" t="s">
        <v>221</v>
      </c>
      <c r="F858" s="176" t="s">
        <v>222</v>
      </c>
      <c r="G858" s="176" t="s">
        <v>221</v>
      </c>
      <c r="H858" s="176" t="s">
        <v>221</v>
      </c>
      <c r="I858" s="176" t="s">
        <v>221</v>
      </c>
      <c r="J858" s="176" t="s">
        <v>221</v>
      </c>
      <c r="K858" s="176" t="s">
        <v>221</v>
      </c>
      <c r="L858" s="176" t="s">
        <v>221</v>
      </c>
      <c r="M858" s="176" t="s">
        <v>221</v>
      </c>
      <c r="N858" s="176" t="s">
        <v>221</v>
      </c>
    </row>
    <row r="859" spans="1:50" x14ac:dyDescent="0.3">
      <c r="A859" s="176">
        <v>810964</v>
      </c>
      <c r="B859" s="176" t="s">
        <v>308</v>
      </c>
      <c r="C859" s="176" t="s">
        <v>222</v>
      </c>
      <c r="D859" s="176" t="s">
        <v>222</v>
      </c>
      <c r="E859" s="176" t="s">
        <v>221</v>
      </c>
      <c r="F859" s="176" t="s">
        <v>222</v>
      </c>
      <c r="G859" s="176" t="s">
        <v>222</v>
      </c>
      <c r="H859" s="176" t="s">
        <v>221</v>
      </c>
      <c r="I859" s="176" t="s">
        <v>221</v>
      </c>
      <c r="J859" s="176" t="s">
        <v>221</v>
      </c>
      <c r="K859" s="176" t="s">
        <v>221</v>
      </c>
      <c r="L859" s="176" t="s">
        <v>221</v>
      </c>
      <c r="M859" s="176" t="s">
        <v>221</v>
      </c>
      <c r="N859" s="176" t="s">
        <v>221</v>
      </c>
    </row>
    <row r="860" spans="1:50" x14ac:dyDescent="0.3">
      <c r="A860" s="176">
        <v>810965</v>
      </c>
      <c r="B860" s="176" t="s">
        <v>308</v>
      </c>
      <c r="C860" s="176" t="s">
        <v>222</v>
      </c>
      <c r="D860" s="176" t="s">
        <v>222</v>
      </c>
      <c r="E860" s="176" t="s">
        <v>222</v>
      </c>
      <c r="F860" s="176" t="s">
        <v>222</v>
      </c>
      <c r="G860" s="176" t="s">
        <v>221</v>
      </c>
      <c r="H860" s="176" t="s">
        <v>221</v>
      </c>
      <c r="I860" s="176" t="s">
        <v>221</v>
      </c>
      <c r="J860" s="176" t="s">
        <v>221</v>
      </c>
      <c r="K860" s="176" t="s">
        <v>221</v>
      </c>
      <c r="L860" s="176" t="s">
        <v>221</v>
      </c>
      <c r="M860" s="176" t="s">
        <v>221</v>
      </c>
      <c r="N860" s="176" t="s">
        <v>221</v>
      </c>
    </row>
    <row r="861" spans="1:50" x14ac:dyDescent="0.3">
      <c r="A861" s="176">
        <v>810969</v>
      </c>
      <c r="B861" s="176" t="s">
        <v>308</v>
      </c>
      <c r="C861" s="176" t="s">
        <v>222</v>
      </c>
      <c r="D861" s="176" t="s">
        <v>222</v>
      </c>
      <c r="E861" s="176" t="s">
        <v>221</v>
      </c>
      <c r="F861" s="176" t="s">
        <v>222</v>
      </c>
      <c r="G861" s="176" t="s">
        <v>222</v>
      </c>
      <c r="H861" s="176" t="s">
        <v>221</v>
      </c>
      <c r="I861" s="176" t="s">
        <v>221</v>
      </c>
      <c r="J861" s="176" t="s">
        <v>221</v>
      </c>
      <c r="K861" s="176" t="s">
        <v>221</v>
      </c>
      <c r="L861" s="176" t="s">
        <v>221</v>
      </c>
      <c r="M861" s="176" t="s">
        <v>221</v>
      </c>
      <c r="N861" s="176" t="s">
        <v>221</v>
      </c>
    </row>
    <row r="862" spans="1:50" x14ac:dyDescent="0.3">
      <c r="A862" s="176">
        <v>810971</v>
      </c>
      <c r="B862" s="176" t="s">
        <v>308</v>
      </c>
      <c r="C862" s="176" t="s">
        <v>222</v>
      </c>
      <c r="D862" s="176" t="s">
        <v>222</v>
      </c>
      <c r="E862" s="176" t="s">
        <v>221</v>
      </c>
      <c r="F862" s="176" t="s">
        <v>222</v>
      </c>
      <c r="G862" s="176" t="s">
        <v>222</v>
      </c>
      <c r="H862" s="176" t="s">
        <v>221</v>
      </c>
      <c r="I862" s="176" t="s">
        <v>221</v>
      </c>
      <c r="J862" s="176" t="s">
        <v>221</v>
      </c>
      <c r="K862" s="176" t="s">
        <v>221</v>
      </c>
      <c r="L862" s="176" t="s">
        <v>221</v>
      </c>
      <c r="M862" s="176" t="s">
        <v>221</v>
      </c>
      <c r="N862" s="176" t="s">
        <v>221</v>
      </c>
    </row>
    <row r="863" spans="1:50" x14ac:dyDescent="0.3">
      <c r="A863" s="176">
        <v>810973</v>
      </c>
      <c r="B863" s="176" t="s">
        <v>308</v>
      </c>
      <c r="C863" s="176" t="s">
        <v>222</v>
      </c>
      <c r="D863" s="176" t="s">
        <v>222</v>
      </c>
      <c r="E863" s="176" t="s">
        <v>221</v>
      </c>
      <c r="F863" s="176" t="s">
        <v>221</v>
      </c>
      <c r="G863" s="176" t="s">
        <v>222</v>
      </c>
      <c r="H863" s="176" t="s">
        <v>222</v>
      </c>
      <c r="I863" s="176" t="s">
        <v>222</v>
      </c>
      <c r="J863" s="176" t="s">
        <v>221</v>
      </c>
      <c r="K863" s="176" t="s">
        <v>222</v>
      </c>
      <c r="L863" s="176" t="s">
        <v>222</v>
      </c>
      <c r="M863" s="176" t="s">
        <v>221</v>
      </c>
      <c r="N863" s="176" t="s">
        <v>221</v>
      </c>
      <c r="O863" s="176" t="s">
        <v>284</v>
      </c>
      <c r="P863" s="176" t="s">
        <v>284</v>
      </c>
      <c r="Q863" s="176" t="s">
        <v>284</v>
      </c>
      <c r="R863" s="176" t="s">
        <v>284</v>
      </c>
      <c r="S863" s="176" t="s">
        <v>284</v>
      </c>
      <c r="T863" s="176" t="s">
        <v>284</v>
      </c>
      <c r="U863" s="176" t="s">
        <v>284</v>
      </c>
      <c r="V863" s="176" t="s">
        <v>284</v>
      </c>
      <c r="W863" s="176" t="s">
        <v>284</v>
      </c>
      <c r="X863" s="176" t="s">
        <v>284</v>
      </c>
      <c r="Y863" s="176" t="s">
        <v>284</v>
      </c>
      <c r="Z863" s="176" t="s">
        <v>284</v>
      </c>
      <c r="AA863" s="176" t="s">
        <v>284</v>
      </c>
      <c r="AB863" s="176" t="s">
        <v>284</v>
      </c>
      <c r="AC863" s="176" t="s">
        <v>284</v>
      </c>
      <c r="AD863" s="176" t="s">
        <v>284</v>
      </c>
      <c r="AE863" s="176" t="s">
        <v>284</v>
      </c>
      <c r="AF863" s="176" t="s">
        <v>284</v>
      </c>
      <c r="AG863" s="176" t="s">
        <v>284</v>
      </c>
      <c r="AH863" s="176" t="s">
        <v>284</v>
      </c>
      <c r="AI863" s="176" t="s">
        <v>284</v>
      </c>
      <c r="AJ863" s="176" t="s">
        <v>284</v>
      </c>
      <c r="AK863" s="176" t="s">
        <v>284</v>
      </c>
      <c r="AL863" s="176" t="s">
        <v>284</v>
      </c>
      <c r="AM863" s="176" t="s">
        <v>284</v>
      </c>
      <c r="AN863" s="176" t="s">
        <v>284</v>
      </c>
      <c r="AO863" s="176" t="s">
        <v>284</v>
      </c>
      <c r="AP863" s="176" t="s">
        <v>284</v>
      </c>
      <c r="AQ863" s="176" t="s">
        <v>284</v>
      </c>
      <c r="AR863" s="176" t="s">
        <v>284</v>
      </c>
      <c r="AS863" s="176" t="s">
        <v>284</v>
      </c>
      <c r="AT863" s="176" t="s">
        <v>284</v>
      </c>
      <c r="AU863" s="176" t="s">
        <v>284</v>
      </c>
      <c r="AV863" s="176" t="s">
        <v>284</v>
      </c>
      <c r="AW863" s="176" t="s">
        <v>284</v>
      </c>
      <c r="AX863" s="176" t="s">
        <v>284</v>
      </c>
    </row>
    <row r="864" spans="1:50" x14ac:dyDescent="0.3">
      <c r="A864" s="176">
        <v>810975</v>
      </c>
      <c r="B864" s="176" t="s">
        <v>308</v>
      </c>
      <c r="C864" s="176" t="s">
        <v>222</v>
      </c>
      <c r="D864" s="176" t="s">
        <v>222</v>
      </c>
      <c r="E864" s="176" t="s">
        <v>222</v>
      </c>
      <c r="F864" s="176" t="s">
        <v>222</v>
      </c>
      <c r="G864" s="176" t="s">
        <v>221</v>
      </c>
      <c r="H864" s="176" t="s">
        <v>221</v>
      </c>
      <c r="I864" s="176" t="s">
        <v>221</v>
      </c>
      <c r="J864" s="176" t="s">
        <v>221</v>
      </c>
      <c r="K864" s="176" t="s">
        <v>221</v>
      </c>
      <c r="L864" s="176" t="s">
        <v>221</v>
      </c>
      <c r="M864" s="176" t="s">
        <v>221</v>
      </c>
      <c r="N864" s="176" t="s">
        <v>221</v>
      </c>
    </row>
    <row r="865" spans="1:14" x14ac:dyDescent="0.3">
      <c r="A865" s="176">
        <v>810976</v>
      </c>
      <c r="B865" s="176" t="s">
        <v>308</v>
      </c>
      <c r="C865" s="176" t="s">
        <v>222</v>
      </c>
      <c r="D865" s="176" t="s">
        <v>221</v>
      </c>
      <c r="E865" s="176" t="s">
        <v>222</v>
      </c>
      <c r="F865" s="176" t="s">
        <v>221</v>
      </c>
      <c r="G865" s="176" t="s">
        <v>221</v>
      </c>
      <c r="H865" s="176" t="s">
        <v>222</v>
      </c>
      <c r="I865" s="176" t="s">
        <v>221</v>
      </c>
      <c r="J865" s="176" t="s">
        <v>221</v>
      </c>
      <c r="K865" s="176" t="s">
        <v>221</v>
      </c>
      <c r="L865" s="176" t="s">
        <v>221</v>
      </c>
      <c r="M865" s="176" t="s">
        <v>221</v>
      </c>
      <c r="N865" s="176" t="s">
        <v>221</v>
      </c>
    </row>
    <row r="866" spans="1:14" x14ac:dyDescent="0.3">
      <c r="A866" s="176">
        <v>810977</v>
      </c>
      <c r="B866" s="176" t="s">
        <v>308</v>
      </c>
      <c r="C866" s="176" t="s">
        <v>222</v>
      </c>
      <c r="D866" s="176" t="s">
        <v>222</v>
      </c>
      <c r="E866" s="176" t="s">
        <v>222</v>
      </c>
      <c r="F866" s="176" t="s">
        <v>222</v>
      </c>
      <c r="G866" s="176" t="s">
        <v>222</v>
      </c>
      <c r="H866" s="176" t="s">
        <v>222</v>
      </c>
      <c r="I866" s="176" t="s">
        <v>221</v>
      </c>
      <c r="J866" s="176" t="s">
        <v>221</v>
      </c>
      <c r="K866" s="176" t="s">
        <v>221</v>
      </c>
      <c r="L866" s="176" t="s">
        <v>221</v>
      </c>
      <c r="M866" s="176" t="s">
        <v>221</v>
      </c>
      <c r="N866" s="176" t="s">
        <v>221</v>
      </c>
    </row>
    <row r="867" spans="1:14" x14ac:dyDescent="0.3">
      <c r="A867" s="176">
        <v>810978</v>
      </c>
      <c r="B867" s="176" t="s">
        <v>308</v>
      </c>
      <c r="C867" s="176" t="s">
        <v>222</v>
      </c>
      <c r="D867" s="176" t="s">
        <v>222</v>
      </c>
      <c r="E867" s="176" t="s">
        <v>221</v>
      </c>
      <c r="F867" s="176" t="s">
        <v>221</v>
      </c>
      <c r="G867" s="176" t="s">
        <v>222</v>
      </c>
      <c r="H867" s="176" t="s">
        <v>222</v>
      </c>
      <c r="I867" s="176" t="s">
        <v>221</v>
      </c>
      <c r="J867" s="176" t="s">
        <v>221</v>
      </c>
      <c r="K867" s="176" t="s">
        <v>221</v>
      </c>
      <c r="L867" s="176" t="s">
        <v>221</v>
      </c>
      <c r="M867" s="176" t="s">
        <v>221</v>
      </c>
      <c r="N867" s="176" t="s">
        <v>221</v>
      </c>
    </row>
    <row r="868" spans="1:14" x14ac:dyDescent="0.3">
      <c r="A868" s="176">
        <v>810979</v>
      </c>
      <c r="B868" s="176" t="s">
        <v>308</v>
      </c>
      <c r="C868" s="176" t="s">
        <v>222</v>
      </c>
      <c r="D868" s="176" t="s">
        <v>221</v>
      </c>
      <c r="E868" s="176" t="s">
        <v>221</v>
      </c>
      <c r="F868" s="176" t="s">
        <v>222</v>
      </c>
      <c r="G868" s="176" t="s">
        <v>221</v>
      </c>
      <c r="H868" s="176" t="s">
        <v>222</v>
      </c>
      <c r="I868" s="176" t="s">
        <v>221</v>
      </c>
      <c r="J868" s="176" t="s">
        <v>221</v>
      </c>
      <c r="K868" s="176" t="s">
        <v>221</v>
      </c>
      <c r="L868" s="176" t="s">
        <v>221</v>
      </c>
      <c r="M868" s="176" t="s">
        <v>221</v>
      </c>
      <c r="N868" s="176" t="s">
        <v>221</v>
      </c>
    </row>
    <row r="869" spans="1:14" x14ac:dyDescent="0.3">
      <c r="A869" s="176">
        <v>810980</v>
      </c>
      <c r="B869" s="176" t="s">
        <v>308</v>
      </c>
      <c r="C869" s="176" t="s">
        <v>222</v>
      </c>
      <c r="D869" s="176" t="s">
        <v>222</v>
      </c>
      <c r="E869" s="176" t="s">
        <v>221</v>
      </c>
      <c r="F869" s="176" t="s">
        <v>221</v>
      </c>
      <c r="G869" s="176" t="s">
        <v>222</v>
      </c>
      <c r="H869" s="176" t="s">
        <v>221</v>
      </c>
      <c r="I869" s="176" t="s">
        <v>221</v>
      </c>
      <c r="J869" s="176" t="s">
        <v>221</v>
      </c>
      <c r="K869" s="176" t="s">
        <v>221</v>
      </c>
      <c r="L869" s="176" t="s">
        <v>221</v>
      </c>
      <c r="M869" s="176" t="s">
        <v>221</v>
      </c>
      <c r="N869" s="176" t="s">
        <v>221</v>
      </c>
    </row>
    <row r="870" spans="1:14" x14ac:dyDescent="0.3">
      <c r="A870" s="176">
        <v>810983</v>
      </c>
      <c r="B870" s="176" t="s">
        <v>308</v>
      </c>
      <c r="C870" s="176" t="s">
        <v>222</v>
      </c>
      <c r="D870" s="176" t="s">
        <v>221</v>
      </c>
      <c r="E870" s="176" t="s">
        <v>221</v>
      </c>
      <c r="F870" s="176" t="s">
        <v>222</v>
      </c>
      <c r="G870" s="176" t="s">
        <v>222</v>
      </c>
      <c r="H870" s="176" t="s">
        <v>221</v>
      </c>
      <c r="I870" s="176" t="s">
        <v>221</v>
      </c>
      <c r="J870" s="176" t="s">
        <v>221</v>
      </c>
      <c r="K870" s="176" t="s">
        <v>221</v>
      </c>
      <c r="L870" s="176" t="s">
        <v>221</v>
      </c>
      <c r="M870" s="176" t="s">
        <v>221</v>
      </c>
      <c r="N870" s="176" t="s">
        <v>221</v>
      </c>
    </row>
    <row r="871" spans="1:14" x14ac:dyDescent="0.3">
      <c r="A871" s="176">
        <v>810986</v>
      </c>
      <c r="B871" s="176" t="s">
        <v>308</v>
      </c>
      <c r="C871" s="176" t="s">
        <v>222</v>
      </c>
      <c r="D871" s="176" t="s">
        <v>221</v>
      </c>
      <c r="E871" s="176" t="s">
        <v>220</v>
      </c>
      <c r="F871" s="176" t="s">
        <v>222</v>
      </c>
      <c r="G871" s="176" t="s">
        <v>222</v>
      </c>
      <c r="H871" s="176" t="s">
        <v>222</v>
      </c>
      <c r="I871" s="176" t="s">
        <v>222</v>
      </c>
      <c r="J871" s="176" t="s">
        <v>221</v>
      </c>
      <c r="K871" s="176" t="s">
        <v>221</v>
      </c>
      <c r="L871" s="176" t="s">
        <v>221</v>
      </c>
      <c r="M871" s="176" t="s">
        <v>220</v>
      </c>
      <c r="N871" s="176" t="s">
        <v>221</v>
      </c>
    </row>
    <row r="872" spans="1:14" x14ac:dyDescent="0.3">
      <c r="A872" s="176">
        <v>810989</v>
      </c>
      <c r="B872" s="176" t="s">
        <v>308</v>
      </c>
      <c r="C872" s="176" t="s">
        <v>222</v>
      </c>
      <c r="D872" s="176" t="s">
        <v>222</v>
      </c>
      <c r="E872" s="176" t="s">
        <v>222</v>
      </c>
      <c r="F872" s="176" t="s">
        <v>222</v>
      </c>
      <c r="G872" s="176" t="s">
        <v>222</v>
      </c>
      <c r="H872" s="176" t="s">
        <v>222</v>
      </c>
      <c r="I872" s="176" t="s">
        <v>221</v>
      </c>
      <c r="J872" s="176" t="s">
        <v>221</v>
      </c>
      <c r="K872" s="176" t="s">
        <v>221</v>
      </c>
      <c r="L872" s="176" t="s">
        <v>221</v>
      </c>
      <c r="M872" s="176" t="s">
        <v>221</v>
      </c>
      <c r="N872" s="176" t="s">
        <v>221</v>
      </c>
    </row>
    <row r="873" spans="1:14" x14ac:dyDescent="0.3">
      <c r="A873" s="176">
        <v>810991</v>
      </c>
      <c r="B873" s="176" t="s">
        <v>308</v>
      </c>
      <c r="C873" s="176" t="s">
        <v>220</v>
      </c>
      <c r="D873" s="176" t="s">
        <v>220</v>
      </c>
      <c r="E873" s="176" t="s">
        <v>220</v>
      </c>
      <c r="F873" s="176" t="s">
        <v>220</v>
      </c>
      <c r="G873" s="176" t="s">
        <v>222</v>
      </c>
      <c r="H873" s="176" t="s">
        <v>222</v>
      </c>
      <c r="I873" s="176" t="s">
        <v>222</v>
      </c>
      <c r="J873" s="176" t="s">
        <v>222</v>
      </c>
      <c r="K873" s="176" t="s">
        <v>222</v>
      </c>
      <c r="L873" s="176" t="s">
        <v>220</v>
      </c>
      <c r="M873" s="176" t="s">
        <v>220</v>
      </c>
      <c r="N873" s="176" t="s">
        <v>222</v>
      </c>
    </row>
    <row r="874" spans="1:14" x14ac:dyDescent="0.3">
      <c r="A874" s="176">
        <v>810993</v>
      </c>
      <c r="B874" s="176" t="s">
        <v>308</v>
      </c>
      <c r="C874" s="176" t="s">
        <v>222</v>
      </c>
      <c r="D874" s="176" t="s">
        <v>222</v>
      </c>
      <c r="E874" s="176" t="s">
        <v>221</v>
      </c>
      <c r="F874" s="176" t="s">
        <v>222</v>
      </c>
      <c r="G874" s="176" t="s">
        <v>221</v>
      </c>
      <c r="H874" s="176" t="s">
        <v>222</v>
      </c>
      <c r="I874" s="176" t="s">
        <v>221</v>
      </c>
      <c r="J874" s="176" t="s">
        <v>221</v>
      </c>
      <c r="K874" s="176" t="s">
        <v>221</v>
      </c>
      <c r="L874" s="176" t="s">
        <v>221</v>
      </c>
      <c r="M874" s="176" t="s">
        <v>222</v>
      </c>
      <c r="N874" s="176" t="s">
        <v>222</v>
      </c>
    </row>
    <row r="875" spans="1:14" x14ac:dyDescent="0.3">
      <c r="A875" s="176">
        <v>810994</v>
      </c>
      <c r="B875" s="176" t="s">
        <v>308</v>
      </c>
      <c r="C875" s="176" t="s">
        <v>222</v>
      </c>
      <c r="D875" s="176" t="s">
        <v>221</v>
      </c>
      <c r="E875" s="176" t="s">
        <v>222</v>
      </c>
      <c r="F875" s="176" t="s">
        <v>220</v>
      </c>
      <c r="G875" s="176" t="s">
        <v>220</v>
      </c>
      <c r="H875" s="176" t="s">
        <v>222</v>
      </c>
      <c r="I875" s="176" t="s">
        <v>222</v>
      </c>
      <c r="J875" s="176" t="s">
        <v>221</v>
      </c>
      <c r="K875" s="176" t="s">
        <v>221</v>
      </c>
      <c r="L875" s="176" t="s">
        <v>221</v>
      </c>
      <c r="M875" s="176" t="s">
        <v>221</v>
      </c>
      <c r="N875" s="176" t="s">
        <v>222</v>
      </c>
    </row>
    <row r="876" spans="1:14" x14ac:dyDescent="0.3">
      <c r="A876" s="176">
        <v>810996</v>
      </c>
      <c r="B876" s="176" t="s">
        <v>308</v>
      </c>
      <c r="C876" s="176" t="s">
        <v>222</v>
      </c>
      <c r="D876" s="176" t="s">
        <v>222</v>
      </c>
      <c r="E876" s="176" t="s">
        <v>221</v>
      </c>
      <c r="F876" s="176" t="s">
        <v>222</v>
      </c>
      <c r="G876" s="176" t="s">
        <v>221</v>
      </c>
      <c r="H876" s="176" t="s">
        <v>221</v>
      </c>
      <c r="I876" s="176" t="s">
        <v>221</v>
      </c>
      <c r="J876" s="176" t="s">
        <v>221</v>
      </c>
      <c r="K876" s="176" t="s">
        <v>221</v>
      </c>
      <c r="L876" s="176" t="s">
        <v>221</v>
      </c>
      <c r="M876" s="176" t="s">
        <v>221</v>
      </c>
      <c r="N876" s="176" t="s">
        <v>221</v>
      </c>
    </row>
    <row r="877" spans="1:14" x14ac:dyDescent="0.3">
      <c r="A877" s="176">
        <v>810998</v>
      </c>
      <c r="B877" s="176" t="s">
        <v>308</v>
      </c>
      <c r="C877" s="176" t="s">
        <v>222</v>
      </c>
      <c r="D877" s="176" t="s">
        <v>222</v>
      </c>
      <c r="E877" s="176" t="s">
        <v>221</v>
      </c>
      <c r="F877" s="176" t="s">
        <v>221</v>
      </c>
      <c r="G877" s="176" t="s">
        <v>222</v>
      </c>
      <c r="H877" s="176" t="s">
        <v>222</v>
      </c>
      <c r="I877" s="176" t="s">
        <v>221</v>
      </c>
      <c r="J877" s="176" t="s">
        <v>221</v>
      </c>
      <c r="K877" s="176" t="s">
        <v>221</v>
      </c>
      <c r="L877" s="176" t="s">
        <v>221</v>
      </c>
      <c r="M877" s="176" t="s">
        <v>221</v>
      </c>
      <c r="N877" s="176" t="s">
        <v>221</v>
      </c>
    </row>
    <row r="878" spans="1:14" x14ac:dyDescent="0.3">
      <c r="A878" s="176">
        <v>810999</v>
      </c>
      <c r="B878" s="176" t="s">
        <v>308</v>
      </c>
      <c r="C878" s="176" t="s">
        <v>222</v>
      </c>
      <c r="D878" s="176" t="s">
        <v>222</v>
      </c>
      <c r="E878" s="176" t="s">
        <v>222</v>
      </c>
      <c r="F878" s="176" t="s">
        <v>222</v>
      </c>
      <c r="G878" s="176" t="s">
        <v>221</v>
      </c>
      <c r="H878" s="176" t="s">
        <v>221</v>
      </c>
      <c r="I878" s="176" t="s">
        <v>221</v>
      </c>
      <c r="J878" s="176" t="s">
        <v>221</v>
      </c>
      <c r="K878" s="176" t="s">
        <v>221</v>
      </c>
      <c r="L878" s="176" t="s">
        <v>221</v>
      </c>
      <c r="M878" s="176" t="s">
        <v>221</v>
      </c>
      <c r="N878" s="176" t="s">
        <v>221</v>
      </c>
    </row>
    <row r="879" spans="1:14" x14ac:dyDescent="0.3">
      <c r="A879" s="176">
        <v>811000</v>
      </c>
      <c r="B879" s="176" t="s">
        <v>308</v>
      </c>
      <c r="C879" s="176" t="s">
        <v>222</v>
      </c>
      <c r="D879" s="176" t="s">
        <v>222</v>
      </c>
      <c r="E879" s="176" t="s">
        <v>222</v>
      </c>
      <c r="F879" s="176" t="s">
        <v>222</v>
      </c>
      <c r="G879" s="176" t="s">
        <v>222</v>
      </c>
      <c r="H879" s="176" t="s">
        <v>222</v>
      </c>
      <c r="I879" s="176" t="s">
        <v>221</v>
      </c>
      <c r="J879" s="176" t="s">
        <v>221</v>
      </c>
      <c r="K879" s="176" t="s">
        <v>221</v>
      </c>
      <c r="L879" s="176" t="s">
        <v>221</v>
      </c>
      <c r="M879" s="176" t="s">
        <v>221</v>
      </c>
      <c r="N879" s="176" t="s">
        <v>221</v>
      </c>
    </row>
    <row r="880" spans="1:14" x14ac:dyDescent="0.3">
      <c r="A880" s="176">
        <v>811001</v>
      </c>
      <c r="B880" s="176" t="s">
        <v>308</v>
      </c>
      <c r="C880" s="176" t="s">
        <v>222</v>
      </c>
      <c r="D880" s="176" t="s">
        <v>222</v>
      </c>
      <c r="E880" s="176" t="s">
        <v>222</v>
      </c>
      <c r="F880" s="176" t="s">
        <v>222</v>
      </c>
      <c r="G880" s="176" t="s">
        <v>222</v>
      </c>
      <c r="H880" s="176" t="s">
        <v>222</v>
      </c>
      <c r="I880" s="176" t="s">
        <v>221</v>
      </c>
      <c r="J880" s="176" t="s">
        <v>221</v>
      </c>
      <c r="K880" s="176" t="s">
        <v>221</v>
      </c>
      <c r="L880" s="176" t="s">
        <v>221</v>
      </c>
      <c r="M880" s="176" t="s">
        <v>221</v>
      </c>
      <c r="N880" s="176" t="s">
        <v>221</v>
      </c>
    </row>
    <row r="881" spans="1:14" x14ac:dyDescent="0.3">
      <c r="A881" s="176">
        <v>811003</v>
      </c>
      <c r="B881" s="176" t="s">
        <v>308</v>
      </c>
      <c r="C881" s="176" t="s">
        <v>222</v>
      </c>
      <c r="D881" s="176" t="s">
        <v>221</v>
      </c>
      <c r="E881" s="176" t="s">
        <v>221</v>
      </c>
      <c r="F881" s="176" t="s">
        <v>222</v>
      </c>
      <c r="G881" s="176" t="s">
        <v>221</v>
      </c>
      <c r="H881" s="176" t="s">
        <v>222</v>
      </c>
      <c r="I881" s="176" t="s">
        <v>221</v>
      </c>
      <c r="J881" s="176" t="s">
        <v>221</v>
      </c>
      <c r="K881" s="176" t="s">
        <v>221</v>
      </c>
      <c r="L881" s="176" t="s">
        <v>221</v>
      </c>
      <c r="M881" s="176" t="s">
        <v>221</v>
      </c>
      <c r="N881" s="176" t="s">
        <v>221</v>
      </c>
    </row>
    <row r="882" spans="1:14" x14ac:dyDescent="0.3">
      <c r="A882" s="176">
        <v>811005</v>
      </c>
      <c r="B882" s="176" t="s">
        <v>308</v>
      </c>
      <c r="C882" s="176" t="s">
        <v>222</v>
      </c>
      <c r="D882" s="176" t="s">
        <v>222</v>
      </c>
      <c r="E882" s="176" t="s">
        <v>222</v>
      </c>
      <c r="F882" s="176" t="s">
        <v>222</v>
      </c>
      <c r="G882" s="176" t="s">
        <v>222</v>
      </c>
      <c r="H882" s="176" t="s">
        <v>222</v>
      </c>
      <c r="I882" s="176" t="s">
        <v>221</v>
      </c>
      <c r="J882" s="176" t="s">
        <v>221</v>
      </c>
      <c r="K882" s="176" t="s">
        <v>221</v>
      </c>
      <c r="L882" s="176" t="s">
        <v>221</v>
      </c>
      <c r="M882" s="176" t="s">
        <v>221</v>
      </c>
      <c r="N882" s="176" t="s">
        <v>221</v>
      </c>
    </row>
    <row r="883" spans="1:14" x14ac:dyDescent="0.3">
      <c r="A883" s="176">
        <v>811006</v>
      </c>
      <c r="B883" s="176" t="s">
        <v>308</v>
      </c>
      <c r="C883" s="176" t="s">
        <v>222</v>
      </c>
      <c r="D883" s="176" t="s">
        <v>221</v>
      </c>
      <c r="E883" s="176" t="s">
        <v>221</v>
      </c>
      <c r="F883" s="176" t="s">
        <v>222</v>
      </c>
      <c r="G883" s="176" t="s">
        <v>222</v>
      </c>
      <c r="H883" s="176" t="s">
        <v>221</v>
      </c>
      <c r="I883" s="176" t="s">
        <v>221</v>
      </c>
      <c r="J883" s="176" t="s">
        <v>221</v>
      </c>
      <c r="K883" s="176" t="s">
        <v>221</v>
      </c>
      <c r="L883" s="176" t="s">
        <v>221</v>
      </c>
      <c r="M883" s="176" t="s">
        <v>221</v>
      </c>
      <c r="N883" s="176" t="s">
        <v>221</v>
      </c>
    </row>
    <row r="884" spans="1:14" x14ac:dyDescent="0.3">
      <c r="A884" s="176">
        <v>811007</v>
      </c>
      <c r="B884" s="176" t="s">
        <v>308</v>
      </c>
      <c r="C884" s="176" t="s">
        <v>220</v>
      </c>
      <c r="D884" s="176" t="s">
        <v>222</v>
      </c>
      <c r="E884" s="176" t="s">
        <v>222</v>
      </c>
      <c r="F884" s="176" t="s">
        <v>222</v>
      </c>
      <c r="G884" s="176" t="s">
        <v>220</v>
      </c>
      <c r="H884" s="176" t="s">
        <v>221</v>
      </c>
      <c r="I884" s="176" t="s">
        <v>221</v>
      </c>
      <c r="J884" s="176" t="s">
        <v>221</v>
      </c>
      <c r="K884" s="176" t="s">
        <v>221</v>
      </c>
      <c r="L884" s="176" t="s">
        <v>221</v>
      </c>
      <c r="M884" s="176" t="s">
        <v>221</v>
      </c>
      <c r="N884" s="176" t="s">
        <v>221</v>
      </c>
    </row>
    <row r="885" spans="1:14" x14ac:dyDescent="0.3">
      <c r="A885" s="176">
        <v>811008</v>
      </c>
      <c r="B885" s="176" t="s">
        <v>308</v>
      </c>
      <c r="C885" s="176" t="s">
        <v>220</v>
      </c>
      <c r="D885" s="176" t="s">
        <v>220</v>
      </c>
      <c r="E885" s="176" t="s">
        <v>221</v>
      </c>
      <c r="F885" s="176" t="s">
        <v>221</v>
      </c>
      <c r="G885" s="176" t="s">
        <v>222</v>
      </c>
      <c r="H885" s="176" t="s">
        <v>220</v>
      </c>
      <c r="I885" s="176" t="s">
        <v>221</v>
      </c>
      <c r="J885" s="176" t="s">
        <v>221</v>
      </c>
      <c r="K885" s="176" t="s">
        <v>221</v>
      </c>
      <c r="L885" s="176" t="s">
        <v>222</v>
      </c>
      <c r="M885" s="176" t="s">
        <v>221</v>
      </c>
      <c r="N885" s="176" t="s">
        <v>221</v>
      </c>
    </row>
    <row r="886" spans="1:14" x14ac:dyDescent="0.3">
      <c r="A886" s="176">
        <v>811009</v>
      </c>
      <c r="B886" s="176" t="s">
        <v>308</v>
      </c>
      <c r="C886" s="176" t="s">
        <v>220</v>
      </c>
      <c r="D886" s="176" t="s">
        <v>221</v>
      </c>
      <c r="E886" s="176" t="s">
        <v>222</v>
      </c>
      <c r="F886" s="176" t="s">
        <v>221</v>
      </c>
      <c r="G886" s="176" t="s">
        <v>222</v>
      </c>
      <c r="H886" s="176" t="s">
        <v>220</v>
      </c>
      <c r="I886" s="176" t="s">
        <v>221</v>
      </c>
      <c r="J886" s="176" t="s">
        <v>222</v>
      </c>
      <c r="K886" s="176" t="s">
        <v>221</v>
      </c>
      <c r="L886" s="176" t="s">
        <v>221</v>
      </c>
      <c r="M886" s="176" t="s">
        <v>221</v>
      </c>
      <c r="N886" s="176" t="s">
        <v>222</v>
      </c>
    </row>
    <row r="887" spans="1:14" x14ac:dyDescent="0.3">
      <c r="A887" s="176">
        <v>811010</v>
      </c>
      <c r="B887" s="176" t="s">
        <v>308</v>
      </c>
      <c r="C887" s="176" t="s">
        <v>220</v>
      </c>
      <c r="D887" s="176" t="s">
        <v>222</v>
      </c>
      <c r="E887" s="176" t="s">
        <v>222</v>
      </c>
      <c r="F887" s="176" t="s">
        <v>220</v>
      </c>
      <c r="G887" s="176" t="s">
        <v>222</v>
      </c>
      <c r="H887" s="176" t="s">
        <v>222</v>
      </c>
      <c r="I887" s="176" t="s">
        <v>222</v>
      </c>
      <c r="J887" s="176" t="s">
        <v>222</v>
      </c>
      <c r="K887" s="176" t="s">
        <v>222</v>
      </c>
      <c r="L887" s="176" t="s">
        <v>220</v>
      </c>
      <c r="M887" s="176" t="s">
        <v>220</v>
      </c>
      <c r="N887" s="176" t="s">
        <v>221</v>
      </c>
    </row>
    <row r="888" spans="1:14" x14ac:dyDescent="0.3">
      <c r="A888" s="176">
        <v>811011</v>
      </c>
      <c r="B888" s="176" t="s">
        <v>308</v>
      </c>
      <c r="C888" s="176" t="s">
        <v>220</v>
      </c>
      <c r="D888" s="176" t="s">
        <v>222</v>
      </c>
      <c r="E888" s="176" t="s">
        <v>222</v>
      </c>
      <c r="F888" s="176" t="s">
        <v>220</v>
      </c>
      <c r="G888" s="176" t="s">
        <v>222</v>
      </c>
      <c r="H888" s="176" t="s">
        <v>220</v>
      </c>
      <c r="I888" s="176" t="s">
        <v>222</v>
      </c>
      <c r="J888" s="176" t="s">
        <v>221</v>
      </c>
      <c r="K888" s="176" t="s">
        <v>221</v>
      </c>
      <c r="L888" s="176" t="s">
        <v>222</v>
      </c>
      <c r="M888" s="176" t="s">
        <v>222</v>
      </c>
      <c r="N888" s="176" t="s">
        <v>222</v>
      </c>
    </row>
    <row r="889" spans="1:14" x14ac:dyDescent="0.3">
      <c r="A889" s="176">
        <v>811013</v>
      </c>
      <c r="B889" s="176" t="s">
        <v>308</v>
      </c>
      <c r="C889" s="176" t="s">
        <v>221</v>
      </c>
      <c r="D889" s="176" t="s">
        <v>222</v>
      </c>
      <c r="E889" s="176" t="s">
        <v>221</v>
      </c>
      <c r="F889" s="176" t="s">
        <v>222</v>
      </c>
      <c r="G889" s="176" t="s">
        <v>222</v>
      </c>
      <c r="H889" s="176" t="s">
        <v>222</v>
      </c>
      <c r="I889" s="176" t="s">
        <v>221</v>
      </c>
      <c r="J889" s="176" t="s">
        <v>221</v>
      </c>
      <c r="K889" s="176" t="s">
        <v>221</v>
      </c>
      <c r="L889" s="176" t="s">
        <v>221</v>
      </c>
      <c r="M889" s="176" t="s">
        <v>221</v>
      </c>
      <c r="N889" s="176" t="s">
        <v>221</v>
      </c>
    </row>
    <row r="890" spans="1:14" x14ac:dyDescent="0.3">
      <c r="A890" s="176">
        <v>811015</v>
      </c>
      <c r="B890" s="176" t="s">
        <v>308</v>
      </c>
      <c r="C890" s="176" t="s">
        <v>222</v>
      </c>
      <c r="D890" s="176" t="s">
        <v>222</v>
      </c>
      <c r="E890" s="176" t="s">
        <v>221</v>
      </c>
      <c r="F890" s="176" t="s">
        <v>222</v>
      </c>
      <c r="G890" s="176" t="s">
        <v>221</v>
      </c>
      <c r="H890" s="176" t="s">
        <v>222</v>
      </c>
      <c r="I890" s="176" t="s">
        <v>221</v>
      </c>
      <c r="J890" s="176" t="s">
        <v>221</v>
      </c>
      <c r="K890" s="176" t="s">
        <v>221</v>
      </c>
      <c r="L890" s="176" t="s">
        <v>221</v>
      </c>
      <c r="M890" s="176" t="s">
        <v>221</v>
      </c>
      <c r="N890" s="176" t="s">
        <v>221</v>
      </c>
    </row>
    <row r="891" spans="1:14" x14ac:dyDescent="0.3">
      <c r="A891" s="176">
        <v>811016</v>
      </c>
      <c r="B891" s="176" t="s">
        <v>308</v>
      </c>
      <c r="C891" s="176" t="s">
        <v>220</v>
      </c>
      <c r="D891" s="176" t="s">
        <v>220</v>
      </c>
      <c r="E891" s="176" t="s">
        <v>222</v>
      </c>
      <c r="F891" s="176" t="s">
        <v>220</v>
      </c>
      <c r="G891" s="176" t="s">
        <v>220</v>
      </c>
      <c r="H891" s="176" t="s">
        <v>220</v>
      </c>
      <c r="I891" s="176" t="s">
        <v>222</v>
      </c>
      <c r="J891" s="176" t="s">
        <v>222</v>
      </c>
      <c r="K891" s="176" t="s">
        <v>221</v>
      </c>
      <c r="L891" s="176" t="s">
        <v>222</v>
      </c>
      <c r="M891" s="176" t="s">
        <v>222</v>
      </c>
      <c r="N891" s="176" t="s">
        <v>222</v>
      </c>
    </row>
    <row r="892" spans="1:14" x14ac:dyDescent="0.3">
      <c r="A892" s="176">
        <v>811017</v>
      </c>
      <c r="B892" s="176" t="s">
        <v>308</v>
      </c>
      <c r="C892" s="176" t="s">
        <v>222</v>
      </c>
      <c r="D892" s="176" t="s">
        <v>221</v>
      </c>
      <c r="E892" s="176" t="s">
        <v>221</v>
      </c>
      <c r="F892" s="176" t="s">
        <v>222</v>
      </c>
      <c r="G892" s="176" t="s">
        <v>222</v>
      </c>
      <c r="H892" s="176" t="s">
        <v>222</v>
      </c>
      <c r="I892" s="176" t="s">
        <v>221</v>
      </c>
      <c r="J892" s="176" t="s">
        <v>221</v>
      </c>
      <c r="K892" s="176" t="s">
        <v>221</v>
      </c>
      <c r="L892" s="176" t="s">
        <v>221</v>
      </c>
      <c r="M892" s="176" t="s">
        <v>221</v>
      </c>
      <c r="N892" s="176" t="s">
        <v>221</v>
      </c>
    </row>
    <row r="893" spans="1:14" x14ac:dyDescent="0.3">
      <c r="A893" s="176">
        <v>811019</v>
      </c>
      <c r="B893" s="176" t="s">
        <v>308</v>
      </c>
      <c r="C893" s="176" t="s">
        <v>222</v>
      </c>
      <c r="D893" s="176" t="s">
        <v>221</v>
      </c>
      <c r="E893" s="176" t="s">
        <v>222</v>
      </c>
      <c r="F893" s="176" t="s">
        <v>222</v>
      </c>
      <c r="G893" s="176" t="s">
        <v>222</v>
      </c>
      <c r="H893" s="176" t="s">
        <v>222</v>
      </c>
      <c r="I893" s="176" t="s">
        <v>221</v>
      </c>
      <c r="J893" s="176" t="s">
        <v>221</v>
      </c>
      <c r="K893" s="176" t="s">
        <v>221</v>
      </c>
      <c r="L893" s="176" t="s">
        <v>221</v>
      </c>
      <c r="M893" s="176" t="s">
        <v>221</v>
      </c>
      <c r="N893" s="176" t="s">
        <v>221</v>
      </c>
    </row>
    <row r="894" spans="1:14" x14ac:dyDescent="0.3">
      <c r="A894" s="176">
        <v>811020</v>
      </c>
      <c r="B894" s="176" t="s">
        <v>308</v>
      </c>
      <c r="C894" s="176" t="s">
        <v>221</v>
      </c>
      <c r="D894" s="176" t="s">
        <v>222</v>
      </c>
      <c r="E894" s="176" t="s">
        <v>221</v>
      </c>
      <c r="F894" s="176" t="s">
        <v>221</v>
      </c>
      <c r="G894" s="176" t="s">
        <v>221</v>
      </c>
      <c r="H894" s="176" t="s">
        <v>220</v>
      </c>
      <c r="I894" s="176" t="s">
        <v>220</v>
      </c>
      <c r="J894" s="176" t="s">
        <v>221</v>
      </c>
      <c r="K894" s="176" t="s">
        <v>221</v>
      </c>
      <c r="L894" s="176" t="s">
        <v>221</v>
      </c>
      <c r="M894" s="176" t="s">
        <v>222</v>
      </c>
      <c r="N894" s="176" t="s">
        <v>221</v>
      </c>
    </row>
    <row r="895" spans="1:14" x14ac:dyDescent="0.3">
      <c r="A895" s="176">
        <v>811021</v>
      </c>
      <c r="B895" s="176" t="s">
        <v>308</v>
      </c>
      <c r="C895" s="176" t="s">
        <v>221</v>
      </c>
      <c r="D895" s="176" t="s">
        <v>221</v>
      </c>
      <c r="E895" s="176" t="s">
        <v>222</v>
      </c>
      <c r="F895" s="176" t="s">
        <v>221</v>
      </c>
      <c r="G895" s="176" t="s">
        <v>221</v>
      </c>
      <c r="H895" s="176" t="s">
        <v>221</v>
      </c>
      <c r="I895" s="176" t="s">
        <v>222</v>
      </c>
      <c r="J895" s="176" t="s">
        <v>221</v>
      </c>
      <c r="K895" s="176" t="s">
        <v>221</v>
      </c>
      <c r="L895" s="176" t="s">
        <v>221</v>
      </c>
      <c r="M895" s="176" t="s">
        <v>221</v>
      </c>
      <c r="N895" s="176" t="s">
        <v>221</v>
      </c>
    </row>
    <row r="896" spans="1:14" x14ac:dyDescent="0.3">
      <c r="A896" s="176">
        <v>811022</v>
      </c>
      <c r="B896" s="176" t="s">
        <v>308</v>
      </c>
      <c r="C896" s="176" t="s">
        <v>220</v>
      </c>
      <c r="D896" s="176" t="s">
        <v>222</v>
      </c>
      <c r="E896" s="176" t="s">
        <v>221</v>
      </c>
      <c r="F896" s="176" t="s">
        <v>220</v>
      </c>
      <c r="G896" s="176" t="s">
        <v>221</v>
      </c>
      <c r="H896" s="176" t="s">
        <v>222</v>
      </c>
      <c r="I896" s="176" t="s">
        <v>222</v>
      </c>
      <c r="J896" s="176" t="s">
        <v>222</v>
      </c>
      <c r="K896" s="176" t="s">
        <v>221</v>
      </c>
      <c r="L896" s="176" t="s">
        <v>222</v>
      </c>
      <c r="M896" s="176" t="s">
        <v>220</v>
      </c>
      <c r="N896" s="176" t="s">
        <v>221</v>
      </c>
    </row>
    <row r="897" spans="1:14" x14ac:dyDescent="0.3">
      <c r="A897" s="176">
        <v>811023</v>
      </c>
      <c r="B897" s="176" t="s">
        <v>308</v>
      </c>
      <c r="C897" s="176" t="s">
        <v>220</v>
      </c>
      <c r="D897" s="176" t="s">
        <v>220</v>
      </c>
      <c r="E897" s="176" t="s">
        <v>221</v>
      </c>
      <c r="F897" s="176" t="s">
        <v>220</v>
      </c>
      <c r="G897" s="176" t="s">
        <v>221</v>
      </c>
      <c r="H897" s="176" t="s">
        <v>220</v>
      </c>
      <c r="I897" s="176" t="s">
        <v>221</v>
      </c>
      <c r="J897" s="176" t="s">
        <v>221</v>
      </c>
      <c r="K897" s="176" t="s">
        <v>221</v>
      </c>
      <c r="L897" s="176" t="s">
        <v>221</v>
      </c>
      <c r="M897" s="176" t="s">
        <v>221</v>
      </c>
      <c r="N897" s="176" t="s">
        <v>221</v>
      </c>
    </row>
    <row r="898" spans="1:14" x14ac:dyDescent="0.3">
      <c r="A898" s="176">
        <v>811025</v>
      </c>
      <c r="B898" s="176" t="s">
        <v>308</v>
      </c>
      <c r="C898" s="176" t="s">
        <v>222</v>
      </c>
      <c r="D898" s="176" t="s">
        <v>220</v>
      </c>
      <c r="E898" s="176" t="s">
        <v>222</v>
      </c>
      <c r="F898" s="176" t="s">
        <v>220</v>
      </c>
      <c r="G898" s="176" t="s">
        <v>220</v>
      </c>
      <c r="H898" s="176" t="s">
        <v>221</v>
      </c>
      <c r="I898" s="176" t="s">
        <v>222</v>
      </c>
      <c r="J898" s="176" t="s">
        <v>222</v>
      </c>
      <c r="K898" s="176" t="s">
        <v>222</v>
      </c>
      <c r="L898" s="176" t="s">
        <v>222</v>
      </c>
      <c r="M898" s="176" t="s">
        <v>222</v>
      </c>
      <c r="N898" s="176" t="s">
        <v>221</v>
      </c>
    </row>
    <row r="899" spans="1:14" x14ac:dyDescent="0.3">
      <c r="A899" s="176">
        <v>811028</v>
      </c>
      <c r="B899" s="176" t="s">
        <v>308</v>
      </c>
      <c r="C899" s="176" t="s">
        <v>222</v>
      </c>
      <c r="D899" s="176" t="s">
        <v>222</v>
      </c>
      <c r="E899" s="176" t="s">
        <v>222</v>
      </c>
      <c r="F899" s="176" t="s">
        <v>222</v>
      </c>
      <c r="G899" s="176" t="s">
        <v>222</v>
      </c>
      <c r="H899" s="176" t="s">
        <v>221</v>
      </c>
      <c r="I899" s="176" t="s">
        <v>221</v>
      </c>
      <c r="J899" s="176" t="s">
        <v>221</v>
      </c>
      <c r="K899" s="176" t="s">
        <v>221</v>
      </c>
      <c r="L899" s="176" t="s">
        <v>221</v>
      </c>
      <c r="M899" s="176" t="s">
        <v>221</v>
      </c>
      <c r="N899" s="176" t="s">
        <v>221</v>
      </c>
    </row>
    <row r="900" spans="1:14" x14ac:dyDescent="0.3">
      <c r="A900" s="176">
        <v>811029</v>
      </c>
      <c r="B900" s="176" t="s">
        <v>308</v>
      </c>
      <c r="C900" s="176" t="s">
        <v>222</v>
      </c>
      <c r="D900" s="176" t="s">
        <v>222</v>
      </c>
      <c r="E900" s="176" t="s">
        <v>221</v>
      </c>
      <c r="F900" s="176" t="s">
        <v>222</v>
      </c>
      <c r="G900" s="176" t="s">
        <v>221</v>
      </c>
      <c r="H900" s="176" t="s">
        <v>221</v>
      </c>
      <c r="I900" s="176" t="s">
        <v>222</v>
      </c>
      <c r="J900" s="176" t="s">
        <v>221</v>
      </c>
      <c r="K900" s="176" t="s">
        <v>222</v>
      </c>
      <c r="L900" s="176" t="s">
        <v>221</v>
      </c>
      <c r="M900" s="176" t="s">
        <v>222</v>
      </c>
      <c r="N900" s="176" t="s">
        <v>221</v>
      </c>
    </row>
    <row r="901" spans="1:14" x14ac:dyDescent="0.3">
      <c r="A901" s="176">
        <v>811032</v>
      </c>
      <c r="B901" s="176" t="s">
        <v>308</v>
      </c>
      <c r="C901" s="176" t="s">
        <v>222</v>
      </c>
      <c r="D901" s="176" t="s">
        <v>222</v>
      </c>
      <c r="E901" s="176" t="s">
        <v>221</v>
      </c>
      <c r="F901" s="176" t="s">
        <v>221</v>
      </c>
      <c r="G901" s="176" t="s">
        <v>222</v>
      </c>
      <c r="H901" s="176" t="s">
        <v>222</v>
      </c>
      <c r="I901" s="176" t="s">
        <v>221</v>
      </c>
      <c r="J901" s="176" t="s">
        <v>222</v>
      </c>
      <c r="K901" s="176" t="s">
        <v>222</v>
      </c>
      <c r="L901" s="176" t="s">
        <v>221</v>
      </c>
      <c r="M901" s="176" t="s">
        <v>221</v>
      </c>
      <c r="N901" s="176" t="s">
        <v>221</v>
      </c>
    </row>
    <row r="902" spans="1:14" x14ac:dyDescent="0.3">
      <c r="A902" s="176">
        <v>811033</v>
      </c>
      <c r="B902" s="176" t="s">
        <v>308</v>
      </c>
      <c r="C902" s="176" t="s">
        <v>220</v>
      </c>
      <c r="D902" s="176" t="s">
        <v>220</v>
      </c>
      <c r="E902" s="176" t="s">
        <v>220</v>
      </c>
      <c r="F902" s="176" t="s">
        <v>220</v>
      </c>
      <c r="G902" s="176" t="s">
        <v>220</v>
      </c>
      <c r="H902" s="176" t="s">
        <v>220</v>
      </c>
      <c r="I902" s="176" t="s">
        <v>221</v>
      </c>
      <c r="J902" s="176" t="s">
        <v>221</v>
      </c>
      <c r="K902" s="176" t="s">
        <v>221</v>
      </c>
      <c r="L902" s="176" t="s">
        <v>221</v>
      </c>
      <c r="M902" s="176" t="s">
        <v>221</v>
      </c>
      <c r="N902" s="176" t="s">
        <v>221</v>
      </c>
    </row>
    <row r="903" spans="1:14" x14ac:dyDescent="0.3">
      <c r="A903" s="176">
        <v>811035</v>
      </c>
      <c r="B903" s="176" t="s">
        <v>308</v>
      </c>
      <c r="C903" s="176" t="s">
        <v>220</v>
      </c>
      <c r="D903" s="176" t="s">
        <v>220</v>
      </c>
      <c r="E903" s="176" t="s">
        <v>221</v>
      </c>
      <c r="F903" s="176" t="s">
        <v>220</v>
      </c>
      <c r="G903" s="176" t="s">
        <v>220</v>
      </c>
      <c r="H903" s="176" t="s">
        <v>220</v>
      </c>
      <c r="I903" s="176" t="s">
        <v>221</v>
      </c>
      <c r="J903" s="176" t="s">
        <v>221</v>
      </c>
      <c r="K903" s="176" t="s">
        <v>221</v>
      </c>
      <c r="L903" s="176" t="s">
        <v>221</v>
      </c>
      <c r="M903" s="176" t="s">
        <v>221</v>
      </c>
      <c r="N903" s="176" t="s">
        <v>221</v>
      </c>
    </row>
    <row r="904" spans="1:14" x14ac:dyDescent="0.3">
      <c r="A904" s="176">
        <v>811036</v>
      </c>
      <c r="B904" s="176" t="s">
        <v>308</v>
      </c>
      <c r="C904" s="176" t="s">
        <v>221</v>
      </c>
      <c r="D904" s="176" t="s">
        <v>221</v>
      </c>
      <c r="E904" s="176" t="s">
        <v>221</v>
      </c>
      <c r="F904" s="176" t="s">
        <v>222</v>
      </c>
      <c r="G904" s="176" t="s">
        <v>222</v>
      </c>
      <c r="H904" s="176" t="s">
        <v>222</v>
      </c>
      <c r="I904" s="176" t="s">
        <v>221</v>
      </c>
      <c r="J904" s="176" t="s">
        <v>221</v>
      </c>
      <c r="K904" s="176" t="s">
        <v>221</v>
      </c>
      <c r="L904" s="176" t="s">
        <v>221</v>
      </c>
      <c r="M904" s="176" t="s">
        <v>221</v>
      </c>
      <c r="N904" s="176" t="s">
        <v>221</v>
      </c>
    </row>
    <row r="905" spans="1:14" x14ac:dyDescent="0.3">
      <c r="A905" s="176">
        <v>811038</v>
      </c>
      <c r="B905" s="176" t="s">
        <v>308</v>
      </c>
      <c r="C905" s="176" t="s">
        <v>220</v>
      </c>
      <c r="D905" s="176" t="s">
        <v>221</v>
      </c>
      <c r="E905" s="176" t="s">
        <v>222</v>
      </c>
      <c r="F905" s="176" t="s">
        <v>222</v>
      </c>
      <c r="G905" s="176" t="s">
        <v>220</v>
      </c>
      <c r="H905" s="176" t="s">
        <v>221</v>
      </c>
      <c r="I905" s="176" t="s">
        <v>221</v>
      </c>
      <c r="J905" s="176" t="s">
        <v>221</v>
      </c>
      <c r="K905" s="176" t="s">
        <v>221</v>
      </c>
      <c r="L905" s="176" t="s">
        <v>221</v>
      </c>
      <c r="M905" s="176" t="s">
        <v>221</v>
      </c>
      <c r="N905" s="176" t="s">
        <v>221</v>
      </c>
    </row>
    <row r="906" spans="1:14" x14ac:dyDescent="0.3">
      <c r="A906" s="176">
        <v>811040</v>
      </c>
      <c r="B906" s="176" t="s">
        <v>308</v>
      </c>
      <c r="C906" s="176" t="s">
        <v>220</v>
      </c>
      <c r="D906" s="176" t="s">
        <v>222</v>
      </c>
      <c r="E906" s="176" t="s">
        <v>221</v>
      </c>
      <c r="F906" s="176" t="s">
        <v>222</v>
      </c>
      <c r="G906" s="176" t="s">
        <v>220</v>
      </c>
      <c r="H906" s="176" t="s">
        <v>221</v>
      </c>
      <c r="I906" s="176" t="s">
        <v>220</v>
      </c>
      <c r="J906" s="176" t="s">
        <v>221</v>
      </c>
      <c r="K906" s="176" t="s">
        <v>221</v>
      </c>
      <c r="L906" s="176" t="s">
        <v>222</v>
      </c>
      <c r="M906" s="176" t="s">
        <v>221</v>
      </c>
      <c r="N906" s="176" t="s">
        <v>221</v>
      </c>
    </row>
    <row r="907" spans="1:14" x14ac:dyDescent="0.3">
      <c r="A907" s="176">
        <v>811045</v>
      </c>
      <c r="B907" s="176" t="s">
        <v>308</v>
      </c>
      <c r="C907" s="176" t="s">
        <v>222</v>
      </c>
      <c r="D907" s="176" t="s">
        <v>222</v>
      </c>
      <c r="E907" s="176" t="s">
        <v>221</v>
      </c>
      <c r="F907" s="176" t="s">
        <v>221</v>
      </c>
      <c r="G907" s="176" t="s">
        <v>222</v>
      </c>
      <c r="H907" s="176" t="s">
        <v>221</v>
      </c>
      <c r="I907" s="176" t="s">
        <v>221</v>
      </c>
      <c r="J907" s="176" t="s">
        <v>221</v>
      </c>
      <c r="K907" s="176" t="s">
        <v>221</v>
      </c>
      <c r="L907" s="176" t="s">
        <v>222</v>
      </c>
      <c r="M907" s="176" t="s">
        <v>222</v>
      </c>
      <c r="N907" s="176" t="s">
        <v>221</v>
      </c>
    </row>
    <row r="908" spans="1:14" x14ac:dyDescent="0.3">
      <c r="A908" s="176">
        <v>811046</v>
      </c>
      <c r="B908" s="176" t="s">
        <v>308</v>
      </c>
      <c r="C908" s="176" t="s">
        <v>222</v>
      </c>
      <c r="D908" s="176" t="s">
        <v>221</v>
      </c>
      <c r="E908" s="176" t="s">
        <v>222</v>
      </c>
      <c r="F908" s="176" t="s">
        <v>221</v>
      </c>
      <c r="G908" s="176" t="s">
        <v>221</v>
      </c>
      <c r="H908" s="176" t="s">
        <v>222</v>
      </c>
      <c r="I908" s="176" t="s">
        <v>221</v>
      </c>
      <c r="J908" s="176" t="s">
        <v>221</v>
      </c>
      <c r="K908" s="176" t="s">
        <v>221</v>
      </c>
      <c r="L908" s="176" t="s">
        <v>222</v>
      </c>
      <c r="M908" s="176" t="s">
        <v>222</v>
      </c>
      <c r="N908" s="176" t="s">
        <v>221</v>
      </c>
    </row>
    <row r="909" spans="1:14" x14ac:dyDescent="0.3">
      <c r="A909" s="176">
        <v>811051</v>
      </c>
      <c r="B909" s="176" t="s">
        <v>308</v>
      </c>
      <c r="C909" s="176" t="s">
        <v>220</v>
      </c>
      <c r="D909" s="176" t="s">
        <v>220</v>
      </c>
      <c r="E909" s="176" t="s">
        <v>220</v>
      </c>
      <c r="F909" s="176" t="s">
        <v>220</v>
      </c>
      <c r="G909" s="176" t="s">
        <v>220</v>
      </c>
      <c r="H909" s="176" t="s">
        <v>220</v>
      </c>
      <c r="I909" s="176" t="s">
        <v>220</v>
      </c>
      <c r="J909" s="176" t="s">
        <v>222</v>
      </c>
      <c r="K909" s="176" t="s">
        <v>220</v>
      </c>
      <c r="L909" s="176" t="s">
        <v>220</v>
      </c>
      <c r="M909" s="176" t="s">
        <v>220</v>
      </c>
      <c r="N909" s="176" t="s">
        <v>220</v>
      </c>
    </row>
    <row r="910" spans="1:14" x14ac:dyDescent="0.3">
      <c r="A910" s="176">
        <v>811053</v>
      </c>
      <c r="B910" s="176" t="s">
        <v>308</v>
      </c>
      <c r="C910" s="176" t="s">
        <v>222</v>
      </c>
      <c r="D910" s="176" t="s">
        <v>221</v>
      </c>
      <c r="E910" s="176" t="s">
        <v>221</v>
      </c>
      <c r="F910" s="176" t="s">
        <v>221</v>
      </c>
      <c r="G910" s="176" t="s">
        <v>222</v>
      </c>
      <c r="H910" s="176" t="s">
        <v>222</v>
      </c>
      <c r="I910" s="176" t="s">
        <v>220</v>
      </c>
      <c r="J910" s="176" t="s">
        <v>222</v>
      </c>
      <c r="K910" s="176" t="s">
        <v>222</v>
      </c>
      <c r="L910" s="176" t="s">
        <v>221</v>
      </c>
      <c r="M910" s="176" t="s">
        <v>221</v>
      </c>
      <c r="N910" s="176" t="s">
        <v>222</v>
      </c>
    </row>
    <row r="911" spans="1:14" x14ac:dyDescent="0.3">
      <c r="A911" s="176">
        <v>811054</v>
      </c>
      <c r="B911" s="176" t="s">
        <v>308</v>
      </c>
      <c r="C911" s="176" t="s">
        <v>222</v>
      </c>
      <c r="D911" s="176" t="s">
        <v>220</v>
      </c>
      <c r="E911" s="176" t="s">
        <v>221</v>
      </c>
      <c r="F911" s="176" t="s">
        <v>220</v>
      </c>
      <c r="G911" s="176" t="s">
        <v>220</v>
      </c>
      <c r="H911" s="176" t="s">
        <v>221</v>
      </c>
      <c r="I911" s="176" t="s">
        <v>222</v>
      </c>
      <c r="J911" s="176" t="s">
        <v>222</v>
      </c>
      <c r="K911" s="176" t="s">
        <v>222</v>
      </c>
      <c r="L911" s="176" t="s">
        <v>221</v>
      </c>
      <c r="M911" s="176" t="s">
        <v>222</v>
      </c>
      <c r="N911" s="176" t="s">
        <v>222</v>
      </c>
    </row>
    <row r="912" spans="1:14" x14ac:dyDescent="0.3">
      <c r="A912" s="176">
        <v>811055</v>
      </c>
      <c r="B912" s="176" t="s">
        <v>308</v>
      </c>
      <c r="C912" s="176" t="s">
        <v>222</v>
      </c>
      <c r="D912" s="176" t="s">
        <v>221</v>
      </c>
      <c r="E912" s="176" t="s">
        <v>221</v>
      </c>
      <c r="F912" s="176" t="s">
        <v>222</v>
      </c>
      <c r="G912" s="176" t="s">
        <v>221</v>
      </c>
      <c r="H912" s="176" t="s">
        <v>222</v>
      </c>
      <c r="I912" s="176" t="s">
        <v>221</v>
      </c>
      <c r="J912" s="176" t="s">
        <v>222</v>
      </c>
      <c r="K912" s="176" t="s">
        <v>222</v>
      </c>
      <c r="L912" s="176" t="s">
        <v>221</v>
      </c>
      <c r="M912" s="176" t="s">
        <v>222</v>
      </c>
      <c r="N912" s="176" t="s">
        <v>221</v>
      </c>
    </row>
    <row r="913" spans="1:50" x14ac:dyDescent="0.3">
      <c r="A913" s="176">
        <v>811059</v>
      </c>
      <c r="B913" s="176" t="s">
        <v>308</v>
      </c>
      <c r="C913" s="176" t="s">
        <v>222</v>
      </c>
      <c r="D913" s="176" t="s">
        <v>222</v>
      </c>
      <c r="E913" s="176" t="s">
        <v>221</v>
      </c>
      <c r="F913" s="176" t="s">
        <v>222</v>
      </c>
      <c r="G913" s="176" t="s">
        <v>222</v>
      </c>
      <c r="H913" s="176" t="s">
        <v>222</v>
      </c>
      <c r="I913" s="176" t="s">
        <v>222</v>
      </c>
      <c r="J913" s="176" t="s">
        <v>221</v>
      </c>
      <c r="K913" s="176" t="s">
        <v>221</v>
      </c>
      <c r="L913" s="176" t="s">
        <v>221</v>
      </c>
      <c r="M913" s="176" t="s">
        <v>221</v>
      </c>
      <c r="N913" s="176" t="s">
        <v>221</v>
      </c>
    </row>
    <row r="914" spans="1:50" x14ac:dyDescent="0.3">
      <c r="A914" s="176">
        <v>811062</v>
      </c>
      <c r="B914" s="176" t="s">
        <v>308</v>
      </c>
      <c r="C914" s="176" t="s">
        <v>220</v>
      </c>
      <c r="D914" s="176" t="s">
        <v>220</v>
      </c>
      <c r="E914" s="176" t="s">
        <v>220</v>
      </c>
      <c r="F914" s="176" t="s">
        <v>220</v>
      </c>
      <c r="G914" s="176" t="s">
        <v>220</v>
      </c>
      <c r="H914" s="176" t="s">
        <v>220</v>
      </c>
      <c r="I914" s="176" t="s">
        <v>222</v>
      </c>
      <c r="J914" s="176" t="s">
        <v>222</v>
      </c>
      <c r="K914" s="176" t="s">
        <v>221</v>
      </c>
      <c r="L914" s="176" t="s">
        <v>221</v>
      </c>
      <c r="M914" s="176" t="s">
        <v>222</v>
      </c>
      <c r="N914" s="176" t="s">
        <v>222</v>
      </c>
    </row>
    <row r="915" spans="1:50" x14ac:dyDescent="0.3">
      <c r="A915" s="176">
        <v>811063</v>
      </c>
      <c r="B915" s="176" t="s">
        <v>308</v>
      </c>
      <c r="C915" s="176" t="s">
        <v>222</v>
      </c>
      <c r="D915" s="176" t="s">
        <v>221</v>
      </c>
      <c r="E915" s="176" t="s">
        <v>221</v>
      </c>
      <c r="F915" s="176" t="s">
        <v>222</v>
      </c>
      <c r="G915" s="176" t="s">
        <v>221</v>
      </c>
      <c r="H915" s="176" t="s">
        <v>222</v>
      </c>
      <c r="I915" s="176" t="s">
        <v>221</v>
      </c>
      <c r="J915" s="176" t="s">
        <v>221</v>
      </c>
      <c r="K915" s="176" t="s">
        <v>221</v>
      </c>
      <c r="L915" s="176" t="s">
        <v>221</v>
      </c>
      <c r="M915" s="176" t="s">
        <v>221</v>
      </c>
      <c r="N915" s="176" t="s">
        <v>221</v>
      </c>
    </row>
    <row r="916" spans="1:50" x14ac:dyDescent="0.3">
      <c r="A916" s="176">
        <v>811066</v>
      </c>
      <c r="B916" s="176" t="s">
        <v>308</v>
      </c>
      <c r="C916" s="176" t="s">
        <v>221</v>
      </c>
      <c r="D916" s="176" t="s">
        <v>221</v>
      </c>
      <c r="E916" s="176" t="s">
        <v>221</v>
      </c>
      <c r="F916" s="176" t="s">
        <v>221</v>
      </c>
      <c r="G916" s="176" t="s">
        <v>221</v>
      </c>
      <c r="H916" s="176" t="s">
        <v>221</v>
      </c>
      <c r="I916" s="176" t="s">
        <v>221</v>
      </c>
      <c r="J916" s="176" t="s">
        <v>221</v>
      </c>
      <c r="K916" s="176" t="s">
        <v>221</v>
      </c>
      <c r="L916" s="176" t="s">
        <v>221</v>
      </c>
      <c r="M916" s="176" t="s">
        <v>221</v>
      </c>
      <c r="N916" s="176" t="s">
        <v>221</v>
      </c>
    </row>
    <row r="917" spans="1:50" x14ac:dyDescent="0.3">
      <c r="A917" s="176">
        <v>811067</v>
      </c>
      <c r="B917" s="176" t="s">
        <v>308</v>
      </c>
      <c r="C917" s="176" t="s">
        <v>222</v>
      </c>
      <c r="D917" s="176" t="s">
        <v>221</v>
      </c>
      <c r="E917" s="176" t="s">
        <v>221</v>
      </c>
      <c r="F917" s="176" t="s">
        <v>222</v>
      </c>
      <c r="G917" s="176" t="s">
        <v>222</v>
      </c>
      <c r="H917" s="176" t="s">
        <v>222</v>
      </c>
      <c r="I917" s="176" t="s">
        <v>221</v>
      </c>
      <c r="J917" s="176" t="s">
        <v>221</v>
      </c>
      <c r="K917" s="176" t="s">
        <v>221</v>
      </c>
      <c r="L917" s="176" t="s">
        <v>221</v>
      </c>
      <c r="M917" s="176" t="s">
        <v>221</v>
      </c>
      <c r="N917" s="176" t="s">
        <v>221</v>
      </c>
    </row>
    <row r="918" spans="1:50" x14ac:dyDescent="0.3">
      <c r="A918" s="176">
        <v>811068</v>
      </c>
      <c r="B918" s="176" t="s">
        <v>308</v>
      </c>
      <c r="C918" s="176" t="s">
        <v>222</v>
      </c>
      <c r="D918" s="176" t="s">
        <v>222</v>
      </c>
      <c r="E918" s="176" t="s">
        <v>222</v>
      </c>
      <c r="F918" s="176" t="s">
        <v>222</v>
      </c>
      <c r="G918" s="176" t="s">
        <v>222</v>
      </c>
      <c r="H918" s="176" t="s">
        <v>222</v>
      </c>
      <c r="I918" s="176" t="s">
        <v>222</v>
      </c>
      <c r="J918" s="176" t="s">
        <v>222</v>
      </c>
      <c r="K918" s="176" t="s">
        <v>222</v>
      </c>
      <c r="L918" s="176" t="s">
        <v>222</v>
      </c>
      <c r="M918" s="176" t="s">
        <v>222</v>
      </c>
      <c r="N918" s="176" t="s">
        <v>222</v>
      </c>
    </row>
    <row r="919" spans="1:50" x14ac:dyDescent="0.3">
      <c r="A919" s="176">
        <v>811072</v>
      </c>
      <c r="B919" s="176" t="s">
        <v>308</v>
      </c>
      <c r="C919" s="176" t="s">
        <v>220</v>
      </c>
      <c r="D919" s="176" t="s">
        <v>221</v>
      </c>
      <c r="E919" s="176" t="s">
        <v>221</v>
      </c>
      <c r="F919" s="176" t="s">
        <v>221</v>
      </c>
      <c r="G919" s="176" t="s">
        <v>221</v>
      </c>
      <c r="H919" s="176" t="s">
        <v>220</v>
      </c>
      <c r="I919" s="176" t="s">
        <v>221</v>
      </c>
      <c r="J919" s="176" t="s">
        <v>221</v>
      </c>
      <c r="K919" s="176" t="s">
        <v>221</v>
      </c>
      <c r="L919" s="176" t="s">
        <v>221</v>
      </c>
      <c r="M919" s="176" t="s">
        <v>221</v>
      </c>
      <c r="N919" s="176" t="s">
        <v>221</v>
      </c>
    </row>
    <row r="920" spans="1:50" x14ac:dyDescent="0.3">
      <c r="A920" s="176">
        <v>811073</v>
      </c>
      <c r="B920" s="176" t="s">
        <v>308</v>
      </c>
      <c r="C920" s="176" t="s">
        <v>222</v>
      </c>
      <c r="D920" s="176" t="s">
        <v>222</v>
      </c>
      <c r="E920" s="176" t="s">
        <v>220</v>
      </c>
      <c r="F920" s="176" t="s">
        <v>220</v>
      </c>
      <c r="G920" s="176" t="s">
        <v>220</v>
      </c>
      <c r="H920" s="176" t="s">
        <v>220</v>
      </c>
      <c r="I920" s="176" t="s">
        <v>221</v>
      </c>
      <c r="J920" s="176" t="s">
        <v>221</v>
      </c>
      <c r="K920" s="176" t="s">
        <v>221</v>
      </c>
      <c r="L920" s="176" t="s">
        <v>221</v>
      </c>
      <c r="M920" s="176" t="s">
        <v>221</v>
      </c>
      <c r="N920" s="176" t="s">
        <v>221</v>
      </c>
    </row>
    <row r="921" spans="1:50" x14ac:dyDescent="0.3">
      <c r="A921" s="176">
        <v>811074</v>
      </c>
      <c r="B921" s="176" t="s">
        <v>308</v>
      </c>
      <c r="C921" s="176" t="s">
        <v>220</v>
      </c>
      <c r="D921" s="176" t="s">
        <v>222</v>
      </c>
      <c r="E921" s="176" t="s">
        <v>222</v>
      </c>
      <c r="F921" s="176" t="s">
        <v>221</v>
      </c>
      <c r="G921" s="176" t="s">
        <v>222</v>
      </c>
      <c r="H921" s="176" t="s">
        <v>222</v>
      </c>
      <c r="I921" s="176" t="s">
        <v>221</v>
      </c>
      <c r="J921" s="176" t="s">
        <v>221</v>
      </c>
      <c r="K921" s="176" t="s">
        <v>221</v>
      </c>
      <c r="L921" s="176" t="s">
        <v>221</v>
      </c>
      <c r="M921" s="176" t="s">
        <v>221</v>
      </c>
      <c r="N921" s="176" t="s">
        <v>221</v>
      </c>
    </row>
    <row r="922" spans="1:50" x14ac:dyDescent="0.3">
      <c r="A922" s="176">
        <v>811075</v>
      </c>
      <c r="B922" s="176" t="s">
        <v>308</v>
      </c>
      <c r="C922" s="176" t="s">
        <v>222</v>
      </c>
      <c r="D922" s="176" t="s">
        <v>222</v>
      </c>
      <c r="E922" s="176" t="s">
        <v>222</v>
      </c>
      <c r="F922" s="176" t="s">
        <v>221</v>
      </c>
      <c r="G922" s="176" t="s">
        <v>222</v>
      </c>
      <c r="H922" s="176" t="s">
        <v>222</v>
      </c>
      <c r="I922" s="176" t="s">
        <v>220</v>
      </c>
      <c r="J922" s="176" t="s">
        <v>221</v>
      </c>
      <c r="K922" s="176" t="s">
        <v>222</v>
      </c>
      <c r="L922" s="176" t="s">
        <v>220</v>
      </c>
      <c r="M922" s="176" t="s">
        <v>222</v>
      </c>
      <c r="N922" s="176" t="s">
        <v>222</v>
      </c>
    </row>
    <row r="923" spans="1:50" x14ac:dyDescent="0.3">
      <c r="A923" s="176">
        <v>811076</v>
      </c>
      <c r="B923" s="176" t="s">
        <v>308</v>
      </c>
      <c r="C923" s="176" t="s">
        <v>222</v>
      </c>
      <c r="D923" s="176" t="s">
        <v>222</v>
      </c>
      <c r="E923" s="176" t="s">
        <v>220</v>
      </c>
      <c r="F923" s="176" t="s">
        <v>222</v>
      </c>
      <c r="G923" s="176" t="s">
        <v>222</v>
      </c>
      <c r="H923" s="176" t="s">
        <v>222</v>
      </c>
      <c r="I923" s="176" t="s">
        <v>222</v>
      </c>
      <c r="J923" s="176" t="s">
        <v>221</v>
      </c>
      <c r="K923" s="176" t="s">
        <v>221</v>
      </c>
      <c r="L923" s="176" t="s">
        <v>221</v>
      </c>
      <c r="M923" s="176" t="s">
        <v>221</v>
      </c>
      <c r="N923" s="176" t="s">
        <v>221</v>
      </c>
    </row>
    <row r="924" spans="1:50" x14ac:dyDescent="0.3">
      <c r="A924" s="176">
        <v>811078</v>
      </c>
      <c r="B924" s="176" t="s">
        <v>308</v>
      </c>
      <c r="C924" s="176" t="s">
        <v>222</v>
      </c>
      <c r="D924" s="176" t="s">
        <v>222</v>
      </c>
      <c r="E924" s="176" t="s">
        <v>222</v>
      </c>
      <c r="F924" s="176" t="s">
        <v>222</v>
      </c>
      <c r="G924" s="176" t="s">
        <v>222</v>
      </c>
      <c r="H924" s="176" t="s">
        <v>222</v>
      </c>
      <c r="I924" s="176" t="s">
        <v>221</v>
      </c>
      <c r="J924" s="176" t="s">
        <v>221</v>
      </c>
      <c r="K924" s="176" t="s">
        <v>221</v>
      </c>
      <c r="L924" s="176" t="s">
        <v>221</v>
      </c>
      <c r="M924" s="176" t="s">
        <v>221</v>
      </c>
      <c r="N924" s="176" t="s">
        <v>221</v>
      </c>
    </row>
    <row r="925" spans="1:50" x14ac:dyDescent="0.3">
      <c r="A925" s="176">
        <v>811080</v>
      </c>
      <c r="B925" s="176" t="s">
        <v>308</v>
      </c>
      <c r="C925" s="176" t="s">
        <v>222</v>
      </c>
      <c r="D925" s="176" t="s">
        <v>222</v>
      </c>
      <c r="E925" s="176" t="s">
        <v>222</v>
      </c>
      <c r="F925" s="176" t="s">
        <v>220</v>
      </c>
      <c r="G925" s="176" t="s">
        <v>222</v>
      </c>
      <c r="H925" s="176" t="s">
        <v>222</v>
      </c>
      <c r="I925" s="176" t="s">
        <v>222</v>
      </c>
      <c r="J925" s="176" t="s">
        <v>222</v>
      </c>
      <c r="K925" s="176" t="s">
        <v>222</v>
      </c>
      <c r="L925" s="176" t="s">
        <v>222</v>
      </c>
      <c r="M925" s="176" t="s">
        <v>222</v>
      </c>
      <c r="N925" s="176" t="s">
        <v>222</v>
      </c>
    </row>
    <row r="926" spans="1:50" x14ac:dyDescent="0.3">
      <c r="A926" s="176">
        <v>811081</v>
      </c>
      <c r="B926" s="176" t="s">
        <v>308</v>
      </c>
      <c r="C926" s="176" t="s">
        <v>222</v>
      </c>
      <c r="D926" s="176" t="s">
        <v>222</v>
      </c>
      <c r="E926" s="176" t="s">
        <v>222</v>
      </c>
      <c r="F926" s="176" t="s">
        <v>222</v>
      </c>
      <c r="G926" s="176" t="s">
        <v>222</v>
      </c>
      <c r="H926" s="176" t="s">
        <v>221</v>
      </c>
      <c r="I926" s="176" t="s">
        <v>222</v>
      </c>
      <c r="J926" s="176" t="s">
        <v>222</v>
      </c>
      <c r="K926" s="176" t="s">
        <v>222</v>
      </c>
      <c r="L926" s="176" t="s">
        <v>221</v>
      </c>
      <c r="M926" s="176" t="s">
        <v>222</v>
      </c>
      <c r="N926" s="176" t="s">
        <v>221</v>
      </c>
    </row>
    <row r="927" spans="1:50" x14ac:dyDescent="0.3">
      <c r="A927" s="176">
        <v>811083</v>
      </c>
      <c r="B927" s="176" t="s">
        <v>308</v>
      </c>
      <c r="C927" s="176" t="s">
        <v>220</v>
      </c>
      <c r="D927" s="176" t="s">
        <v>220</v>
      </c>
      <c r="E927" s="176" t="s">
        <v>222</v>
      </c>
      <c r="F927" s="176" t="s">
        <v>220</v>
      </c>
      <c r="G927" s="176" t="s">
        <v>222</v>
      </c>
      <c r="H927" s="176" t="s">
        <v>222</v>
      </c>
      <c r="I927" s="176" t="s">
        <v>220</v>
      </c>
      <c r="J927" s="176" t="s">
        <v>222</v>
      </c>
      <c r="K927" s="176" t="s">
        <v>222</v>
      </c>
      <c r="L927" s="176" t="s">
        <v>221</v>
      </c>
      <c r="M927" s="176" t="s">
        <v>220</v>
      </c>
      <c r="N927" s="176" t="s">
        <v>222</v>
      </c>
      <c r="O927" s="176" t="s">
        <v>284</v>
      </c>
      <c r="P927" s="176" t="s">
        <v>284</v>
      </c>
      <c r="Q927" s="176" t="s">
        <v>284</v>
      </c>
      <c r="R927" s="176" t="s">
        <v>284</v>
      </c>
      <c r="S927" s="176" t="s">
        <v>284</v>
      </c>
      <c r="T927" s="176" t="s">
        <v>284</v>
      </c>
      <c r="U927" s="176" t="s">
        <v>284</v>
      </c>
      <c r="V927" s="176" t="s">
        <v>284</v>
      </c>
      <c r="W927" s="176" t="s">
        <v>284</v>
      </c>
      <c r="X927" s="176" t="s">
        <v>284</v>
      </c>
      <c r="Y927" s="176" t="s">
        <v>284</v>
      </c>
      <c r="Z927" s="176" t="s">
        <v>284</v>
      </c>
      <c r="AA927" s="176" t="s">
        <v>284</v>
      </c>
      <c r="AB927" s="176" t="s">
        <v>284</v>
      </c>
      <c r="AC927" s="176" t="s">
        <v>284</v>
      </c>
      <c r="AD927" s="176" t="s">
        <v>284</v>
      </c>
      <c r="AE927" s="176" t="s">
        <v>284</v>
      </c>
      <c r="AF927" s="176" t="s">
        <v>284</v>
      </c>
      <c r="AG927" s="176" t="s">
        <v>284</v>
      </c>
      <c r="AH927" s="176" t="s">
        <v>284</v>
      </c>
      <c r="AI927" s="176" t="s">
        <v>284</v>
      </c>
      <c r="AJ927" s="176" t="s">
        <v>284</v>
      </c>
      <c r="AK927" s="176" t="s">
        <v>284</v>
      </c>
      <c r="AL927" s="176" t="s">
        <v>284</v>
      </c>
      <c r="AM927" s="176" t="s">
        <v>284</v>
      </c>
      <c r="AN927" s="176" t="s">
        <v>284</v>
      </c>
      <c r="AO927" s="176" t="s">
        <v>284</v>
      </c>
      <c r="AP927" s="176" t="s">
        <v>284</v>
      </c>
      <c r="AQ927" s="176" t="s">
        <v>284</v>
      </c>
      <c r="AR927" s="176" t="s">
        <v>284</v>
      </c>
      <c r="AS927" s="176" t="s">
        <v>284</v>
      </c>
      <c r="AT927" s="176" t="s">
        <v>284</v>
      </c>
      <c r="AU927" s="176" t="s">
        <v>284</v>
      </c>
      <c r="AV927" s="176" t="s">
        <v>284</v>
      </c>
      <c r="AW927" s="176" t="s">
        <v>284</v>
      </c>
      <c r="AX927" s="176" t="s">
        <v>284</v>
      </c>
    </row>
    <row r="928" spans="1:50" x14ac:dyDescent="0.3">
      <c r="A928" s="176">
        <v>811084</v>
      </c>
      <c r="B928" s="176" t="s">
        <v>308</v>
      </c>
      <c r="C928" s="176" t="s">
        <v>222</v>
      </c>
      <c r="D928" s="176" t="s">
        <v>221</v>
      </c>
      <c r="E928" s="176" t="s">
        <v>221</v>
      </c>
      <c r="F928" s="176" t="s">
        <v>222</v>
      </c>
      <c r="G928" s="176" t="s">
        <v>222</v>
      </c>
      <c r="H928" s="176" t="s">
        <v>222</v>
      </c>
      <c r="I928" s="176" t="s">
        <v>222</v>
      </c>
      <c r="J928" s="176" t="s">
        <v>221</v>
      </c>
      <c r="K928" s="176" t="s">
        <v>221</v>
      </c>
      <c r="L928" s="176" t="s">
        <v>221</v>
      </c>
      <c r="M928" s="176" t="s">
        <v>221</v>
      </c>
      <c r="N928" s="176" t="s">
        <v>222</v>
      </c>
    </row>
    <row r="929" spans="1:50" x14ac:dyDescent="0.3">
      <c r="A929" s="176">
        <v>811085</v>
      </c>
      <c r="B929" s="176" t="s">
        <v>308</v>
      </c>
      <c r="C929" s="176" t="s">
        <v>220</v>
      </c>
      <c r="D929" s="176" t="s">
        <v>220</v>
      </c>
      <c r="E929" s="176" t="s">
        <v>220</v>
      </c>
      <c r="F929" s="176" t="s">
        <v>220</v>
      </c>
      <c r="G929" s="176" t="s">
        <v>222</v>
      </c>
      <c r="H929" s="176" t="s">
        <v>220</v>
      </c>
      <c r="I929" s="176" t="s">
        <v>221</v>
      </c>
      <c r="J929" s="176" t="s">
        <v>221</v>
      </c>
      <c r="K929" s="176" t="s">
        <v>221</v>
      </c>
      <c r="L929" s="176" t="s">
        <v>221</v>
      </c>
      <c r="M929" s="176" t="s">
        <v>221</v>
      </c>
      <c r="N929" s="176" t="s">
        <v>221</v>
      </c>
    </row>
    <row r="930" spans="1:50" x14ac:dyDescent="0.3">
      <c r="A930" s="176">
        <v>811088</v>
      </c>
      <c r="B930" s="176" t="s">
        <v>308</v>
      </c>
      <c r="C930" s="176" t="s">
        <v>222</v>
      </c>
      <c r="D930" s="176" t="s">
        <v>222</v>
      </c>
      <c r="E930" s="176" t="s">
        <v>221</v>
      </c>
      <c r="F930" s="176" t="s">
        <v>221</v>
      </c>
      <c r="G930" s="176" t="s">
        <v>221</v>
      </c>
      <c r="H930" s="176" t="s">
        <v>221</v>
      </c>
      <c r="I930" s="176" t="s">
        <v>221</v>
      </c>
      <c r="J930" s="176" t="s">
        <v>221</v>
      </c>
      <c r="K930" s="176" t="s">
        <v>221</v>
      </c>
      <c r="L930" s="176" t="s">
        <v>221</v>
      </c>
      <c r="M930" s="176" t="s">
        <v>221</v>
      </c>
      <c r="N930" s="176" t="s">
        <v>221</v>
      </c>
    </row>
    <row r="931" spans="1:50" x14ac:dyDescent="0.3">
      <c r="A931" s="176">
        <v>811089</v>
      </c>
      <c r="B931" s="176" t="s">
        <v>308</v>
      </c>
      <c r="C931" s="176" t="s">
        <v>222</v>
      </c>
      <c r="D931" s="176" t="s">
        <v>222</v>
      </c>
      <c r="E931" s="176" t="s">
        <v>222</v>
      </c>
      <c r="F931" s="176" t="s">
        <v>222</v>
      </c>
      <c r="G931" s="176" t="s">
        <v>222</v>
      </c>
      <c r="H931" s="176" t="s">
        <v>222</v>
      </c>
      <c r="I931" s="176" t="s">
        <v>221</v>
      </c>
      <c r="J931" s="176" t="s">
        <v>221</v>
      </c>
      <c r="K931" s="176" t="s">
        <v>221</v>
      </c>
      <c r="L931" s="176" t="s">
        <v>221</v>
      </c>
      <c r="M931" s="176" t="s">
        <v>221</v>
      </c>
      <c r="N931" s="176" t="s">
        <v>221</v>
      </c>
    </row>
    <row r="932" spans="1:50" x14ac:dyDescent="0.3">
      <c r="A932" s="176">
        <v>811091</v>
      </c>
      <c r="B932" s="176" t="s">
        <v>308</v>
      </c>
      <c r="C932" s="176" t="s">
        <v>222</v>
      </c>
      <c r="D932" s="176" t="s">
        <v>222</v>
      </c>
      <c r="E932" s="176" t="s">
        <v>222</v>
      </c>
      <c r="F932" s="176" t="s">
        <v>222</v>
      </c>
      <c r="G932" s="176" t="s">
        <v>222</v>
      </c>
      <c r="H932" s="176" t="s">
        <v>222</v>
      </c>
      <c r="I932" s="176" t="s">
        <v>221</v>
      </c>
      <c r="J932" s="176" t="s">
        <v>221</v>
      </c>
      <c r="K932" s="176" t="s">
        <v>221</v>
      </c>
      <c r="L932" s="176" t="s">
        <v>221</v>
      </c>
      <c r="M932" s="176" t="s">
        <v>221</v>
      </c>
      <c r="N932" s="176" t="s">
        <v>221</v>
      </c>
    </row>
    <row r="933" spans="1:50" x14ac:dyDescent="0.3">
      <c r="A933" s="176">
        <v>811093</v>
      </c>
      <c r="B933" s="176" t="s">
        <v>308</v>
      </c>
      <c r="C933" s="176" t="s">
        <v>222</v>
      </c>
      <c r="D933" s="176" t="s">
        <v>220</v>
      </c>
      <c r="E933" s="176" t="s">
        <v>220</v>
      </c>
      <c r="F933" s="176" t="s">
        <v>222</v>
      </c>
      <c r="G933" s="176" t="s">
        <v>220</v>
      </c>
      <c r="H933" s="176" t="s">
        <v>220</v>
      </c>
      <c r="I933" s="176" t="s">
        <v>222</v>
      </c>
      <c r="J933" s="176" t="s">
        <v>220</v>
      </c>
      <c r="K933" s="176" t="s">
        <v>222</v>
      </c>
      <c r="L933" s="176" t="s">
        <v>220</v>
      </c>
      <c r="M933" s="176" t="s">
        <v>220</v>
      </c>
      <c r="N933" s="176" t="s">
        <v>221</v>
      </c>
    </row>
    <row r="934" spans="1:50" x14ac:dyDescent="0.3">
      <c r="A934" s="176">
        <v>811094</v>
      </c>
      <c r="B934" s="176" t="s">
        <v>308</v>
      </c>
      <c r="C934" s="176" t="s">
        <v>221</v>
      </c>
      <c r="D934" s="176" t="s">
        <v>221</v>
      </c>
      <c r="E934" s="176" t="s">
        <v>222</v>
      </c>
      <c r="F934" s="176" t="s">
        <v>222</v>
      </c>
      <c r="G934" s="176" t="s">
        <v>222</v>
      </c>
      <c r="H934" s="176" t="s">
        <v>222</v>
      </c>
      <c r="I934" s="176" t="s">
        <v>221</v>
      </c>
      <c r="J934" s="176" t="s">
        <v>221</v>
      </c>
      <c r="K934" s="176" t="s">
        <v>221</v>
      </c>
      <c r="L934" s="176" t="s">
        <v>221</v>
      </c>
      <c r="M934" s="176" t="s">
        <v>221</v>
      </c>
      <c r="N934" s="176" t="s">
        <v>221</v>
      </c>
    </row>
    <row r="935" spans="1:50" x14ac:dyDescent="0.3">
      <c r="A935" s="176">
        <v>811095</v>
      </c>
      <c r="B935" s="176" t="s">
        <v>308</v>
      </c>
      <c r="C935" s="176" t="s">
        <v>221</v>
      </c>
      <c r="D935" s="176" t="s">
        <v>222</v>
      </c>
      <c r="E935" s="176" t="s">
        <v>222</v>
      </c>
      <c r="F935" s="176" t="s">
        <v>221</v>
      </c>
      <c r="G935" s="176" t="s">
        <v>221</v>
      </c>
      <c r="H935" s="176" t="s">
        <v>222</v>
      </c>
      <c r="I935" s="176" t="s">
        <v>221</v>
      </c>
      <c r="J935" s="176" t="s">
        <v>221</v>
      </c>
      <c r="K935" s="176" t="s">
        <v>221</v>
      </c>
      <c r="L935" s="176" t="s">
        <v>221</v>
      </c>
      <c r="M935" s="176" t="s">
        <v>221</v>
      </c>
      <c r="N935" s="176" t="s">
        <v>221</v>
      </c>
    </row>
    <row r="936" spans="1:50" x14ac:dyDescent="0.3">
      <c r="A936" s="176">
        <v>811097</v>
      </c>
      <c r="B936" s="176" t="s">
        <v>308</v>
      </c>
      <c r="C936" s="176" t="s">
        <v>222</v>
      </c>
      <c r="D936" s="176" t="s">
        <v>222</v>
      </c>
      <c r="E936" s="176" t="s">
        <v>221</v>
      </c>
      <c r="F936" s="176" t="s">
        <v>222</v>
      </c>
      <c r="G936" s="176" t="s">
        <v>222</v>
      </c>
      <c r="H936" s="176" t="s">
        <v>221</v>
      </c>
      <c r="I936" s="176" t="s">
        <v>222</v>
      </c>
      <c r="J936" s="176" t="s">
        <v>221</v>
      </c>
      <c r="K936" s="176" t="s">
        <v>221</v>
      </c>
      <c r="L936" s="176" t="s">
        <v>221</v>
      </c>
      <c r="M936" s="176" t="s">
        <v>222</v>
      </c>
      <c r="N936" s="176" t="s">
        <v>221</v>
      </c>
    </row>
    <row r="937" spans="1:50" x14ac:dyDescent="0.3">
      <c r="A937" s="176">
        <v>811100</v>
      </c>
      <c r="B937" s="176" t="s">
        <v>308</v>
      </c>
      <c r="C937" s="176" t="s">
        <v>222</v>
      </c>
      <c r="D937" s="176" t="s">
        <v>220</v>
      </c>
      <c r="E937" s="176" t="s">
        <v>220</v>
      </c>
      <c r="F937" s="176" t="s">
        <v>222</v>
      </c>
      <c r="G937" s="176" t="s">
        <v>220</v>
      </c>
      <c r="H937" s="176" t="s">
        <v>220</v>
      </c>
      <c r="I937" s="176" t="s">
        <v>220</v>
      </c>
      <c r="J937" s="176" t="s">
        <v>220</v>
      </c>
      <c r="K937" s="176" t="s">
        <v>220</v>
      </c>
      <c r="L937" s="176" t="s">
        <v>222</v>
      </c>
      <c r="M937" s="176" t="s">
        <v>222</v>
      </c>
      <c r="N937" s="176" t="s">
        <v>222</v>
      </c>
      <c r="O937" s="176" t="s">
        <v>284</v>
      </c>
      <c r="P937" s="176" t="s">
        <v>284</v>
      </c>
      <c r="Q937" s="176" t="s">
        <v>284</v>
      </c>
      <c r="R937" s="176" t="s">
        <v>284</v>
      </c>
      <c r="S937" s="176" t="s">
        <v>284</v>
      </c>
      <c r="T937" s="176" t="s">
        <v>284</v>
      </c>
      <c r="U937" s="176" t="s">
        <v>284</v>
      </c>
      <c r="V937" s="176" t="s">
        <v>284</v>
      </c>
      <c r="W937" s="176" t="s">
        <v>284</v>
      </c>
      <c r="X937" s="176" t="s">
        <v>284</v>
      </c>
      <c r="Y937" s="176" t="s">
        <v>284</v>
      </c>
      <c r="Z937" s="176" t="s">
        <v>284</v>
      </c>
      <c r="AA937" s="176" t="s">
        <v>284</v>
      </c>
      <c r="AB937" s="176" t="s">
        <v>284</v>
      </c>
      <c r="AC937" s="176" t="s">
        <v>284</v>
      </c>
      <c r="AD937" s="176" t="s">
        <v>284</v>
      </c>
      <c r="AE937" s="176" t="s">
        <v>284</v>
      </c>
      <c r="AF937" s="176" t="s">
        <v>284</v>
      </c>
      <c r="AG937" s="176" t="s">
        <v>284</v>
      </c>
      <c r="AH937" s="176" t="s">
        <v>284</v>
      </c>
      <c r="AI937" s="176" t="s">
        <v>284</v>
      </c>
      <c r="AJ937" s="176" t="s">
        <v>284</v>
      </c>
      <c r="AK937" s="176" t="s">
        <v>284</v>
      </c>
      <c r="AL937" s="176" t="s">
        <v>284</v>
      </c>
      <c r="AM937" s="176" t="s">
        <v>284</v>
      </c>
      <c r="AN937" s="176" t="s">
        <v>284</v>
      </c>
      <c r="AO937" s="176" t="s">
        <v>284</v>
      </c>
      <c r="AP937" s="176" t="s">
        <v>284</v>
      </c>
      <c r="AQ937" s="176" t="s">
        <v>284</v>
      </c>
      <c r="AR937" s="176" t="s">
        <v>284</v>
      </c>
      <c r="AS937" s="176" t="s">
        <v>284</v>
      </c>
      <c r="AT937" s="176" t="s">
        <v>284</v>
      </c>
      <c r="AU937" s="176" t="s">
        <v>284</v>
      </c>
      <c r="AV937" s="176" t="s">
        <v>284</v>
      </c>
      <c r="AW937" s="176" t="s">
        <v>284</v>
      </c>
      <c r="AX937" s="176" t="s">
        <v>284</v>
      </c>
    </row>
    <row r="938" spans="1:50" x14ac:dyDescent="0.3">
      <c r="A938" s="176">
        <v>811102</v>
      </c>
      <c r="B938" s="176" t="s">
        <v>308</v>
      </c>
      <c r="C938" s="176" t="s">
        <v>220</v>
      </c>
      <c r="D938" s="176" t="s">
        <v>221</v>
      </c>
      <c r="E938" s="176" t="s">
        <v>221</v>
      </c>
      <c r="F938" s="176" t="s">
        <v>220</v>
      </c>
      <c r="G938" s="176" t="s">
        <v>222</v>
      </c>
      <c r="H938" s="176" t="s">
        <v>221</v>
      </c>
      <c r="I938" s="176" t="s">
        <v>222</v>
      </c>
      <c r="J938" s="176" t="s">
        <v>221</v>
      </c>
      <c r="K938" s="176" t="s">
        <v>221</v>
      </c>
      <c r="L938" s="176" t="s">
        <v>221</v>
      </c>
      <c r="M938" s="176" t="s">
        <v>221</v>
      </c>
      <c r="N938" s="176" t="s">
        <v>221</v>
      </c>
    </row>
    <row r="939" spans="1:50" x14ac:dyDescent="0.3">
      <c r="A939" s="176">
        <v>811103</v>
      </c>
      <c r="B939" s="176" t="s">
        <v>308</v>
      </c>
      <c r="C939" s="176" t="s">
        <v>222</v>
      </c>
      <c r="D939" s="176" t="s">
        <v>222</v>
      </c>
      <c r="E939" s="176" t="s">
        <v>221</v>
      </c>
      <c r="F939" s="176" t="s">
        <v>221</v>
      </c>
      <c r="G939" s="176" t="s">
        <v>222</v>
      </c>
      <c r="H939" s="176" t="s">
        <v>222</v>
      </c>
      <c r="I939" s="176" t="s">
        <v>221</v>
      </c>
      <c r="J939" s="176" t="s">
        <v>221</v>
      </c>
      <c r="K939" s="176" t="s">
        <v>221</v>
      </c>
      <c r="L939" s="176" t="s">
        <v>221</v>
      </c>
      <c r="M939" s="176" t="s">
        <v>221</v>
      </c>
      <c r="N939" s="176" t="s">
        <v>221</v>
      </c>
    </row>
    <row r="940" spans="1:50" x14ac:dyDescent="0.3">
      <c r="A940" s="176">
        <v>811104</v>
      </c>
      <c r="B940" s="176" t="s">
        <v>308</v>
      </c>
      <c r="C940" s="176" t="s">
        <v>220</v>
      </c>
      <c r="D940" s="176" t="s">
        <v>222</v>
      </c>
      <c r="E940" s="176" t="s">
        <v>222</v>
      </c>
      <c r="F940" s="176" t="s">
        <v>222</v>
      </c>
      <c r="G940" s="176" t="s">
        <v>222</v>
      </c>
      <c r="H940" s="176" t="s">
        <v>220</v>
      </c>
      <c r="I940" s="176" t="s">
        <v>222</v>
      </c>
      <c r="J940" s="176" t="s">
        <v>222</v>
      </c>
      <c r="K940" s="176" t="s">
        <v>222</v>
      </c>
      <c r="L940" s="176" t="s">
        <v>222</v>
      </c>
      <c r="M940" s="176" t="s">
        <v>222</v>
      </c>
      <c r="N940" s="176" t="s">
        <v>222</v>
      </c>
    </row>
    <row r="941" spans="1:50" x14ac:dyDescent="0.3">
      <c r="A941" s="176">
        <v>811106</v>
      </c>
      <c r="B941" s="176" t="s">
        <v>308</v>
      </c>
      <c r="C941" s="176" t="s">
        <v>221</v>
      </c>
      <c r="D941" s="176" t="s">
        <v>220</v>
      </c>
      <c r="E941" s="176" t="s">
        <v>221</v>
      </c>
      <c r="F941" s="176" t="s">
        <v>221</v>
      </c>
      <c r="G941" s="176" t="s">
        <v>221</v>
      </c>
      <c r="H941" s="176" t="s">
        <v>221</v>
      </c>
      <c r="I941" s="176" t="s">
        <v>220</v>
      </c>
      <c r="J941" s="176" t="s">
        <v>221</v>
      </c>
      <c r="K941" s="176" t="s">
        <v>221</v>
      </c>
      <c r="L941" s="176" t="s">
        <v>222</v>
      </c>
      <c r="M941" s="176" t="s">
        <v>221</v>
      </c>
      <c r="N941" s="176" t="s">
        <v>221</v>
      </c>
    </row>
    <row r="942" spans="1:50" x14ac:dyDescent="0.3">
      <c r="A942" s="176">
        <v>811108</v>
      </c>
      <c r="B942" s="176" t="s">
        <v>308</v>
      </c>
      <c r="C942" s="176" t="s">
        <v>222</v>
      </c>
      <c r="D942" s="176" t="s">
        <v>221</v>
      </c>
      <c r="E942" s="176" t="s">
        <v>221</v>
      </c>
      <c r="F942" s="176" t="s">
        <v>221</v>
      </c>
      <c r="G942" s="176" t="s">
        <v>222</v>
      </c>
      <c r="H942" s="176" t="s">
        <v>222</v>
      </c>
      <c r="I942" s="176" t="s">
        <v>222</v>
      </c>
      <c r="J942" s="176" t="s">
        <v>222</v>
      </c>
      <c r="K942" s="176" t="s">
        <v>222</v>
      </c>
      <c r="L942" s="176" t="s">
        <v>222</v>
      </c>
      <c r="M942" s="176" t="s">
        <v>222</v>
      </c>
      <c r="N942" s="176" t="s">
        <v>222</v>
      </c>
    </row>
    <row r="943" spans="1:50" x14ac:dyDescent="0.3">
      <c r="A943" s="176">
        <v>811109</v>
      </c>
      <c r="B943" s="176" t="s">
        <v>308</v>
      </c>
      <c r="C943" s="176" t="s">
        <v>222</v>
      </c>
      <c r="D943" s="176" t="s">
        <v>221</v>
      </c>
      <c r="E943" s="176" t="s">
        <v>221</v>
      </c>
      <c r="F943" s="176" t="s">
        <v>222</v>
      </c>
      <c r="G943" s="176" t="s">
        <v>222</v>
      </c>
      <c r="H943" s="176" t="s">
        <v>221</v>
      </c>
      <c r="I943" s="176" t="s">
        <v>221</v>
      </c>
      <c r="J943" s="176" t="s">
        <v>221</v>
      </c>
      <c r="K943" s="176" t="s">
        <v>221</v>
      </c>
      <c r="L943" s="176" t="s">
        <v>221</v>
      </c>
      <c r="M943" s="176" t="s">
        <v>221</v>
      </c>
      <c r="N943" s="176" t="s">
        <v>221</v>
      </c>
    </row>
    <row r="944" spans="1:50" x14ac:dyDescent="0.3">
      <c r="A944" s="176">
        <v>811110</v>
      </c>
      <c r="B944" s="176" t="s">
        <v>308</v>
      </c>
      <c r="C944" s="176" t="s">
        <v>220</v>
      </c>
      <c r="D944" s="176" t="s">
        <v>221</v>
      </c>
      <c r="E944" s="176" t="s">
        <v>221</v>
      </c>
      <c r="F944" s="176" t="s">
        <v>221</v>
      </c>
      <c r="G944" s="176" t="s">
        <v>221</v>
      </c>
      <c r="H944" s="176" t="s">
        <v>220</v>
      </c>
      <c r="I944" s="176" t="s">
        <v>222</v>
      </c>
      <c r="J944" s="176" t="s">
        <v>221</v>
      </c>
      <c r="K944" s="176" t="s">
        <v>221</v>
      </c>
      <c r="L944" s="176" t="s">
        <v>221</v>
      </c>
      <c r="M944" s="176" t="s">
        <v>222</v>
      </c>
      <c r="N944" s="176" t="s">
        <v>222</v>
      </c>
    </row>
    <row r="945" spans="1:50" x14ac:dyDescent="0.3">
      <c r="A945" s="176">
        <v>811111</v>
      </c>
      <c r="B945" s="176" t="s">
        <v>308</v>
      </c>
      <c r="C945" s="176" t="s">
        <v>222</v>
      </c>
      <c r="D945" s="176" t="s">
        <v>222</v>
      </c>
      <c r="E945" s="176" t="s">
        <v>222</v>
      </c>
      <c r="F945" s="176" t="s">
        <v>220</v>
      </c>
      <c r="G945" s="176" t="s">
        <v>220</v>
      </c>
      <c r="H945" s="176" t="s">
        <v>221</v>
      </c>
      <c r="I945" s="176" t="s">
        <v>221</v>
      </c>
      <c r="J945" s="176" t="s">
        <v>221</v>
      </c>
      <c r="K945" s="176" t="s">
        <v>221</v>
      </c>
      <c r="L945" s="176" t="s">
        <v>221</v>
      </c>
      <c r="M945" s="176" t="s">
        <v>221</v>
      </c>
      <c r="N945" s="176" t="s">
        <v>221</v>
      </c>
    </row>
    <row r="946" spans="1:50" x14ac:dyDescent="0.3">
      <c r="A946" s="176">
        <v>811112</v>
      </c>
      <c r="B946" s="176" t="s">
        <v>308</v>
      </c>
      <c r="C946" s="176" t="s">
        <v>222</v>
      </c>
      <c r="D946" s="176" t="s">
        <v>222</v>
      </c>
      <c r="E946" s="176" t="s">
        <v>222</v>
      </c>
      <c r="F946" s="176" t="s">
        <v>221</v>
      </c>
      <c r="G946" s="176" t="s">
        <v>221</v>
      </c>
      <c r="H946" s="176" t="s">
        <v>221</v>
      </c>
      <c r="I946" s="176" t="s">
        <v>221</v>
      </c>
      <c r="J946" s="176" t="s">
        <v>221</v>
      </c>
      <c r="K946" s="176" t="s">
        <v>221</v>
      </c>
      <c r="L946" s="176" t="s">
        <v>221</v>
      </c>
      <c r="M946" s="176" t="s">
        <v>221</v>
      </c>
      <c r="N946" s="176" t="s">
        <v>221</v>
      </c>
    </row>
    <row r="947" spans="1:50" x14ac:dyDescent="0.3">
      <c r="A947" s="176">
        <v>811113</v>
      </c>
      <c r="B947" s="176" t="s">
        <v>308</v>
      </c>
      <c r="C947" s="176" t="s">
        <v>221</v>
      </c>
      <c r="D947" s="176" t="s">
        <v>221</v>
      </c>
      <c r="E947" s="176" t="s">
        <v>221</v>
      </c>
      <c r="F947" s="176" t="s">
        <v>222</v>
      </c>
      <c r="G947" s="176" t="s">
        <v>221</v>
      </c>
      <c r="H947" s="176" t="s">
        <v>222</v>
      </c>
      <c r="I947" s="176" t="s">
        <v>221</v>
      </c>
      <c r="J947" s="176" t="s">
        <v>221</v>
      </c>
      <c r="K947" s="176" t="s">
        <v>221</v>
      </c>
      <c r="L947" s="176" t="s">
        <v>221</v>
      </c>
      <c r="M947" s="176" t="s">
        <v>221</v>
      </c>
      <c r="N947" s="176" t="s">
        <v>221</v>
      </c>
    </row>
    <row r="948" spans="1:50" x14ac:dyDescent="0.3">
      <c r="A948" s="176">
        <v>811114</v>
      </c>
      <c r="B948" s="176" t="s">
        <v>308</v>
      </c>
      <c r="C948" s="176" t="s">
        <v>222</v>
      </c>
      <c r="D948" s="176" t="s">
        <v>221</v>
      </c>
      <c r="E948" s="176" t="s">
        <v>221</v>
      </c>
      <c r="F948" s="176" t="s">
        <v>222</v>
      </c>
      <c r="G948" s="176" t="s">
        <v>222</v>
      </c>
      <c r="H948" s="176" t="s">
        <v>222</v>
      </c>
      <c r="I948" s="176" t="s">
        <v>221</v>
      </c>
      <c r="J948" s="176" t="s">
        <v>221</v>
      </c>
      <c r="K948" s="176" t="s">
        <v>221</v>
      </c>
      <c r="L948" s="176" t="s">
        <v>221</v>
      </c>
      <c r="M948" s="176" t="s">
        <v>221</v>
      </c>
      <c r="N948" s="176" t="s">
        <v>221</v>
      </c>
    </row>
    <row r="949" spans="1:50" x14ac:dyDescent="0.3">
      <c r="A949" s="176">
        <v>811121</v>
      </c>
      <c r="B949" s="176" t="s">
        <v>308</v>
      </c>
      <c r="C949" s="176" t="s">
        <v>222</v>
      </c>
      <c r="D949" s="176" t="s">
        <v>221</v>
      </c>
      <c r="E949" s="176" t="s">
        <v>222</v>
      </c>
      <c r="F949" s="176" t="s">
        <v>221</v>
      </c>
      <c r="G949" s="176" t="s">
        <v>222</v>
      </c>
      <c r="H949" s="176" t="s">
        <v>222</v>
      </c>
      <c r="I949" s="176" t="s">
        <v>221</v>
      </c>
      <c r="J949" s="176" t="s">
        <v>221</v>
      </c>
      <c r="K949" s="176" t="s">
        <v>221</v>
      </c>
      <c r="L949" s="176" t="s">
        <v>221</v>
      </c>
      <c r="M949" s="176" t="s">
        <v>221</v>
      </c>
      <c r="N949" s="176" t="s">
        <v>221</v>
      </c>
    </row>
    <row r="950" spans="1:50" x14ac:dyDescent="0.3">
      <c r="A950" s="176">
        <v>811122</v>
      </c>
      <c r="B950" s="176" t="s">
        <v>308</v>
      </c>
      <c r="C950" s="176" t="s">
        <v>222</v>
      </c>
      <c r="D950" s="176" t="s">
        <v>222</v>
      </c>
      <c r="E950" s="176" t="s">
        <v>221</v>
      </c>
      <c r="F950" s="176" t="s">
        <v>221</v>
      </c>
      <c r="G950" s="176" t="s">
        <v>221</v>
      </c>
      <c r="H950" s="176" t="s">
        <v>221</v>
      </c>
      <c r="I950" s="176" t="s">
        <v>221</v>
      </c>
      <c r="J950" s="176" t="s">
        <v>221</v>
      </c>
      <c r="K950" s="176" t="s">
        <v>221</v>
      </c>
      <c r="L950" s="176" t="s">
        <v>221</v>
      </c>
      <c r="M950" s="176" t="s">
        <v>221</v>
      </c>
      <c r="N950" s="176" t="s">
        <v>221</v>
      </c>
    </row>
    <row r="951" spans="1:50" x14ac:dyDescent="0.3">
      <c r="A951" s="176">
        <v>811123</v>
      </c>
      <c r="B951" s="176" t="s">
        <v>308</v>
      </c>
      <c r="C951" s="176" t="s">
        <v>221</v>
      </c>
      <c r="D951" s="176" t="s">
        <v>221</v>
      </c>
      <c r="E951" s="176" t="s">
        <v>222</v>
      </c>
      <c r="F951" s="176" t="s">
        <v>220</v>
      </c>
      <c r="G951" s="176" t="s">
        <v>220</v>
      </c>
      <c r="H951" s="176" t="s">
        <v>220</v>
      </c>
      <c r="I951" s="176" t="s">
        <v>221</v>
      </c>
      <c r="J951" s="176" t="s">
        <v>221</v>
      </c>
      <c r="K951" s="176" t="s">
        <v>221</v>
      </c>
      <c r="L951" s="176" t="s">
        <v>221</v>
      </c>
      <c r="M951" s="176" t="s">
        <v>221</v>
      </c>
      <c r="N951" s="176" t="s">
        <v>221</v>
      </c>
      <c r="O951" s="176" t="s">
        <v>284</v>
      </c>
      <c r="P951" s="176" t="s">
        <v>284</v>
      </c>
      <c r="Q951" s="176" t="s">
        <v>284</v>
      </c>
      <c r="R951" s="176" t="s">
        <v>284</v>
      </c>
      <c r="S951" s="176" t="s">
        <v>284</v>
      </c>
      <c r="T951" s="176" t="s">
        <v>284</v>
      </c>
      <c r="U951" s="176" t="s">
        <v>284</v>
      </c>
      <c r="V951" s="176" t="s">
        <v>284</v>
      </c>
      <c r="W951" s="176" t="s">
        <v>284</v>
      </c>
      <c r="X951" s="176" t="s">
        <v>284</v>
      </c>
      <c r="Y951" s="176" t="s">
        <v>284</v>
      </c>
      <c r="Z951" s="176" t="s">
        <v>284</v>
      </c>
      <c r="AA951" s="176" t="s">
        <v>284</v>
      </c>
      <c r="AB951" s="176" t="s">
        <v>284</v>
      </c>
      <c r="AC951" s="176" t="s">
        <v>284</v>
      </c>
      <c r="AD951" s="176" t="s">
        <v>284</v>
      </c>
      <c r="AE951" s="176" t="s">
        <v>284</v>
      </c>
      <c r="AF951" s="176" t="s">
        <v>284</v>
      </c>
      <c r="AG951" s="176" t="s">
        <v>284</v>
      </c>
      <c r="AH951" s="176" t="s">
        <v>284</v>
      </c>
      <c r="AI951" s="176" t="s">
        <v>284</v>
      </c>
      <c r="AJ951" s="176" t="s">
        <v>284</v>
      </c>
      <c r="AK951" s="176" t="s">
        <v>284</v>
      </c>
      <c r="AL951" s="176" t="s">
        <v>284</v>
      </c>
      <c r="AM951" s="176" t="s">
        <v>284</v>
      </c>
      <c r="AN951" s="176" t="s">
        <v>284</v>
      </c>
      <c r="AO951" s="176" t="s">
        <v>284</v>
      </c>
      <c r="AP951" s="176" t="s">
        <v>284</v>
      </c>
      <c r="AQ951" s="176" t="s">
        <v>284</v>
      </c>
      <c r="AR951" s="176" t="s">
        <v>284</v>
      </c>
      <c r="AS951" s="176" t="s">
        <v>284</v>
      </c>
      <c r="AT951" s="176" t="s">
        <v>284</v>
      </c>
      <c r="AU951" s="176" t="s">
        <v>284</v>
      </c>
      <c r="AV951" s="176" t="s">
        <v>284</v>
      </c>
      <c r="AW951" s="176" t="s">
        <v>284</v>
      </c>
      <c r="AX951" s="176" t="s">
        <v>284</v>
      </c>
    </row>
    <row r="952" spans="1:50" x14ac:dyDescent="0.3">
      <c r="A952" s="176">
        <v>811124</v>
      </c>
      <c r="B952" s="176" t="s">
        <v>308</v>
      </c>
      <c r="C952" s="176" t="s">
        <v>222</v>
      </c>
      <c r="D952" s="176" t="s">
        <v>221</v>
      </c>
      <c r="E952" s="176" t="s">
        <v>222</v>
      </c>
      <c r="F952" s="176" t="s">
        <v>221</v>
      </c>
      <c r="G952" s="176" t="s">
        <v>222</v>
      </c>
      <c r="H952" s="176" t="s">
        <v>221</v>
      </c>
      <c r="I952" s="176" t="s">
        <v>221</v>
      </c>
      <c r="J952" s="176" t="s">
        <v>221</v>
      </c>
      <c r="K952" s="176" t="s">
        <v>221</v>
      </c>
      <c r="L952" s="176" t="s">
        <v>221</v>
      </c>
      <c r="M952" s="176" t="s">
        <v>221</v>
      </c>
      <c r="N952" s="176" t="s">
        <v>221</v>
      </c>
    </row>
    <row r="953" spans="1:50" x14ac:dyDescent="0.3">
      <c r="A953" s="176">
        <v>811125</v>
      </c>
      <c r="B953" s="176" t="s">
        <v>308</v>
      </c>
      <c r="C953" s="176" t="s">
        <v>220</v>
      </c>
      <c r="D953" s="176" t="s">
        <v>221</v>
      </c>
      <c r="E953" s="176" t="s">
        <v>221</v>
      </c>
      <c r="F953" s="176" t="s">
        <v>221</v>
      </c>
      <c r="G953" s="176" t="s">
        <v>220</v>
      </c>
      <c r="H953" s="176" t="s">
        <v>222</v>
      </c>
      <c r="I953" s="176" t="s">
        <v>221</v>
      </c>
      <c r="J953" s="176" t="s">
        <v>221</v>
      </c>
      <c r="K953" s="176" t="s">
        <v>221</v>
      </c>
      <c r="L953" s="176" t="s">
        <v>221</v>
      </c>
      <c r="M953" s="176" t="s">
        <v>222</v>
      </c>
      <c r="N953" s="176" t="s">
        <v>221</v>
      </c>
    </row>
    <row r="954" spans="1:50" x14ac:dyDescent="0.3">
      <c r="A954" s="176">
        <v>811126</v>
      </c>
      <c r="B954" s="176" t="s">
        <v>308</v>
      </c>
      <c r="C954" s="176" t="s">
        <v>220</v>
      </c>
      <c r="D954" s="176" t="s">
        <v>221</v>
      </c>
      <c r="E954" s="176" t="s">
        <v>221</v>
      </c>
      <c r="F954" s="176" t="s">
        <v>222</v>
      </c>
      <c r="G954" s="176" t="s">
        <v>222</v>
      </c>
      <c r="H954" s="176" t="s">
        <v>222</v>
      </c>
      <c r="I954" s="176" t="s">
        <v>221</v>
      </c>
      <c r="J954" s="176" t="s">
        <v>221</v>
      </c>
      <c r="K954" s="176" t="s">
        <v>221</v>
      </c>
      <c r="L954" s="176" t="s">
        <v>221</v>
      </c>
      <c r="M954" s="176" t="s">
        <v>222</v>
      </c>
      <c r="N954" s="176" t="s">
        <v>222</v>
      </c>
    </row>
    <row r="955" spans="1:50" x14ac:dyDescent="0.3">
      <c r="A955" s="176">
        <v>811127</v>
      </c>
      <c r="B955" s="176" t="s">
        <v>308</v>
      </c>
      <c r="C955" s="176" t="s">
        <v>222</v>
      </c>
      <c r="D955" s="176" t="s">
        <v>221</v>
      </c>
      <c r="E955" s="176" t="s">
        <v>221</v>
      </c>
      <c r="F955" s="176" t="s">
        <v>221</v>
      </c>
      <c r="G955" s="176" t="s">
        <v>221</v>
      </c>
      <c r="H955" s="176" t="s">
        <v>222</v>
      </c>
      <c r="I955" s="176" t="s">
        <v>221</v>
      </c>
      <c r="J955" s="176" t="s">
        <v>221</v>
      </c>
      <c r="K955" s="176" t="s">
        <v>221</v>
      </c>
      <c r="L955" s="176" t="s">
        <v>221</v>
      </c>
      <c r="M955" s="176" t="s">
        <v>221</v>
      </c>
      <c r="N955" s="176" t="s">
        <v>221</v>
      </c>
    </row>
    <row r="956" spans="1:50" x14ac:dyDescent="0.3">
      <c r="A956" s="176">
        <v>811128</v>
      </c>
      <c r="B956" s="176" t="s">
        <v>308</v>
      </c>
      <c r="C956" s="176" t="s">
        <v>222</v>
      </c>
      <c r="D956" s="176" t="s">
        <v>222</v>
      </c>
      <c r="E956" s="176" t="s">
        <v>222</v>
      </c>
      <c r="F956" s="176" t="s">
        <v>221</v>
      </c>
      <c r="G956" s="176" t="s">
        <v>221</v>
      </c>
      <c r="H956" s="176" t="s">
        <v>222</v>
      </c>
      <c r="I956" s="176" t="s">
        <v>222</v>
      </c>
      <c r="J956" s="176" t="s">
        <v>221</v>
      </c>
      <c r="K956" s="176" t="s">
        <v>221</v>
      </c>
      <c r="L956" s="176" t="s">
        <v>221</v>
      </c>
      <c r="M956" s="176" t="s">
        <v>222</v>
      </c>
      <c r="N956" s="176" t="s">
        <v>221</v>
      </c>
    </row>
    <row r="957" spans="1:50" x14ac:dyDescent="0.3">
      <c r="A957" s="176">
        <v>811130</v>
      </c>
      <c r="B957" s="176" t="s">
        <v>308</v>
      </c>
      <c r="C957" s="176" t="s">
        <v>222</v>
      </c>
      <c r="D957" s="176" t="s">
        <v>222</v>
      </c>
      <c r="E957" s="176" t="s">
        <v>221</v>
      </c>
      <c r="F957" s="176" t="s">
        <v>222</v>
      </c>
      <c r="G957" s="176" t="s">
        <v>221</v>
      </c>
      <c r="H957" s="176" t="s">
        <v>222</v>
      </c>
      <c r="I957" s="176" t="s">
        <v>221</v>
      </c>
      <c r="J957" s="176" t="s">
        <v>221</v>
      </c>
      <c r="K957" s="176" t="s">
        <v>221</v>
      </c>
      <c r="L957" s="176" t="s">
        <v>221</v>
      </c>
      <c r="M957" s="176" t="s">
        <v>221</v>
      </c>
      <c r="N957" s="176" t="s">
        <v>221</v>
      </c>
    </row>
    <row r="958" spans="1:50" x14ac:dyDescent="0.3">
      <c r="A958" s="176">
        <v>811131</v>
      </c>
      <c r="B958" s="176" t="s">
        <v>308</v>
      </c>
      <c r="C958" s="176" t="s">
        <v>222</v>
      </c>
      <c r="D958" s="176" t="s">
        <v>222</v>
      </c>
      <c r="E958" s="176" t="s">
        <v>222</v>
      </c>
      <c r="F958" s="176" t="s">
        <v>222</v>
      </c>
      <c r="G958" s="176" t="s">
        <v>222</v>
      </c>
      <c r="H958" s="176" t="s">
        <v>222</v>
      </c>
      <c r="I958" s="176" t="s">
        <v>221</v>
      </c>
      <c r="J958" s="176" t="s">
        <v>221</v>
      </c>
      <c r="K958" s="176" t="s">
        <v>221</v>
      </c>
      <c r="L958" s="176" t="s">
        <v>221</v>
      </c>
      <c r="M958" s="176" t="s">
        <v>221</v>
      </c>
      <c r="N958" s="176" t="s">
        <v>221</v>
      </c>
    </row>
    <row r="959" spans="1:50" x14ac:dyDescent="0.3">
      <c r="A959" s="176">
        <v>811132</v>
      </c>
      <c r="B959" s="176" t="s">
        <v>308</v>
      </c>
      <c r="C959" s="176" t="s">
        <v>220</v>
      </c>
      <c r="D959" s="176" t="s">
        <v>220</v>
      </c>
      <c r="E959" s="176" t="s">
        <v>222</v>
      </c>
      <c r="F959" s="176" t="s">
        <v>220</v>
      </c>
      <c r="G959" s="176" t="s">
        <v>222</v>
      </c>
      <c r="H959" s="176" t="s">
        <v>220</v>
      </c>
      <c r="I959" s="176" t="s">
        <v>222</v>
      </c>
      <c r="J959" s="176" t="s">
        <v>220</v>
      </c>
      <c r="K959" s="176" t="s">
        <v>221</v>
      </c>
      <c r="L959" s="176" t="s">
        <v>220</v>
      </c>
      <c r="M959" s="176" t="s">
        <v>220</v>
      </c>
      <c r="N959" s="176" t="s">
        <v>222</v>
      </c>
      <c r="O959" s="176" t="s">
        <v>284</v>
      </c>
      <c r="P959" s="176" t="s">
        <v>284</v>
      </c>
      <c r="Q959" s="176" t="s">
        <v>284</v>
      </c>
      <c r="R959" s="176" t="s">
        <v>284</v>
      </c>
      <c r="S959" s="176" t="s">
        <v>284</v>
      </c>
      <c r="T959" s="176" t="s">
        <v>284</v>
      </c>
      <c r="U959" s="176" t="s">
        <v>284</v>
      </c>
      <c r="V959" s="176" t="s">
        <v>284</v>
      </c>
      <c r="W959" s="176" t="s">
        <v>284</v>
      </c>
      <c r="X959" s="176" t="s">
        <v>284</v>
      </c>
      <c r="Y959" s="176" t="s">
        <v>284</v>
      </c>
      <c r="Z959" s="176" t="s">
        <v>284</v>
      </c>
      <c r="AA959" s="176" t="s">
        <v>284</v>
      </c>
      <c r="AB959" s="176" t="s">
        <v>284</v>
      </c>
      <c r="AC959" s="176" t="s">
        <v>284</v>
      </c>
      <c r="AD959" s="176" t="s">
        <v>284</v>
      </c>
      <c r="AE959" s="176" t="s">
        <v>284</v>
      </c>
      <c r="AF959" s="176" t="s">
        <v>284</v>
      </c>
      <c r="AG959" s="176" t="s">
        <v>284</v>
      </c>
      <c r="AH959" s="176" t="s">
        <v>284</v>
      </c>
      <c r="AI959" s="176" t="s">
        <v>284</v>
      </c>
      <c r="AJ959" s="176" t="s">
        <v>284</v>
      </c>
      <c r="AK959" s="176" t="s">
        <v>284</v>
      </c>
      <c r="AL959" s="176" t="s">
        <v>284</v>
      </c>
      <c r="AM959" s="176" t="s">
        <v>284</v>
      </c>
      <c r="AN959" s="176" t="s">
        <v>284</v>
      </c>
      <c r="AO959" s="176" t="s">
        <v>284</v>
      </c>
      <c r="AP959" s="176" t="s">
        <v>284</v>
      </c>
      <c r="AQ959" s="176" t="s">
        <v>284</v>
      </c>
      <c r="AR959" s="176" t="s">
        <v>284</v>
      </c>
      <c r="AS959" s="176" t="s">
        <v>284</v>
      </c>
      <c r="AT959" s="176" t="s">
        <v>284</v>
      </c>
      <c r="AU959" s="176" t="s">
        <v>284</v>
      </c>
      <c r="AV959" s="176" t="s">
        <v>284</v>
      </c>
      <c r="AW959" s="176" t="s">
        <v>284</v>
      </c>
      <c r="AX959" s="176" t="s">
        <v>284</v>
      </c>
    </row>
    <row r="960" spans="1:50" x14ac:dyDescent="0.3">
      <c r="A960" s="176">
        <v>811134</v>
      </c>
      <c r="B960" s="176" t="s">
        <v>308</v>
      </c>
      <c r="C960" s="176" t="s">
        <v>222</v>
      </c>
      <c r="D960" s="176" t="s">
        <v>222</v>
      </c>
      <c r="E960" s="176" t="s">
        <v>222</v>
      </c>
      <c r="F960" s="176" t="s">
        <v>221</v>
      </c>
      <c r="G960" s="176" t="s">
        <v>222</v>
      </c>
      <c r="H960" s="176" t="s">
        <v>222</v>
      </c>
      <c r="I960" s="176" t="s">
        <v>221</v>
      </c>
      <c r="J960" s="176" t="s">
        <v>221</v>
      </c>
      <c r="K960" s="176" t="s">
        <v>221</v>
      </c>
      <c r="L960" s="176" t="s">
        <v>221</v>
      </c>
      <c r="M960" s="176" t="s">
        <v>221</v>
      </c>
      <c r="N960" s="176" t="s">
        <v>221</v>
      </c>
    </row>
    <row r="961" spans="1:50" x14ac:dyDescent="0.3">
      <c r="A961" s="176">
        <v>811135</v>
      </c>
      <c r="B961" s="176" t="s">
        <v>308</v>
      </c>
      <c r="C961" s="176" t="s">
        <v>222</v>
      </c>
      <c r="D961" s="176" t="s">
        <v>222</v>
      </c>
      <c r="E961" s="176" t="s">
        <v>220</v>
      </c>
      <c r="F961" s="176" t="s">
        <v>220</v>
      </c>
      <c r="G961" s="176" t="s">
        <v>222</v>
      </c>
      <c r="H961" s="176" t="s">
        <v>221</v>
      </c>
      <c r="I961" s="176" t="s">
        <v>221</v>
      </c>
      <c r="J961" s="176" t="s">
        <v>221</v>
      </c>
      <c r="K961" s="176" t="s">
        <v>221</v>
      </c>
      <c r="L961" s="176" t="s">
        <v>221</v>
      </c>
      <c r="M961" s="176" t="s">
        <v>221</v>
      </c>
      <c r="N961" s="176" t="s">
        <v>221</v>
      </c>
    </row>
    <row r="962" spans="1:50" x14ac:dyDescent="0.3">
      <c r="A962" s="176">
        <v>811137</v>
      </c>
      <c r="B962" s="176" t="s">
        <v>308</v>
      </c>
      <c r="C962" s="176" t="s">
        <v>222</v>
      </c>
      <c r="D962" s="176" t="s">
        <v>221</v>
      </c>
      <c r="E962" s="176" t="s">
        <v>221</v>
      </c>
      <c r="F962" s="176" t="s">
        <v>221</v>
      </c>
      <c r="G962" s="176" t="s">
        <v>221</v>
      </c>
      <c r="H962" s="176" t="s">
        <v>222</v>
      </c>
      <c r="I962" s="176" t="s">
        <v>221</v>
      </c>
      <c r="J962" s="176" t="s">
        <v>221</v>
      </c>
      <c r="K962" s="176" t="s">
        <v>221</v>
      </c>
      <c r="L962" s="176" t="s">
        <v>222</v>
      </c>
      <c r="M962" s="176" t="s">
        <v>222</v>
      </c>
      <c r="N962" s="176" t="s">
        <v>221</v>
      </c>
    </row>
    <row r="963" spans="1:50" x14ac:dyDescent="0.3">
      <c r="A963" s="176">
        <v>811143</v>
      </c>
      <c r="B963" s="176" t="s">
        <v>308</v>
      </c>
      <c r="C963" s="176" t="s">
        <v>221</v>
      </c>
      <c r="D963" s="176" t="s">
        <v>221</v>
      </c>
      <c r="E963" s="176" t="s">
        <v>221</v>
      </c>
      <c r="F963" s="176" t="s">
        <v>221</v>
      </c>
      <c r="G963" s="176" t="s">
        <v>221</v>
      </c>
      <c r="H963" s="176" t="s">
        <v>221</v>
      </c>
      <c r="I963" s="176" t="s">
        <v>221</v>
      </c>
      <c r="J963" s="176" t="s">
        <v>221</v>
      </c>
      <c r="K963" s="176" t="s">
        <v>221</v>
      </c>
      <c r="L963" s="176" t="s">
        <v>221</v>
      </c>
      <c r="M963" s="176" t="s">
        <v>221</v>
      </c>
      <c r="N963" s="176" t="s">
        <v>221</v>
      </c>
    </row>
    <row r="964" spans="1:50" x14ac:dyDescent="0.3">
      <c r="A964" s="176">
        <v>811144</v>
      </c>
      <c r="B964" s="176" t="s">
        <v>308</v>
      </c>
      <c r="C964" s="176" t="s">
        <v>222</v>
      </c>
      <c r="D964" s="176" t="s">
        <v>222</v>
      </c>
      <c r="E964" s="176" t="s">
        <v>221</v>
      </c>
      <c r="F964" s="176" t="s">
        <v>222</v>
      </c>
      <c r="G964" s="176" t="s">
        <v>222</v>
      </c>
      <c r="H964" s="176" t="s">
        <v>221</v>
      </c>
      <c r="I964" s="176" t="s">
        <v>221</v>
      </c>
      <c r="J964" s="176" t="s">
        <v>221</v>
      </c>
      <c r="K964" s="176" t="s">
        <v>221</v>
      </c>
      <c r="L964" s="176" t="s">
        <v>221</v>
      </c>
      <c r="M964" s="176" t="s">
        <v>221</v>
      </c>
      <c r="N964" s="176" t="s">
        <v>221</v>
      </c>
    </row>
    <row r="965" spans="1:50" x14ac:dyDescent="0.3">
      <c r="A965" s="176">
        <v>811146</v>
      </c>
      <c r="B965" s="176" t="s">
        <v>308</v>
      </c>
      <c r="C965" s="176" t="s">
        <v>220</v>
      </c>
      <c r="D965" s="176" t="s">
        <v>220</v>
      </c>
      <c r="E965" s="176" t="s">
        <v>220</v>
      </c>
      <c r="F965" s="176" t="s">
        <v>222</v>
      </c>
      <c r="G965" s="176" t="s">
        <v>222</v>
      </c>
      <c r="H965" s="176" t="s">
        <v>220</v>
      </c>
      <c r="I965" s="176" t="s">
        <v>220</v>
      </c>
      <c r="J965" s="176" t="s">
        <v>220</v>
      </c>
      <c r="K965" s="176" t="s">
        <v>220</v>
      </c>
      <c r="L965" s="176" t="s">
        <v>220</v>
      </c>
      <c r="M965" s="176" t="s">
        <v>222</v>
      </c>
      <c r="N965" s="176" t="s">
        <v>220</v>
      </c>
      <c r="O965" s="176" t="s">
        <v>284</v>
      </c>
      <c r="P965" s="176" t="s">
        <v>284</v>
      </c>
      <c r="Q965" s="176" t="s">
        <v>284</v>
      </c>
      <c r="R965" s="176" t="s">
        <v>284</v>
      </c>
      <c r="S965" s="176" t="s">
        <v>284</v>
      </c>
      <c r="T965" s="176" t="s">
        <v>284</v>
      </c>
      <c r="U965" s="176" t="s">
        <v>284</v>
      </c>
      <c r="V965" s="176" t="s">
        <v>284</v>
      </c>
      <c r="W965" s="176" t="s">
        <v>284</v>
      </c>
      <c r="X965" s="176" t="s">
        <v>284</v>
      </c>
      <c r="Y965" s="176" t="s">
        <v>284</v>
      </c>
      <c r="Z965" s="176" t="s">
        <v>284</v>
      </c>
      <c r="AA965" s="176" t="s">
        <v>284</v>
      </c>
      <c r="AB965" s="176" t="s">
        <v>284</v>
      </c>
      <c r="AC965" s="176" t="s">
        <v>284</v>
      </c>
      <c r="AD965" s="176" t="s">
        <v>284</v>
      </c>
      <c r="AE965" s="176" t="s">
        <v>284</v>
      </c>
      <c r="AF965" s="176" t="s">
        <v>284</v>
      </c>
      <c r="AG965" s="176" t="s">
        <v>284</v>
      </c>
      <c r="AH965" s="176" t="s">
        <v>284</v>
      </c>
      <c r="AI965" s="176" t="s">
        <v>284</v>
      </c>
      <c r="AJ965" s="176" t="s">
        <v>284</v>
      </c>
      <c r="AK965" s="176" t="s">
        <v>284</v>
      </c>
      <c r="AL965" s="176" t="s">
        <v>284</v>
      </c>
      <c r="AM965" s="176" t="s">
        <v>284</v>
      </c>
      <c r="AN965" s="176" t="s">
        <v>284</v>
      </c>
      <c r="AO965" s="176" t="s">
        <v>284</v>
      </c>
      <c r="AP965" s="176" t="s">
        <v>284</v>
      </c>
      <c r="AQ965" s="176" t="s">
        <v>284</v>
      </c>
      <c r="AR965" s="176" t="s">
        <v>284</v>
      </c>
      <c r="AS965" s="176" t="s">
        <v>284</v>
      </c>
      <c r="AT965" s="176" t="s">
        <v>284</v>
      </c>
      <c r="AU965" s="176" t="s">
        <v>284</v>
      </c>
      <c r="AV965" s="176" t="s">
        <v>284</v>
      </c>
      <c r="AW965" s="176" t="s">
        <v>284</v>
      </c>
      <c r="AX965" s="176" t="s">
        <v>284</v>
      </c>
    </row>
    <row r="966" spans="1:50" x14ac:dyDescent="0.3">
      <c r="A966" s="176">
        <v>811147</v>
      </c>
      <c r="B966" s="176" t="s">
        <v>308</v>
      </c>
      <c r="C966" s="176" t="s">
        <v>221</v>
      </c>
      <c r="D966" s="176" t="s">
        <v>221</v>
      </c>
      <c r="E966" s="176" t="s">
        <v>221</v>
      </c>
      <c r="F966" s="176" t="s">
        <v>221</v>
      </c>
      <c r="G966" s="176" t="s">
        <v>221</v>
      </c>
      <c r="H966" s="176" t="s">
        <v>221</v>
      </c>
      <c r="I966" s="176" t="s">
        <v>221</v>
      </c>
      <c r="J966" s="176" t="s">
        <v>221</v>
      </c>
      <c r="K966" s="176" t="s">
        <v>221</v>
      </c>
      <c r="L966" s="176" t="s">
        <v>221</v>
      </c>
      <c r="M966" s="176" t="s">
        <v>221</v>
      </c>
      <c r="N966" s="176" t="s">
        <v>221</v>
      </c>
    </row>
    <row r="967" spans="1:50" x14ac:dyDescent="0.3">
      <c r="A967" s="176">
        <v>811149</v>
      </c>
      <c r="B967" s="176" t="s">
        <v>308</v>
      </c>
      <c r="C967" s="176" t="s">
        <v>222</v>
      </c>
      <c r="D967" s="176" t="s">
        <v>222</v>
      </c>
      <c r="E967" s="176" t="s">
        <v>220</v>
      </c>
      <c r="F967" s="176" t="s">
        <v>221</v>
      </c>
      <c r="G967" s="176" t="s">
        <v>222</v>
      </c>
      <c r="H967" s="176" t="s">
        <v>220</v>
      </c>
      <c r="I967" s="176" t="s">
        <v>222</v>
      </c>
      <c r="J967" s="176" t="s">
        <v>222</v>
      </c>
      <c r="K967" s="176" t="s">
        <v>222</v>
      </c>
      <c r="L967" s="176" t="s">
        <v>221</v>
      </c>
      <c r="M967" s="176" t="s">
        <v>221</v>
      </c>
      <c r="N967" s="176" t="s">
        <v>222</v>
      </c>
    </row>
    <row r="968" spans="1:50" x14ac:dyDescent="0.3">
      <c r="A968" s="176">
        <v>811152</v>
      </c>
      <c r="B968" s="176" t="s">
        <v>308</v>
      </c>
      <c r="C968" s="176" t="s">
        <v>222</v>
      </c>
      <c r="D968" s="176" t="s">
        <v>221</v>
      </c>
      <c r="E968" s="176" t="s">
        <v>221</v>
      </c>
      <c r="F968" s="176" t="s">
        <v>221</v>
      </c>
      <c r="G968" s="176" t="s">
        <v>222</v>
      </c>
      <c r="H968" s="176" t="s">
        <v>222</v>
      </c>
      <c r="I968" s="176" t="s">
        <v>221</v>
      </c>
      <c r="J968" s="176" t="s">
        <v>221</v>
      </c>
      <c r="K968" s="176" t="s">
        <v>221</v>
      </c>
      <c r="L968" s="176" t="s">
        <v>221</v>
      </c>
      <c r="M968" s="176" t="s">
        <v>221</v>
      </c>
      <c r="N968" s="176" t="s">
        <v>221</v>
      </c>
    </row>
    <row r="969" spans="1:50" x14ac:dyDescent="0.3">
      <c r="A969" s="176">
        <v>811155</v>
      </c>
      <c r="B969" s="176" t="s">
        <v>308</v>
      </c>
      <c r="C969" s="176" t="s">
        <v>222</v>
      </c>
      <c r="D969" s="176" t="s">
        <v>221</v>
      </c>
      <c r="E969" s="176" t="s">
        <v>221</v>
      </c>
      <c r="F969" s="176" t="s">
        <v>222</v>
      </c>
      <c r="G969" s="176" t="s">
        <v>222</v>
      </c>
      <c r="H969" s="176" t="s">
        <v>222</v>
      </c>
      <c r="I969" s="176" t="s">
        <v>221</v>
      </c>
      <c r="J969" s="176" t="s">
        <v>221</v>
      </c>
      <c r="K969" s="176" t="s">
        <v>221</v>
      </c>
      <c r="L969" s="176" t="s">
        <v>221</v>
      </c>
      <c r="M969" s="176" t="s">
        <v>221</v>
      </c>
      <c r="N969" s="176" t="s">
        <v>221</v>
      </c>
    </row>
    <row r="970" spans="1:50" x14ac:dyDescent="0.3">
      <c r="A970" s="176">
        <v>811156</v>
      </c>
      <c r="B970" s="176" t="s">
        <v>308</v>
      </c>
      <c r="C970" s="176" t="s">
        <v>222</v>
      </c>
      <c r="D970" s="176" t="s">
        <v>222</v>
      </c>
      <c r="E970" s="176" t="s">
        <v>221</v>
      </c>
      <c r="F970" s="176" t="s">
        <v>221</v>
      </c>
      <c r="G970" s="176" t="s">
        <v>222</v>
      </c>
      <c r="H970" s="176" t="s">
        <v>221</v>
      </c>
      <c r="I970" s="176" t="s">
        <v>221</v>
      </c>
      <c r="J970" s="176" t="s">
        <v>221</v>
      </c>
      <c r="K970" s="176" t="s">
        <v>221</v>
      </c>
      <c r="L970" s="176" t="s">
        <v>221</v>
      </c>
      <c r="M970" s="176" t="s">
        <v>221</v>
      </c>
      <c r="N970" s="176" t="s">
        <v>221</v>
      </c>
    </row>
    <row r="971" spans="1:50" x14ac:dyDescent="0.3">
      <c r="A971" s="176">
        <v>811158</v>
      </c>
      <c r="B971" s="176" t="s">
        <v>308</v>
      </c>
      <c r="C971" s="176" t="s">
        <v>221</v>
      </c>
      <c r="D971" s="176" t="s">
        <v>221</v>
      </c>
      <c r="E971" s="176" t="s">
        <v>221</v>
      </c>
      <c r="F971" s="176" t="s">
        <v>222</v>
      </c>
      <c r="G971" s="176" t="s">
        <v>222</v>
      </c>
      <c r="H971" s="176" t="s">
        <v>221</v>
      </c>
      <c r="I971" s="176" t="s">
        <v>221</v>
      </c>
      <c r="J971" s="176" t="s">
        <v>221</v>
      </c>
      <c r="K971" s="176" t="s">
        <v>221</v>
      </c>
      <c r="L971" s="176" t="s">
        <v>221</v>
      </c>
      <c r="M971" s="176" t="s">
        <v>221</v>
      </c>
      <c r="N971" s="176" t="s">
        <v>221</v>
      </c>
    </row>
    <row r="972" spans="1:50" x14ac:dyDescent="0.3">
      <c r="A972" s="176">
        <v>811159</v>
      </c>
      <c r="B972" s="176" t="s">
        <v>308</v>
      </c>
      <c r="C972" s="176" t="s">
        <v>222</v>
      </c>
      <c r="D972" s="176" t="s">
        <v>221</v>
      </c>
      <c r="E972" s="176" t="s">
        <v>221</v>
      </c>
      <c r="F972" s="176" t="s">
        <v>222</v>
      </c>
      <c r="G972" s="176" t="s">
        <v>222</v>
      </c>
      <c r="H972" s="176" t="s">
        <v>221</v>
      </c>
      <c r="I972" s="176" t="s">
        <v>222</v>
      </c>
      <c r="J972" s="176" t="s">
        <v>222</v>
      </c>
      <c r="K972" s="176" t="s">
        <v>222</v>
      </c>
      <c r="L972" s="176" t="s">
        <v>222</v>
      </c>
      <c r="M972" s="176" t="s">
        <v>221</v>
      </c>
      <c r="N972" s="176" t="s">
        <v>221</v>
      </c>
    </row>
    <row r="973" spans="1:50" x14ac:dyDescent="0.3">
      <c r="A973" s="176">
        <v>811160</v>
      </c>
      <c r="B973" s="176" t="s">
        <v>308</v>
      </c>
      <c r="C973" s="176" t="s">
        <v>222</v>
      </c>
      <c r="D973" s="176" t="s">
        <v>221</v>
      </c>
      <c r="E973" s="176" t="s">
        <v>221</v>
      </c>
      <c r="F973" s="176" t="s">
        <v>221</v>
      </c>
      <c r="G973" s="176" t="s">
        <v>222</v>
      </c>
      <c r="H973" s="176" t="s">
        <v>222</v>
      </c>
      <c r="I973" s="176" t="s">
        <v>221</v>
      </c>
      <c r="J973" s="176" t="s">
        <v>221</v>
      </c>
      <c r="K973" s="176" t="s">
        <v>221</v>
      </c>
      <c r="L973" s="176" t="s">
        <v>221</v>
      </c>
      <c r="M973" s="176" t="s">
        <v>221</v>
      </c>
      <c r="N973" s="176" t="s">
        <v>221</v>
      </c>
    </row>
    <row r="974" spans="1:50" x14ac:dyDescent="0.3">
      <c r="A974" s="176">
        <v>811161</v>
      </c>
      <c r="B974" s="176" t="s">
        <v>308</v>
      </c>
      <c r="C974" s="176" t="s">
        <v>222</v>
      </c>
      <c r="D974" s="176" t="s">
        <v>220</v>
      </c>
      <c r="E974" s="176" t="s">
        <v>220</v>
      </c>
      <c r="F974" s="176" t="s">
        <v>220</v>
      </c>
      <c r="G974" s="176" t="s">
        <v>220</v>
      </c>
      <c r="H974" s="176" t="s">
        <v>220</v>
      </c>
      <c r="I974" s="176" t="s">
        <v>221</v>
      </c>
      <c r="J974" s="176" t="s">
        <v>221</v>
      </c>
      <c r="K974" s="176" t="s">
        <v>221</v>
      </c>
      <c r="L974" s="176" t="s">
        <v>221</v>
      </c>
      <c r="M974" s="176" t="s">
        <v>221</v>
      </c>
      <c r="N974" s="176" t="s">
        <v>221</v>
      </c>
    </row>
    <row r="975" spans="1:50" x14ac:dyDescent="0.3">
      <c r="A975" s="176">
        <v>811162</v>
      </c>
      <c r="B975" s="176" t="s">
        <v>308</v>
      </c>
      <c r="C975" s="176" t="s">
        <v>222</v>
      </c>
      <c r="D975" s="176" t="s">
        <v>222</v>
      </c>
      <c r="E975" s="176" t="s">
        <v>222</v>
      </c>
      <c r="F975" s="176" t="s">
        <v>222</v>
      </c>
      <c r="G975" s="176" t="s">
        <v>222</v>
      </c>
      <c r="H975" s="176" t="s">
        <v>222</v>
      </c>
      <c r="I975" s="176" t="s">
        <v>221</v>
      </c>
      <c r="J975" s="176" t="s">
        <v>221</v>
      </c>
      <c r="K975" s="176" t="s">
        <v>221</v>
      </c>
      <c r="L975" s="176" t="s">
        <v>221</v>
      </c>
      <c r="M975" s="176" t="s">
        <v>221</v>
      </c>
      <c r="N975" s="176" t="s">
        <v>221</v>
      </c>
    </row>
    <row r="976" spans="1:50" x14ac:dyDescent="0.3">
      <c r="A976" s="176">
        <v>811163</v>
      </c>
      <c r="B976" s="176" t="s">
        <v>308</v>
      </c>
      <c r="C976" s="176" t="s">
        <v>222</v>
      </c>
      <c r="D976" s="176" t="s">
        <v>222</v>
      </c>
      <c r="E976" s="176" t="s">
        <v>222</v>
      </c>
      <c r="F976" s="176" t="s">
        <v>220</v>
      </c>
      <c r="G976" s="176" t="s">
        <v>220</v>
      </c>
      <c r="H976" s="176" t="s">
        <v>221</v>
      </c>
      <c r="I976" s="176" t="s">
        <v>221</v>
      </c>
      <c r="J976" s="176" t="s">
        <v>221</v>
      </c>
      <c r="K976" s="176" t="s">
        <v>221</v>
      </c>
      <c r="L976" s="176" t="s">
        <v>221</v>
      </c>
      <c r="M976" s="176" t="s">
        <v>221</v>
      </c>
      <c r="N976" s="176" t="s">
        <v>221</v>
      </c>
    </row>
    <row r="977" spans="1:50" x14ac:dyDescent="0.3">
      <c r="A977" s="176">
        <v>811164</v>
      </c>
      <c r="B977" s="176" t="s">
        <v>308</v>
      </c>
      <c r="C977" s="176" t="s">
        <v>222</v>
      </c>
      <c r="D977" s="176" t="s">
        <v>221</v>
      </c>
      <c r="E977" s="176" t="s">
        <v>221</v>
      </c>
      <c r="F977" s="176" t="s">
        <v>222</v>
      </c>
      <c r="G977" s="176" t="s">
        <v>222</v>
      </c>
      <c r="H977" s="176" t="s">
        <v>222</v>
      </c>
      <c r="I977" s="176" t="s">
        <v>222</v>
      </c>
      <c r="J977" s="176" t="s">
        <v>222</v>
      </c>
      <c r="K977" s="176" t="s">
        <v>222</v>
      </c>
      <c r="L977" s="176" t="s">
        <v>221</v>
      </c>
      <c r="M977" s="176" t="s">
        <v>221</v>
      </c>
      <c r="N977" s="176" t="s">
        <v>222</v>
      </c>
    </row>
    <row r="978" spans="1:50" x14ac:dyDescent="0.3">
      <c r="A978" s="176">
        <v>811165</v>
      </c>
      <c r="B978" s="176" t="s">
        <v>308</v>
      </c>
      <c r="C978" s="176" t="s">
        <v>222</v>
      </c>
      <c r="D978" s="176" t="s">
        <v>222</v>
      </c>
      <c r="E978" s="176" t="s">
        <v>221</v>
      </c>
      <c r="F978" s="176" t="s">
        <v>221</v>
      </c>
      <c r="G978" s="176" t="s">
        <v>221</v>
      </c>
      <c r="H978" s="176" t="s">
        <v>221</v>
      </c>
      <c r="I978" s="176" t="s">
        <v>221</v>
      </c>
      <c r="J978" s="176" t="s">
        <v>221</v>
      </c>
      <c r="K978" s="176" t="s">
        <v>221</v>
      </c>
      <c r="L978" s="176" t="s">
        <v>221</v>
      </c>
      <c r="M978" s="176" t="s">
        <v>221</v>
      </c>
      <c r="N978" s="176" t="s">
        <v>221</v>
      </c>
    </row>
    <row r="979" spans="1:50" x14ac:dyDescent="0.3">
      <c r="A979" s="176">
        <v>811166</v>
      </c>
      <c r="B979" s="176" t="s">
        <v>308</v>
      </c>
      <c r="C979" s="176" t="s">
        <v>222</v>
      </c>
      <c r="D979" s="176" t="s">
        <v>222</v>
      </c>
      <c r="E979" s="176" t="s">
        <v>222</v>
      </c>
      <c r="F979" s="176" t="s">
        <v>221</v>
      </c>
      <c r="G979" s="176" t="s">
        <v>221</v>
      </c>
      <c r="H979" s="176" t="s">
        <v>222</v>
      </c>
      <c r="I979" s="176" t="s">
        <v>221</v>
      </c>
      <c r="J979" s="176" t="s">
        <v>221</v>
      </c>
      <c r="K979" s="176" t="s">
        <v>221</v>
      </c>
      <c r="L979" s="176" t="s">
        <v>221</v>
      </c>
      <c r="M979" s="176" t="s">
        <v>221</v>
      </c>
      <c r="N979" s="176" t="s">
        <v>221</v>
      </c>
    </row>
    <row r="980" spans="1:50" x14ac:dyDescent="0.3">
      <c r="A980" s="176">
        <v>811169</v>
      </c>
      <c r="B980" s="176" t="s">
        <v>308</v>
      </c>
      <c r="C980" s="176" t="s">
        <v>222</v>
      </c>
      <c r="D980" s="176" t="s">
        <v>222</v>
      </c>
      <c r="E980" s="176" t="s">
        <v>220</v>
      </c>
      <c r="F980" s="176" t="s">
        <v>220</v>
      </c>
      <c r="G980" s="176" t="s">
        <v>222</v>
      </c>
      <c r="H980" s="176" t="s">
        <v>220</v>
      </c>
      <c r="I980" s="176" t="s">
        <v>222</v>
      </c>
      <c r="J980" s="176" t="s">
        <v>221</v>
      </c>
      <c r="K980" s="176" t="s">
        <v>221</v>
      </c>
      <c r="L980" s="176" t="s">
        <v>221</v>
      </c>
      <c r="M980" s="176" t="s">
        <v>222</v>
      </c>
      <c r="N980" s="176" t="s">
        <v>222</v>
      </c>
    </row>
    <row r="981" spans="1:50" x14ac:dyDescent="0.3">
      <c r="A981" s="176">
        <v>811170</v>
      </c>
      <c r="B981" s="176" t="s">
        <v>308</v>
      </c>
      <c r="C981" s="176" t="s">
        <v>222</v>
      </c>
      <c r="D981" s="176" t="s">
        <v>221</v>
      </c>
      <c r="E981" s="176" t="s">
        <v>221</v>
      </c>
      <c r="F981" s="176" t="s">
        <v>222</v>
      </c>
      <c r="G981" s="176" t="s">
        <v>221</v>
      </c>
      <c r="H981" s="176" t="s">
        <v>222</v>
      </c>
      <c r="I981" s="176" t="s">
        <v>221</v>
      </c>
      <c r="J981" s="176" t="s">
        <v>221</v>
      </c>
      <c r="K981" s="176" t="s">
        <v>221</v>
      </c>
      <c r="L981" s="176" t="s">
        <v>221</v>
      </c>
      <c r="M981" s="176" t="s">
        <v>221</v>
      </c>
      <c r="N981" s="176" t="s">
        <v>221</v>
      </c>
      <c r="O981" s="176" t="s">
        <v>284</v>
      </c>
      <c r="P981" s="176" t="s">
        <v>284</v>
      </c>
      <c r="Q981" s="176" t="s">
        <v>284</v>
      </c>
      <c r="R981" s="176" t="s">
        <v>284</v>
      </c>
      <c r="S981" s="176" t="s">
        <v>284</v>
      </c>
      <c r="T981" s="176" t="s">
        <v>284</v>
      </c>
      <c r="U981" s="176" t="s">
        <v>284</v>
      </c>
      <c r="V981" s="176" t="s">
        <v>284</v>
      </c>
      <c r="W981" s="176" t="s">
        <v>284</v>
      </c>
      <c r="X981" s="176" t="s">
        <v>284</v>
      </c>
      <c r="Y981" s="176" t="s">
        <v>284</v>
      </c>
      <c r="Z981" s="176" t="s">
        <v>284</v>
      </c>
      <c r="AA981" s="176" t="s">
        <v>284</v>
      </c>
      <c r="AB981" s="176" t="s">
        <v>284</v>
      </c>
      <c r="AC981" s="176" t="s">
        <v>284</v>
      </c>
      <c r="AD981" s="176" t="s">
        <v>284</v>
      </c>
      <c r="AE981" s="176" t="s">
        <v>284</v>
      </c>
      <c r="AF981" s="176" t="s">
        <v>284</v>
      </c>
      <c r="AG981" s="176" t="s">
        <v>284</v>
      </c>
      <c r="AH981" s="176" t="s">
        <v>284</v>
      </c>
      <c r="AI981" s="176" t="s">
        <v>284</v>
      </c>
      <c r="AJ981" s="176" t="s">
        <v>284</v>
      </c>
      <c r="AK981" s="176" t="s">
        <v>284</v>
      </c>
      <c r="AL981" s="176" t="s">
        <v>284</v>
      </c>
      <c r="AM981" s="176" t="s">
        <v>284</v>
      </c>
      <c r="AN981" s="176" t="s">
        <v>284</v>
      </c>
      <c r="AO981" s="176" t="s">
        <v>284</v>
      </c>
      <c r="AP981" s="176" t="s">
        <v>284</v>
      </c>
      <c r="AQ981" s="176" t="s">
        <v>284</v>
      </c>
      <c r="AR981" s="176" t="s">
        <v>284</v>
      </c>
      <c r="AS981" s="176" t="s">
        <v>284</v>
      </c>
      <c r="AT981" s="176" t="s">
        <v>284</v>
      </c>
      <c r="AU981" s="176" t="s">
        <v>284</v>
      </c>
      <c r="AV981" s="176" t="s">
        <v>284</v>
      </c>
      <c r="AW981" s="176" t="s">
        <v>284</v>
      </c>
      <c r="AX981" s="176" t="s">
        <v>284</v>
      </c>
    </row>
    <row r="982" spans="1:50" x14ac:dyDescent="0.3">
      <c r="A982" s="176">
        <v>811172</v>
      </c>
      <c r="B982" s="176" t="s">
        <v>308</v>
      </c>
      <c r="C982" s="176" t="s">
        <v>221</v>
      </c>
      <c r="D982" s="176" t="s">
        <v>222</v>
      </c>
      <c r="E982" s="176" t="s">
        <v>222</v>
      </c>
      <c r="F982" s="176" t="s">
        <v>221</v>
      </c>
      <c r="G982" s="176" t="s">
        <v>221</v>
      </c>
      <c r="H982" s="176" t="s">
        <v>221</v>
      </c>
      <c r="I982" s="176" t="s">
        <v>221</v>
      </c>
      <c r="J982" s="176" t="s">
        <v>221</v>
      </c>
      <c r="K982" s="176" t="s">
        <v>222</v>
      </c>
      <c r="L982" s="176" t="s">
        <v>222</v>
      </c>
      <c r="M982" s="176" t="s">
        <v>221</v>
      </c>
      <c r="N982" s="176" t="s">
        <v>221</v>
      </c>
    </row>
    <row r="983" spans="1:50" x14ac:dyDescent="0.3">
      <c r="A983" s="176">
        <v>811174</v>
      </c>
      <c r="B983" s="176" t="s">
        <v>308</v>
      </c>
      <c r="C983" s="176" t="s">
        <v>221</v>
      </c>
      <c r="D983" s="176" t="s">
        <v>222</v>
      </c>
      <c r="E983" s="176" t="s">
        <v>222</v>
      </c>
      <c r="F983" s="176" t="s">
        <v>221</v>
      </c>
      <c r="G983" s="176" t="s">
        <v>221</v>
      </c>
      <c r="H983" s="176" t="s">
        <v>221</v>
      </c>
      <c r="I983" s="176" t="s">
        <v>222</v>
      </c>
      <c r="J983" s="176" t="s">
        <v>221</v>
      </c>
      <c r="K983" s="176" t="s">
        <v>221</v>
      </c>
      <c r="L983" s="176" t="s">
        <v>222</v>
      </c>
      <c r="M983" s="176" t="s">
        <v>221</v>
      </c>
      <c r="N983" s="176" t="s">
        <v>222</v>
      </c>
    </row>
    <row r="984" spans="1:50" x14ac:dyDescent="0.3">
      <c r="A984" s="176">
        <v>811176</v>
      </c>
      <c r="B984" s="176" t="s">
        <v>308</v>
      </c>
      <c r="C984" s="176" t="s">
        <v>222</v>
      </c>
      <c r="D984" s="176" t="s">
        <v>222</v>
      </c>
      <c r="E984" s="176" t="s">
        <v>222</v>
      </c>
      <c r="F984" s="176" t="s">
        <v>222</v>
      </c>
      <c r="G984" s="176" t="s">
        <v>221</v>
      </c>
      <c r="H984" s="176" t="s">
        <v>222</v>
      </c>
      <c r="I984" s="176" t="s">
        <v>222</v>
      </c>
      <c r="J984" s="176" t="s">
        <v>222</v>
      </c>
      <c r="K984" s="176" t="s">
        <v>221</v>
      </c>
      <c r="L984" s="176" t="s">
        <v>222</v>
      </c>
      <c r="M984" s="176" t="s">
        <v>222</v>
      </c>
      <c r="N984" s="176" t="s">
        <v>221</v>
      </c>
    </row>
    <row r="985" spans="1:50" x14ac:dyDescent="0.3">
      <c r="A985" s="176">
        <v>811177</v>
      </c>
      <c r="B985" s="176" t="s">
        <v>308</v>
      </c>
      <c r="C985" s="176" t="s">
        <v>221</v>
      </c>
      <c r="D985" s="176" t="s">
        <v>221</v>
      </c>
      <c r="E985" s="176" t="s">
        <v>221</v>
      </c>
      <c r="F985" s="176" t="s">
        <v>222</v>
      </c>
      <c r="G985" s="176" t="s">
        <v>222</v>
      </c>
      <c r="H985" s="176" t="s">
        <v>222</v>
      </c>
      <c r="I985" s="176" t="s">
        <v>221</v>
      </c>
      <c r="J985" s="176" t="s">
        <v>221</v>
      </c>
      <c r="K985" s="176" t="s">
        <v>221</v>
      </c>
      <c r="L985" s="176" t="s">
        <v>221</v>
      </c>
      <c r="M985" s="176" t="s">
        <v>221</v>
      </c>
      <c r="N985" s="176" t="s">
        <v>221</v>
      </c>
    </row>
    <row r="986" spans="1:50" x14ac:dyDescent="0.3">
      <c r="A986" s="176">
        <v>811180</v>
      </c>
      <c r="B986" s="176" t="s">
        <v>308</v>
      </c>
      <c r="C986" s="176" t="s">
        <v>222</v>
      </c>
      <c r="D986" s="176" t="s">
        <v>221</v>
      </c>
      <c r="E986" s="176" t="s">
        <v>221</v>
      </c>
      <c r="F986" s="176" t="s">
        <v>221</v>
      </c>
      <c r="G986" s="176" t="s">
        <v>221</v>
      </c>
      <c r="H986" s="176" t="s">
        <v>222</v>
      </c>
      <c r="I986" s="176" t="s">
        <v>221</v>
      </c>
      <c r="J986" s="176" t="s">
        <v>221</v>
      </c>
      <c r="K986" s="176" t="s">
        <v>221</v>
      </c>
      <c r="L986" s="176" t="s">
        <v>221</v>
      </c>
      <c r="M986" s="176" t="s">
        <v>221</v>
      </c>
      <c r="N986" s="176" t="s">
        <v>221</v>
      </c>
    </row>
    <row r="987" spans="1:50" x14ac:dyDescent="0.3">
      <c r="A987" s="176">
        <v>811182</v>
      </c>
      <c r="B987" s="176" t="s">
        <v>308</v>
      </c>
      <c r="C987" s="176" t="s">
        <v>222</v>
      </c>
      <c r="D987" s="176" t="s">
        <v>220</v>
      </c>
      <c r="E987" s="176" t="s">
        <v>222</v>
      </c>
      <c r="F987" s="176" t="s">
        <v>220</v>
      </c>
      <c r="G987" s="176" t="s">
        <v>222</v>
      </c>
      <c r="H987" s="176" t="s">
        <v>221</v>
      </c>
      <c r="I987" s="176" t="s">
        <v>220</v>
      </c>
      <c r="J987" s="176" t="s">
        <v>221</v>
      </c>
      <c r="K987" s="176" t="s">
        <v>222</v>
      </c>
      <c r="L987" s="176" t="s">
        <v>220</v>
      </c>
      <c r="M987" s="176" t="s">
        <v>221</v>
      </c>
      <c r="N987" s="176" t="s">
        <v>221</v>
      </c>
    </row>
    <row r="988" spans="1:50" x14ac:dyDescent="0.3">
      <c r="A988" s="176">
        <v>811183</v>
      </c>
      <c r="B988" s="176" t="s">
        <v>308</v>
      </c>
      <c r="C988" s="176" t="s">
        <v>222</v>
      </c>
      <c r="D988" s="176" t="s">
        <v>222</v>
      </c>
      <c r="E988" s="176" t="s">
        <v>221</v>
      </c>
      <c r="F988" s="176" t="s">
        <v>221</v>
      </c>
      <c r="G988" s="176" t="s">
        <v>221</v>
      </c>
      <c r="H988" s="176" t="s">
        <v>221</v>
      </c>
      <c r="I988" s="176" t="s">
        <v>221</v>
      </c>
      <c r="J988" s="176" t="s">
        <v>221</v>
      </c>
      <c r="K988" s="176" t="s">
        <v>221</v>
      </c>
      <c r="L988" s="176" t="s">
        <v>221</v>
      </c>
      <c r="M988" s="176" t="s">
        <v>221</v>
      </c>
      <c r="N988" s="176" t="s">
        <v>221</v>
      </c>
    </row>
    <row r="989" spans="1:50" x14ac:dyDescent="0.3">
      <c r="A989" s="176">
        <v>811184</v>
      </c>
      <c r="B989" s="176" t="s">
        <v>308</v>
      </c>
      <c r="C989" s="176" t="s">
        <v>222</v>
      </c>
      <c r="D989" s="176" t="s">
        <v>220</v>
      </c>
      <c r="E989" s="176" t="s">
        <v>220</v>
      </c>
      <c r="F989" s="176" t="s">
        <v>220</v>
      </c>
      <c r="G989" s="176" t="s">
        <v>222</v>
      </c>
      <c r="H989" s="176" t="s">
        <v>220</v>
      </c>
      <c r="I989" s="176" t="s">
        <v>222</v>
      </c>
      <c r="J989" s="176" t="s">
        <v>220</v>
      </c>
      <c r="K989" s="176" t="s">
        <v>222</v>
      </c>
      <c r="L989" s="176" t="s">
        <v>220</v>
      </c>
      <c r="M989" s="176" t="s">
        <v>220</v>
      </c>
      <c r="N989" s="176" t="s">
        <v>222</v>
      </c>
      <c r="O989" s="176" t="s">
        <v>284</v>
      </c>
      <c r="P989" s="176" t="s">
        <v>284</v>
      </c>
      <c r="Q989" s="176" t="s">
        <v>284</v>
      </c>
      <c r="R989" s="176" t="s">
        <v>284</v>
      </c>
      <c r="S989" s="176" t="s">
        <v>284</v>
      </c>
      <c r="T989" s="176" t="s">
        <v>284</v>
      </c>
      <c r="U989" s="176" t="s">
        <v>284</v>
      </c>
      <c r="V989" s="176" t="s">
        <v>284</v>
      </c>
      <c r="W989" s="176" t="s">
        <v>284</v>
      </c>
      <c r="X989" s="176" t="s">
        <v>284</v>
      </c>
      <c r="Y989" s="176" t="s">
        <v>284</v>
      </c>
      <c r="Z989" s="176" t="s">
        <v>284</v>
      </c>
      <c r="AA989" s="176" t="s">
        <v>284</v>
      </c>
      <c r="AB989" s="176" t="s">
        <v>284</v>
      </c>
      <c r="AC989" s="176" t="s">
        <v>284</v>
      </c>
      <c r="AD989" s="176" t="s">
        <v>284</v>
      </c>
      <c r="AE989" s="176" t="s">
        <v>284</v>
      </c>
      <c r="AF989" s="176" t="s">
        <v>284</v>
      </c>
      <c r="AG989" s="176" t="s">
        <v>284</v>
      </c>
      <c r="AH989" s="176" t="s">
        <v>284</v>
      </c>
      <c r="AI989" s="176" t="s">
        <v>284</v>
      </c>
      <c r="AJ989" s="176" t="s">
        <v>284</v>
      </c>
      <c r="AK989" s="176" t="s">
        <v>284</v>
      </c>
      <c r="AL989" s="176" t="s">
        <v>284</v>
      </c>
      <c r="AM989" s="176" t="s">
        <v>284</v>
      </c>
      <c r="AN989" s="176" t="s">
        <v>284</v>
      </c>
      <c r="AO989" s="176" t="s">
        <v>284</v>
      </c>
      <c r="AP989" s="176" t="s">
        <v>284</v>
      </c>
      <c r="AQ989" s="176" t="s">
        <v>284</v>
      </c>
      <c r="AR989" s="176" t="s">
        <v>284</v>
      </c>
      <c r="AS989" s="176" t="s">
        <v>284</v>
      </c>
      <c r="AT989" s="176" t="s">
        <v>284</v>
      </c>
      <c r="AU989" s="176" t="s">
        <v>284</v>
      </c>
      <c r="AV989" s="176" t="s">
        <v>284</v>
      </c>
      <c r="AW989" s="176" t="s">
        <v>284</v>
      </c>
      <c r="AX989" s="176" t="s">
        <v>284</v>
      </c>
    </row>
    <row r="990" spans="1:50" x14ac:dyDescent="0.3">
      <c r="A990" s="176">
        <v>811187</v>
      </c>
      <c r="B990" s="176" t="s">
        <v>308</v>
      </c>
      <c r="C990" s="176" t="s">
        <v>222</v>
      </c>
      <c r="D990" s="176" t="s">
        <v>222</v>
      </c>
      <c r="E990" s="176" t="s">
        <v>222</v>
      </c>
      <c r="F990" s="176" t="s">
        <v>221</v>
      </c>
      <c r="G990" s="176" t="s">
        <v>222</v>
      </c>
      <c r="H990" s="176" t="s">
        <v>221</v>
      </c>
      <c r="I990" s="176" t="s">
        <v>221</v>
      </c>
      <c r="J990" s="176" t="s">
        <v>221</v>
      </c>
      <c r="K990" s="176" t="s">
        <v>221</v>
      </c>
      <c r="L990" s="176" t="s">
        <v>221</v>
      </c>
      <c r="M990" s="176" t="s">
        <v>221</v>
      </c>
      <c r="N990" s="176" t="s">
        <v>221</v>
      </c>
    </row>
    <row r="991" spans="1:50" x14ac:dyDescent="0.3">
      <c r="A991" s="176">
        <v>811189</v>
      </c>
      <c r="B991" s="176" t="s">
        <v>308</v>
      </c>
      <c r="C991" s="176" t="s">
        <v>220</v>
      </c>
      <c r="D991" s="176" t="s">
        <v>222</v>
      </c>
      <c r="E991" s="176" t="s">
        <v>221</v>
      </c>
      <c r="F991" s="176" t="s">
        <v>221</v>
      </c>
      <c r="G991" s="176" t="s">
        <v>221</v>
      </c>
      <c r="H991" s="176" t="s">
        <v>220</v>
      </c>
      <c r="I991" s="176" t="s">
        <v>221</v>
      </c>
      <c r="J991" s="176" t="s">
        <v>221</v>
      </c>
      <c r="K991" s="176" t="s">
        <v>221</v>
      </c>
      <c r="L991" s="176" t="s">
        <v>221</v>
      </c>
      <c r="M991" s="176" t="s">
        <v>221</v>
      </c>
      <c r="N991" s="176" t="s">
        <v>221</v>
      </c>
    </row>
    <row r="992" spans="1:50" x14ac:dyDescent="0.3">
      <c r="A992" s="176">
        <v>811191</v>
      </c>
      <c r="B992" s="176" t="s">
        <v>308</v>
      </c>
      <c r="C992" s="176" t="s">
        <v>220</v>
      </c>
      <c r="D992" s="176" t="s">
        <v>222</v>
      </c>
      <c r="E992" s="176" t="s">
        <v>222</v>
      </c>
      <c r="F992" s="176" t="s">
        <v>222</v>
      </c>
      <c r="G992" s="176" t="s">
        <v>222</v>
      </c>
      <c r="H992" s="176" t="s">
        <v>220</v>
      </c>
      <c r="I992" s="176" t="s">
        <v>222</v>
      </c>
      <c r="J992" s="176" t="s">
        <v>222</v>
      </c>
      <c r="K992" s="176" t="s">
        <v>222</v>
      </c>
      <c r="L992" s="176" t="s">
        <v>222</v>
      </c>
      <c r="M992" s="176" t="s">
        <v>220</v>
      </c>
      <c r="N992" s="176" t="s">
        <v>222</v>
      </c>
    </row>
    <row r="993" spans="1:14" x14ac:dyDescent="0.3">
      <c r="A993" s="176">
        <v>811193</v>
      </c>
      <c r="B993" s="176" t="s">
        <v>308</v>
      </c>
      <c r="C993" s="176" t="s">
        <v>222</v>
      </c>
      <c r="D993" s="176" t="s">
        <v>222</v>
      </c>
      <c r="E993" s="176" t="s">
        <v>222</v>
      </c>
      <c r="F993" s="176" t="s">
        <v>222</v>
      </c>
      <c r="G993" s="176" t="s">
        <v>222</v>
      </c>
      <c r="H993" s="176" t="s">
        <v>221</v>
      </c>
      <c r="I993" s="176" t="s">
        <v>221</v>
      </c>
      <c r="J993" s="176" t="s">
        <v>221</v>
      </c>
      <c r="K993" s="176" t="s">
        <v>221</v>
      </c>
      <c r="L993" s="176" t="s">
        <v>221</v>
      </c>
      <c r="M993" s="176" t="s">
        <v>221</v>
      </c>
      <c r="N993" s="176" t="s">
        <v>221</v>
      </c>
    </row>
    <row r="994" spans="1:14" x14ac:dyDescent="0.3">
      <c r="A994" s="176">
        <v>811194</v>
      </c>
      <c r="B994" s="176" t="s">
        <v>308</v>
      </c>
      <c r="C994" s="176" t="s">
        <v>222</v>
      </c>
      <c r="D994" s="176" t="s">
        <v>222</v>
      </c>
      <c r="E994" s="176" t="s">
        <v>221</v>
      </c>
      <c r="F994" s="176" t="s">
        <v>222</v>
      </c>
      <c r="G994" s="176" t="s">
        <v>222</v>
      </c>
      <c r="H994" s="176" t="s">
        <v>221</v>
      </c>
      <c r="I994" s="176" t="s">
        <v>221</v>
      </c>
      <c r="J994" s="176" t="s">
        <v>221</v>
      </c>
      <c r="K994" s="176" t="s">
        <v>221</v>
      </c>
      <c r="L994" s="176" t="s">
        <v>221</v>
      </c>
      <c r="M994" s="176" t="s">
        <v>221</v>
      </c>
      <c r="N994" s="176" t="s">
        <v>221</v>
      </c>
    </row>
    <row r="995" spans="1:14" x14ac:dyDescent="0.3">
      <c r="A995" s="176">
        <v>811197</v>
      </c>
      <c r="B995" s="176" t="s">
        <v>308</v>
      </c>
      <c r="C995" s="176" t="s">
        <v>222</v>
      </c>
      <c r="D995" s="176" t="s">
        <v>222</v>
      </c>
      <c r="E995" s="176" t="s">
        <v>222</v>
      </c>
      <c r="F995" s="176" t="s">
        <v>222</v>
      </c>
      <c r="G995" s="176" t="s">
        <v>220</v>
      </c>
      <c r="H995" s="176" t="s">
        <v>220</v>
      </c>
      <c r="I995" s="176" t="s">
        <v>222</v>
      </c>
      <c r="J995" s="176" t="s">
        <v>222</v>
      </c>
      <c r="K995" s="176" t="s">
        <v>222</v>
      </c>
      <c r="L995" s="176" t="s">
        <v>222</v>
      </c>
      <c r="M995" s="176" t="s">
        <v>222</v>
      </c>
      <c r="N995" s="176" t="s">
        <v>222</v>
      </c>
    </row>
    <row r="996" spans="1:14" x14ac:dyDescent="0.3">
      <c r="A996" s="176">
        <v>811198</v>
      </c>
      <c r="B996" s="176" t="s">
        <v>308</v>
      </c>
      <c r="C996" s="176" t="s">
        <v>222</v>
      </c>
      <c r="D996" s="176" t="s">
        <v>221</v>
      </c>
      <c r="E996" s="176" t="s">
        <v>221</v>
      </c>
      <c r="F996" s="176" t="s">
        <v>221</v>
      </c>
      <c r="G996" s="176" t="s">
        <v>221</v>
      </c>
      <c r="H996" s="176" t="s">
        <v>222</v>
      </c>
      <c r="I996" s="176" t="s">
        <v>221</v>
      </c>
      <c r="J996" s="176" t="s">
        <v>221</v>
      </c>
      <c r="K996" s="176" t="s">
        <v>221</v>
      </c>
      <c r="L996" s="176" t="s">
        <v>221</v>
      </c>
      <c r="M996" s="176" t="s">
        <v>221</v>
      </c>
      <c r="N996" s="176" t="s">
        <v>221</v>
      </c>
    </row>
    <row r="997" spans="1:14" x14ac:dyDescent="0.3">
      <c r="A997" s="176">
        <v>811199</v>
      </c>
      <c r="B997" s="176" t="s">
        <v>308</v>
      </c>
      <c r="C997" s="176" t="s">
        <v>222</v>
      </c>
      <c r="D997" s="176" t="s">
        <v>222</v>
      </c>
      <c r="E997" s="176" t="s">
        <v>221</v>
      </c>
      <c r="F997" s="176" t="s">
        <v>222</v>
      </c>
      <c r="G997" s="176" t="s">
        <v>221</v>
      </c>
      <c r="H997" s="176" t="s">
        <v>221</v>
      </c>
      <c r="I997" s="176" t="s">
        <v>221</v>
      </c>
      <c r="J997" s="176" t="s">
        <v>221</v>
      </c>
      <c r="K997" s="176" t="s">
        <v>221</v>
      </c>
      <c r="L997" s="176" t="s">
        <v>221</v>
      </c>
      <c r="M997" s="176" t="s">
        <v>221</v>
      </c>
      <c r="N997" s="176" t="s">
        <v>221</v>
      </c>
    </row>
    <row r="998" spans="1:14" x14ac:dyDescent="0.3">
      <c r="A998" s="176">
        <v>811201</v>
      </c>
      <c r="B998" s="176" t="s">
        <v>308</v>
      </c>
      <c r="C998" s="176" t="s">
        <v>222</v>
      </c>
      <c r="D998" s="176" t="s">
        <v>221</v>
      </c>
      <c r="E998" s="176" t="s">
        <v>222</v>
      </c>
      <c r="F998" s="176" t="s">
        <v>222</v>
      </c>
      <c r="G998" s="176" t="s">
        <v>221</v>
      </c>
      <c r="H998" s="176" t="s">
        <v>221</v>
      </c>
      <c r="I998" s="176" t="s">
        <v>221</v>
      </c>
      <c r="J998" s="176" t="s">
        <v>221</v>
      </c>
      <c r="K998" s="176" t="s">
        <v>221</v>
      </c>
      <c r="L998" s="176" t="s">
        <v>221</v>
      </c>
      <c r="M998" s="176" t="s">
        <v>221</v>
      </c>
      <c r="N998" s="176" t="s">
        <v>221</v>
      </c>
    </row>
    <row r="999" spans="1:14" x14ac:dyDescent="0.3">
      <c r="A999" s="176">
        <v>811202</v>
      </c>
      <c r="B999" s="176" t="s">
        <v>308</v>
      </c>
      <c r="C999" s="176" t="s">
        <v>222</v>
      </c>
      <c r="D999" s="176" t="s">
        <v>222</v>
      </c>
      <c r="E999" s="176" t="s">
        <v>221</v>
      </c>
      <c r="F999" s="176" t="s">
        <v>221</v>
      </c>
      <c r="G999" s="176" t="s">
        <v>220</v>
      </c>
      <c r="H999" s="176" t="s">
        <v>222</v>
      </c>
      <c r="I999" s="176" t="s">
        <v>222</v>
      </c>
      <c r="J999" s="176" t="s">
        <v>221</v>
      </c>
      <c r="K999" s="176" t="s">
        <v>221</v>
      </c>
      <c r="L999" s="176" t="s">
        <v>221</v>
      </c>
      <c r="M999" s="176" t="s">
        <v>221</v>
      </c>
      <c r="N999" s="176" t="s">
        <v>222</v>
      </c>
    </row>
    <row r="1000" spans="1:14" x14ac:dyDescent="0.3">
      <c r="A1000" s="176">
        <v>811203</v>
      </c>
      <c r="B1000" s="176" t="s">
        <v>308</v>
      </c>
      <c r="C1000" s="176" t="s">
        <v>222</v>
      </c>
      <c r="D1000" s="176" t="s">
        <v>221</v>
      </c>
      <c r="E1000" s="176" t="s">
        <v>221</v>
      </c>
      <c r="F1000" s="176" t="s">
        <v>221</v>
      </c>
      <c r="G1000" s="176" t="s">
        <v>221</v>
      </c>
      <c r="H1000" s="176" t="s">
        <v>222</v>
      </c>
      <c r="I1000" s="176" t="s">
        <v>221</v>
      </c>
      <c r="J1000" s="176" t="s">
        <v>221</v>
      </c>
      <c r="K1000" s="176" t="s">
        <v>221</v>
      </c>
      <c r="L1000" s="176" t="s">
        <v>221</v>
      </c>
      <c r="M1000" s="176" t="s">
        <v>221</v>
      </c>
      <c r="N1000" s="176" t="s">
        <v>221</v>
      </c>
    </row>
    <row r="1001" spans="1:14" x14ac:dyDescent="0.3">
      <c r="A1001" s="176">
        <v>811204</v>
      </c>
      <c r="B1001" s="176" t="s">
        <v>308</v>
      </c>
      <c r="C1001" s="176" t="s">
        <v>222</v>
      </c>
      <c r="D1001" s="176" t="s">
        <v>222</v>
      </c>
      <c r="E1001" s="176" t="s">
        <v>222</v>
      </c>
      <c r="F1001" s="176" t="s">
        <v>221</v>
      </c>
      <c r="G1001" s="176" t="s">
        <v>222</v>
      </c>
      <c r="H1001" s="176" t="s">
        <v>222</v>
      </c>
      <c r="I1001" s="176" t="s">
        <v>221</v>
      </c>
      <c r="J1001" s="176" t="s">
        <v>221</v>
      </c>
      <c r="K1001" s="176" t="s">
        <v>221</v>
      </c>
      <c r="L1001" s="176" t="s">
        <v>221</v>
      </c>
      <c r="M1001" s="176" t="s">
        <v>221</v>
      </c>
      <c r="N1001" s="176" t="s">
        <v>221</v>
      </c>
    </row>
    <row r="1002" spans="1:14" x14ac:dyDescent="0.3">
      <c r="A1002" s="176">
        <v>811207</v>
      </c>
      <c r="B1002" s="176" t="s">
        <v>308</v>
      </c>
      <c r="C1002" s="176" t="s">
        <v>222</v>
      </c>
      <c r="D1002" s="176" t="s">
        <v>221</v>
      </c>
      <c r="E1002" s="176" t="s">
        <v>220</v>
      </c>
      <c r="F1002" s="176" t="s">
        <v>220</v>
      </c>
      <c r="G1002" s="176" t="s">
        <v>222</v>
      </c>
      <c r="H1002" s="176" t="s">
        <v>222</v>
      </c>
      <c r="I1002" s="176" t="s">
        <v>221</v>
      </c>
      <c r="J1002" s="176" t="s">
        <v>221</v>
      </c>
      <c r="K1002" s="176" t="s">
        <v>221</v>
      </c>
      <c r="L1002" s="176" t="s">
        <v>221</v>
      </c>
      <c r="M1002" s="176" t="s">
        <v>221</v>
      </c>
      <c r="N1002" s="176" t="s">
        <v>222</v>
      </c>
    </row>
    <row r="1003" spans="1:14" x14ac:dyDescent="0.3">
      <c r="A1003" s="176">
        <v>811208</v>
      </c>
      <c r="B1003" s="176" t="s">
        <v>308</v>
      </c>
      <c r="C1003" s="176" t="s">
        <v>222</v>
      </c>
      <c r="D1003" s="176" t="s">
        <v>220</v>
      </c>
      <c r="E1003" s="176" t="s">
        <v>222</v>
      </c>
      <c r="F1003" s="176" t="s">
        <v>222</v>
      </c>
      <c r="G1003" s="176" t="s">
        <v>222</v>
      </c>
      <c r="H1003" s="176" t="s">
        <v>220</v>
      </c>
      <c r="I1003" s="176" t="s">
        <v>222</v>
      </c>
      <c r="J1003" s="176" t="s">
        <v>221</v>
      </c>
      <c r="K1003" s="176" t="s">
        <v>221</v>
      </c>
      <c r="L1003" s="176" t="s">
        <v>221</v>
      </c>
      <c r="M1003" s="176" t="s">
        <v>222</v>
      </c>
      <c r="N1003" s="176" t="s">
        <v>221</v>
      </c>
    </row>
    <row r="1004" spans="1:14" x14ac:dyDescent="0.3">
      <c r="A1004" s="176">
        <v>811210</v>
      </c>
      <c r="B1004" s="176" t="s">
        <v>308</v>
      </c>
      <c r="C1004" s="176" t="s">
        <v>220</v>
      </c>
      <c r="D1004" s="176" t="s">
        <v>221</v>
      </c>
      <c r="E1004" s="176" t="s">
        <v>221</v>
      </c>
      <c r="F1004" s="176" t="s">
        <v>220</v>
      </c>
      <c r="G1004" s="176" t="s">
        <v>222</v>
      </c>
      <c r="H1004" s="176" t="s">
        <v>220</v>
      </c>
      <c r="I1004" s="176" t="s">
        <v>221</v>
      </c>
      <c r="J1004" s="176" t="s">
        <v>221</v>
      </c>
      <c r="K1004" s="176" t="s">
        <v>221</v>
      </c>
      <c r="L1004" s="176" t="s">
        <v>221</v>
      </c>
      <c r="M1004" s="176" t="s">
        <v>221</v>
      </c>
      <c r="N1004" s="176" t="s">
        <v>221</v>
      </c>
    </row>
    <row r="1005" spans="1:14" x14ac:dyDescent="0.3">
      <c r="A1005" s="176">
        <v>811212</v>
      </c>
      <c r="B1005" s="176" t="s">
        <v>308</v>
      </c>
      <c r="C1005" s="176" t="s">
        <v>222</v>
      </c>
      <c r="D1005" s="176" t="s">
        <v>222</v>
      </c>
      <c r="E1005" s="176" t="s">
        <v>222</v>
      </c>
      <c r="F1005" s="176" t="s">
        <v>222</v>
      </c>
      <c r="G1005" s="176" t="s">
        <v>222</v>
      </c>
      <c r="H1005" s="176" t="s">
        <v>221</v>
      </c>
      <c r="I1005" s="176" t="s">
        <v>221</v>
      </c>
      <c r="J1005" s="176" t="s">
        <v>221</v>
      </c>
      <c r="K1005" s="176" t="s">
        <v>221</v>
      </c>
      <c r="L1005" s="176" t="s">
        <v>221</v>
      </c>
      <c r="M1005" s="176" t="s">
        <v>221</v>
      </c>
      <c r="N1005" s="176" t="s">
        <v>221</v>
      </c>
    </row>
    <row r="1006" spans="1:14" x14ac:dyDescent="0.3">
      <c r="A1006" s="176">
        <v>811213</v>
      </c>
      <c r="B1006" s="176" t="s">
        <v>308</v>
      </c>
      <c r="C1006" s="176" t="s">
        <v>222</v>
      </c>
      <c r="D1006" s="176" t="s">
        <v>222</v>
      </c>
      <c r="E1006" s="176" t="s">
        <v>222</v>
      </c>
      <c r="F1006" s="176" t="s">
        <v>222</v>
      </c>
      <c r="G1006" s="176" t="s">
        <v>222</v>
      </c>
      <c r="H1006" s="176" t="s">
        <v>222</v>
      </c>
      <c r="I1006" s="176" t="s">
        <v>221</v>
      </c>
      <c r="J1006" s="176" t="s">
        <v>221</v>
      </c>
      <c r="K1006" s="176" t="s">
        <v>221</v>
      </c>
      <c r="L1006" s="176" t="s">
        <v>221</v>
      </c>
      <c r="M1006" s="176" t="s">
        <v>221</v>
      </c>
      <c r="N1006" s="176" t="s">
        <v>221</v>
      </c>
    </row>
    <row r="1007" spans="1:14" x14ac:dyDescent="0.3">
      <c r="A1007" s="176">
        <v>811215</v>
      </c>
      <c r="B1007" s="176" t="s">
        <v>308</v>
      </c>
      <c r="C1007" s="176" t="s">
        <v>222</v>
      </c>
      <c r="D1007" s="176" t="s">
        <v>220</v>
      </c>
      <c r="E1007" s="176" t="s">
        <v>221</v>
      </c>
      <c r="F1007" s="176" t="s">
        <v>220</v>
      </c>
      <c r="G1007" s="176" t="s">
        <v>222</v>
      </c>
      <c r="H1007" s="176" t="s">
        <v>222</v>
      </c>
      <c r="I1007" s="176" t="s">
        <v>222</v>
      </c>
      <c r="J1007" s="176" t="s">
        <v>221</v>
      </c>
      <c r="K1007" s="176" t="s">
        <v>222</v>
      </c>
      <c r="L1007" s="176" t="s">
        <v>222</v>
      </c>
      <c r="M1007" s="176" t="s">
        <v>222</v>
      </c>
      <c r="N1007" s="176" t="s">
        <v>221</v>
      </c>
    </row>
    <row r="1008" spans="1:14" x14ac:dyDescent="0.3">
      <c r="A1008" s="176">
        <v>811217</v>
      </c>
      <c r="B1008" s="176" t="s">
        <v>308</v>
      </c>
      <c r="C1008" s="176" t="s">
        <v>222</v>
      </c>
      <c r="D1008" s="176" t="s">
        <v>221</v>
      </c>
      <c r="E1008" s="176" t="s">
        <v>221</v>
      </c>
      <c r="F1008" s="176" t="s">
        <v>221</v>
      </c>
      <c r="G1008" s="176" t="s">
        <v>221</v>
      </c>
      <c r="H1008" s="176" t="s">
        <v>222</v>
      </c>
      <c r="I1008" s="176" t="s">
        <v>221</v>
      </c>
      <c r="J1008" s="176" t="s">
        <v>221</v>
      </c>
      <c r="K1008" s="176" t="s">
        <v>221</v>
      </c>
      <c r="L1008" s="176" t="s">
        <v>221</v>
      </c>
      <c r="M1008" s="176" t="s">
        <v>222</v>
      </c>
      <c r="N1008" s="176" t="s">
        <v>222</v>
      </c>
    </row>
    <row r="1009" spans="1:14" x14ac:dyDescent="0.3">
      <c r="A1009" s="176">
        <v>811219</v>
      </c>
      <c r="B1009" s="176" t="s">
        <v>308</v>
      </c>
      <c r="C1009" s="176" t="s">
        <v>222</v>
      </c>
      <c r="D1009" s="176" t="s">
        <v>222</v>
      </c>
      <c r="E1009" s="176" t="s">
        <v>221</v>
      </c>
      <c r="F1009" s="176" t="s">
        <v>221</v>
      </c>
      <c r="G1009" s="176" t="s">
        <v>221</v>
      </c>
      <c r="H1009" s="176" t="s">
        <v>222</v>
      </c>
      <c r="I1009" s="176" t="s">
        <v>221</v>
      </c>
      <c r="J1009" s="176" t="s">
        <v>221</v>
      </c>
      <c r="K1009" s="176" t="s">
        <v>221</v>
      </c>
      <c r="L1009" s="176" t="s">
        <v>221</v>
      </c>
      <c r="M1009" s="176" t="s">
        <v>221</v>
      </c>
      <c r="N1009" s="176" t="s">
        <v>221</v>
      </c>
    </row>
    <row r="1010" spans="1:14" x14ac:dyDescent="0.3">
      <c r="A1010" s="176">
        <v>811222</v>
      </c>
      <c r="B1010" s="176" t="s">
        <v>308</v>
      </c>
      <c r="C1010" s="176" t="s">
        <v>220</v>
      </c>
      <c r="D1010" s="176" t="s">
        <v>222</v>
      </c>
      <c r="E1010" s="176" t="s">
        <v>220</v>
      </c>
      <c r="F1010" s="176" t="s">
        <v>220</v>
      </c>
      <c r="G1010" s="176" t="s">
        <v>222</v>
      </c>
      <c r="H1010" s="176" t="s">
        <v>222</v>
      </c>
      <c r="I1010" s="176" t="s">
        <v>221</v>
      </c>
      <c r="J1010" s="176" t="s">
        <v>222</v>
      </c>
      <c r="K1010" s="176" t="s">
        <v>221</v>
      </c>
      <c r="L1010" s="176" t="s">
        <v>221</v>
      </c>
      <c r="M1010" s="176" t="s">
        <v>221</v>
      </c>
      <c r="N1010" s="176" t="s">
        <v>221</v>
      </c>
    </row>
    <row r="1011" spans="1:14" x14ac:dyDescent="0.3">
      <c r="A1011" s="176">
        <v>811224</v>
      </c>
      <c r="B1011" s="176" t="s">
        <v>308</v>
      </c>
      <c r="C1011" s="176" t="s">
        <v>222</v>
      </c>
      <c r="D1011" s="176" t="s">
        <v>222</v>
      </c>
      <c r="E1011" s="176" t="s">
        <v>222</v>
      </c>
      <c r="F1011" s="176" t="s">
        <v>221</v>
      </c>
      <c r="G1011" s="176" t="s">
        <v>221</v>
      </c>
      <c r="H1011" s="176" t="s">
        <v>221</v>
      </c>
      <c r="I1011" s="176" t="s">
        <v>221</v>
      </c>
      <c r="J1011" s="176" t="s">
        <v>221</v>
      </c>
      <c r="K1011" s="176" t="s">
        <v>221</v>
      </c>
      <c r="L1011" s="176" t="s">
        <v>221</v>
      </c>
      <c r="M1011" s="176" t="s">
        <v>221</v>
      </c>
      <c r="N1011" s="176" t="s">
        <v>221</v>
      </c>
    </row>
    <row r="1012" spans="1:14" x14ac:dyDescent="0.3">
      <c r="A1012" s="176">
        <v>811225</v>
      </c>
      <c r="B1012" s="176" t="s">
        <v>308</v>
      </c>
      <c r="C1012" s="176" t="s">
        <v>221</v>
      </c>
      <c r="D1012" s="176" t="s">
        <v>221</v>
      </c>
      <c r="E1012" s="176" t="s">
        <v>221</v>
      </c>
      <c r="F1012" s="176" t="s">
        <v>222</v>
      </c>
      <c r="G1012" s="176" t="s">
        <v>222</v>
      </c>
      <c r="H1012" s="176" t="s">
        <v>222</v>
      </c>
      <c r="I1012" s="176" t="s">
        <v>221</v>
      </c>
      <c r="J1012" s="176" t="s">
        <v>221</v>
      </c>
      <c r="K1012" s="176" t="s">
        <v>221</v>
      </c>
      <c r="L1012" s="176" t="s">
        <v>221</v>
      </c>
      <c r="M1012" s="176" t="s">
        <v>221</v>
      </c>
      <c r="N1012" s="176" t="s">
        <v>221</v>
      </c>
    </row>
    <row r="1013" spans="1:14" x14ac:dyDescent="0.3">
      <c r="A1013" s="176">
        <v>811227</v>
      </c>
      <c r="B1013" s="176" t="s">
        <v>308</v>
      </c>
      <c r="C1013" s="176" t="s">
        <v>222</v>
      </c>
      <c r="D1013" s="176" t="s">
        <v>220</v>
      </c>
      <c r="E1013" s="176" t="s">
        <v>221</v>
      </c>
      <c r="F1013" s="176" t="s">
        <v>221</v>
      </c>
      <c r="G1013" s="176" t="s">
        <v>221</v>
      </c>
      <c r="H1013" s="176" t="s">
        <v>221</v>
      </c>
      <c r="I1013" s="176" t="s">
        <v>221</v>
      </c>
      <c r="J1013" s="176" t="s">
        <v>221</v>
      </c>
      <c r="K1013" s="176" t="s">
        <v>221</v>
      </c>
      <c r="L1013" s="176" t="s">
        <v>220</v>
      </c>
      <c r="M1013" s="176" t="s">
        <v>221</v>
      </c>
      <c r="N1013" s="176" t="s">
        <v>221</v>
      </c>
    </row>
    <row r="1014" spans="1:14" x14ac:dyDescent="0.3">
      <c r="A1014" s="176">
        <v>811229</v>
      </c>
      <c r="B1014" s="176" t="s">
        <v>308</v>
      </c>
      <c r="C1014" s="176" t="s">
        <v>222</v>
      </c>
      <c r="D1014" s="176" t="s">
        <v>222</v>
      </c>
      <c r="E1014" s="176" t="s">
        <v>221</v>
      </c>
      <c r="F1014" s="176" t="s">
        <v>222</v>
      </c>
      <c r="G1014" s="176" t="s">
        <v>221</v>
      </c>
      <c r="H1014" s="176" t="s">
        <v>222</v>
      </c>
      <c r="I1014" s="176" t="s">
        <v>221</v>
      </c>
      <c r="J1014" s="176" t="s">
        <v>221</v>
      </c>
      <c r="K1014" s="176" t="s">
        <v>221</v>
      </c>
      <c r="L1014" s="176" t="s">
        <v>221</v>
      </c>
      <c r="M1014" s="176" t="s">
        <v>221</v>
      </c>
      <c r="N1014" s="176" t="s">
        <v>221</v>
      </c>
    </row>
    <row r="1015" spans="1:14" x14ac:dyDescent="0.3">
      <c r="A1015" s="176">
        <v>811232</v>
      </c>
      <c r="B1015" s="176" t="s">
        <v>308</v>
      </c>
      <c r="C1015" s="176" t="s">
        <v>222</v>
      </c>
      <c r="D1015" s="176" t="s">
        <v>221</v>
      </c>
      <c r="E1015" s="176" t="s">
        <v>221</v>
      </c>
      <c r="F1015" s="176" t="s">
        <v>221</v>
      </c>
      <c r="G1015" s="176" t="s">
        <v>221</v>
      </c>
      <c r="H1015" s="176" t="s">
        <v>222</v>
      </c>
      <c r="I1015" s="176" t="s">
        <v>221</v>
      </c>
      <c r="J1015" s="176" t="s">
        <v>221</v>
      </c>
      <c r="K1015" s="176" t="s">
        <v>221</v>
      </c>
      <c r="L1015" s="176" t="s">
        <v>221</v>
      </c>
      <c r="M1015" s="176" t="s">
        <v>221</v>
      </c>
      <c r="N1015" s="176" t="s">
        <v>221</v>
      </c>
    </row>
    <row r="1016" spans="1:14" x14ac:dyDescent="0.3">
      <c r="A1016" s="176">
        <v>811234</v>
      </c>
      <c r="B1016" s="176" t="s">
        <v>308</v>
      </c>
      <c r="C1016" s="176" t="s">
        <v>220</v>
      </c>
      <c r="D1016" s="176" t="s">
        <v>220</v>
      </c>
      <c r="E1016" s="176" t="s">
        <v>220</v>
      </c>
      <c r="F1016" s="176" t="s">
        <v>220</v>
      </c>
      <c r="G1016" s="176" t="s">
        <v>220</v>
      </c>
      <c r="H1016" s="176" t="s">
        <v>220</v>
      </c>
      <c r="I1016" s="176" t="s">
        <v>221</v>
      </c>
      <c r="J1016" s="176" t="s">
        <v>221</v>
      </c>
      <c r="K1016" s="176" t="s">
        <v>221</v>
      </c>
      <c r="L1016" s="176" t="s">
        <v>221</v>
      </c>
      <c r="M1016" s="176" t="s">
        <v>221</v>
      </c>
      <c r="N1016" s="176" t="s">
        <v>221</v>
      </c>
    </row>
    <row r="1017" spans="1:14" x14ac:dyDescent="0.3">
      <c r="A1017" s="176">
        <v>811239</v>
      </c>
      <c r="B1017" s="176" t="s">
        <v>308</v>
      </c>
      <c r="C1017" s="176" t="s">
        <v>222</v>
      </c>
      <c r="D1017" s="176" t="s">
        <v>221</v>
      </c>
      <c r="E1017" s="176" t="s">
        <v>221</v>
      </c>
      <c r="F1017" s="176" t="s">
        <v>221</v>
      </c>
      <c r="G1017" s="176" t="s">
        <v>222</v>
      </c>
      <c r="H1017" s="176" t="s">
        <v>222</v>
      </c>
      <c r="I1017" s="176" t="s">
        <v>221</v>
      </c>
      <c r="J1017" s="176" t="s">
        <v>221</v>
      </c>
      <c r="K1017" s="176" t="s">
        <v>221</v>
      </c>
      <c r="L1017" s="176" t="s">
        <v>221</v>
      </c>
      <c r="M1017" s="176" t="s">
        <v>221</v>
      </c>
      <c r="N1017" s="176" t="s">
        <v>221</v>
      </c>
    </row>
    <row r="1018" spans="1:14" x14ac:dyDescent="0.3">
      <c r="A1018" s="176">
        <v>811243</v>
      </c>
      <c r="B1018" s="176" t="s">
        <v>308</v>
      </c>
      <c r="C1018" s="176" t="s">
        <v>220</v>
      </c>
      <c r="D1018" s="176" t="s">
        <v>222</v>
      </c>
      <c r="E1018" s="176" t="s">
        <v>222</v>
      </c>
      <c r="F1018" s="176" t="s">
        <v>220</v>
      </c>
      <c r="G1018" s="176" t="s">
        <v>221</v>
      </c>
      <c r="H1018" s="176" t="s">
        <v>222</v>
      </c>
      <c r="I1018" s="176" t="s">
        <v>222</v>
      </c>
      <c r="J1018" s="176" t="s">
        <v>222</v>
      </c>
      <c r="K1018" s="176" t="s">
        <v>221</v>
      </c>
      <c r="L1018" s="176" t="s">
        <v>221</v>
      </c>
      <c r="M1018" s="176" t="s">
        <v>222</v>
      </c>
      <c r="N1018" s="176" t="s">
        <v>220</v>
      </c>
    </row>
    <row r="1019" spans="1:14" x14ac:dyDescent="0.3">
      <c r="A1019" s="176">
        <v>811244</v>
      </c>
      <c r="B1019" s="176" t="s">
        <v>308</v>
      </c>
      <c r="C1019" s="176" t="s">
        <v>222</v>
      </c>
      <c r="D1019" s="176" t="s">
        <v>222</v>
      </c>
      <c r="E1019" s="176" t="s">
        <v>221</v>
      </c>
      <c r="F1019" s="176" t="s">
        <v>221</v>
      </c>
      <c r="G1019" s="176" t="s">
        <v>221</v>
      </c>
      <c r="H1019" s="176" t="s">
        <v>222</v>
      </c>
      <c r="I1019" s="176" t="s">
        <v>221</v>
      </c>
      <c r="J1019" s="176" t="s">
        <v>221</v>
      </c>
      <c r="K1019" s="176" t="s">
        <v>221</v>
      </c>
      <c r="L1019" s="176" t="s">
        <v>221</v>
      </c>
      <c r="M1019" s="176" t="s">
        <v>221</v>
      </c>
      <c r="N1019" s="176" t="s">
        <v>221</v>
      </c>
    </row>
    <row r="1020" spans="1:14" x14ac:dyDescent="0.3">
      <c r="A1020" s="176">
        <v>811247</v>
      </c>
      <c r="B1020" s="176" t="s">
        <v>308</v>
      </c>
      <c r="C1020" s="176" t="s">
        <v>222</v>
      </c>
      <c r="D1020" s="176" t="s">
        <v>221</v>
      </c>
      <c r="E1020" s="176" t="s">
        <v>221</v>
      </c>
      <c r="F1020" s="176" t="s">
        <v>221</v>
      </c>
      <c r="G1020" s="176" t="s">
        <v>221</v>
      </c>
      <c r="H1020" s="176" t="s">
        <v>222</v>
      </c>
      <c r="I1020" s="176" t="s">
        <v>221</v>
      </c>
      <c r="J1020" s="176" t="s">
        <v>221</v>
      </c>
      <c r="K1020" s="176" t="s">
        <v>221</v>
      </c>
      <c r="L1020" s="176" t="s">
        <v>221</v>
      </c>
      <c r="M1020" s="176" t="s">
        <v>221</v>
      </c>
      <c r="N1020" s="176" t="s">
        <v>221</v>
      </c>
    </row>
    <row r="1021" spans="1:14" x14ac:dyDescent="0.3">
      <c r="A1021" s="176">
        <v>811248</v>
      </c>
      <c r="B1021" s="176" t="s">
        <v>308</v>
      </c>
      <c r="C1021" s="176" t="s">
        <v>220</v>
      </c>
      <c r="D1021" s="176" t="s">
        <v>221</v>
      </c>
      <c r="E1021" s="176" t="s">
        <v>221</v>
      </c>
      <c r="F1021" s="176" t="s">
        <v>220</v>
      </c>
      <c r="G1021" s="176" t="s">
        <v>222</v>
      </c>
      <c r="H1021" s="176" t="s">
        <v>220</v>
      </c>
      <c r="I1021" s="176" t="s">
        <v>222</v>
      </c>
      <c r="J1021" s="176" t="s">
        <v>221</v>
      </c>
      <c r="K1021" s="176" t="s">
        <v>221</v>
      </c>
      <c r="L1021" s="176" t="s">
        <v>222</v>
      </c>
      <c r="M1021" s="176" t="s">
        <v>222</v>
      </c>
      <c r="N1021" s="176" t="s">
        <v>221</v>
      </c>
    </row>
    <row r="1022" spans="1:14" x14ac:dyDescent="0.3">
      <c r="A1022" s="176">
        <v>811249</v>
      </c>
      <c r="B1022" s="176" t="s">
        <v>308</v>
      </c>
      <c r="C1022" s="176" t="s">
        <v>221</v>
      </c>
      <c r="D1022" s="176" t="s">
        <v>221</v>
      </c>
      <c r="E1022" s="176" t="s">
        <v>221</v>
      </c>
      <c r="F1022" s="176" t="s">
        <v>222</v>
      </c>
      <c r="G1022" s="176" t="s">
        <v>222</v>
      </c>
      <c r="H1022" s="176" t="s">
        <v>222</v>
      </c>
      <c r="I1022" s="176" t="s">
        <v>221</v>
      </c>
      <c r="J1022" s="176" t="s">
        <v>221</v>
      </c>
      <c r="K1022" s="176" t="s">
        <v>221</v>
      </c>
      <c r="L1022" s="176" t="s">
        <v>221</v>
      </c>
      <c r="M1022" s="176" t="s">
        <v>221</v>
      </c>
      <c r="N1022" s="176" t="s">
        <v>221</v>
      </c>
    </row>
    <row r="1023" spans="1:14" x14ac:dyDescent="0.3">
      <c r="A1023" s="176">
        <v>811250</v>
      </c>
      <c r="B1023" s="176" t="s">
        <v>308</v>
      </c>
      <c r="C1023" s="176" t="s">
        <v>222</v>
      </c>
      <c r="D1023" s="176" t="s">
        <v>222</v>
      </c>
      <c r="E1023" s="176" t="s">
        <v>222</v>
      </c>
      <c r="F1023" s="176" t="s">
        <v>222</v>
      </c>
      <c r="G1023" s="176" t="s">
        <v>221</v>
      </c>
      <c r="H1023" s="176" t="s">
        <v>221</v>
      </c>
      <c r="I1023" s="176" t="s">
        <v>221</v>
      </c>
      <c r="J1023" s="176" t="s">
        <v>221</v>
      </c>
      <c r="K1023" s="176" t="s">
        <v>221</v>
      </c>
      <c r="L1023" s="176" t="s">
        <v>221</v>
      </c>
      <c r="M1023" s="176" t="s">
        <v>221</v>
      </c>
      <c r="N1023" s="176" t="s">
        <v>221</v>
      </c>
    </row>
    <row r="1024" spans="1:14" x14ac:dyDescent="0.3">
      <c r="A1024" s="176">
        <v>811251</v>
      </c>
      <c r="B1024" s="176" t="s">
        <v>308</v>
      </c>
      <c r="C1024" s="176" t="s">
        <v>221</v>
      </c>
      <c r="D1024" s="176" t="s">
        <v>221</v>
      </c>
      <c r="E1024" s="176" t="s">
        <v>221</v>
      </c>
      <c r="F1024" s="176" t="s">
        <v>222</v>
      </c>
      <c r="G1024" s="176" t="s">
        <v>222</v>
      </c>
      <c r="H1024" s="176" t="s">
        <v>222</v>
      </c>
      <c r="I1024" s="176" t="s">
        <v>221</v>
      </c>
      <c r="J1024" s="176" t="s">
        <v>221</v>
      </c>
      <c r="K1024" s="176" t="s">
        <v>221</v>
      </c>
      <c r="L1024" s="176" t="s">
        <v>221</v>
      </c>
      <c r="M1024" s="176" t="s">
        <v>222</v>
      </c>
      <c r="N1024" s="176" t="s">
        <v>222</v>
      </c>
    </row>
    <row r="1025" spans="1:50" x14ac:dyDescent="0.3">
      <c r="A1025" s="176">
        <v>811252</v>
      </c>
      <c r="B1025" s="176" t="s">
        <v>308</v>
      </c>
      <c r="C1025" s="176" t="s">
        <v>222</v>
      </c>
      <c r="D1025" s="176" t="s">
        <v>220</v>
      </c>
      <c r="E1025" s="176" t="s">
        <v>222</v>
      </c>
      <c r="F1025" s="176" t="s">
        <v>220</v>
      </c>
      <c r="G1025" s="176" t="s">
        <v>220</v>
      </c>
      <c r="H1025" s="176" t="s">
        <v>222</v>
      </c>
      <c r="I1025" s="176" t="s">
        <v>220</v>
      </c>
      <c r="J1025" s="176" t="s">
        <v>222</v>
      </c>
      <c r="K1025" s="176" t="s">
        <v>222</v>
      </c>
      <c r="L1025" s="176" t="s">
        <v>220</v>
      </c>
      <c r="M1025" s="176" t="s">
        <v>220</v>
      </c>
      <c r="N1025" s="176" t="s">
        <v>222</v>
      </c>
      <c r="O1025" s="176" t="s">
        <v>284</v>
      </c>
      <c r="P1025" s="176" t="s">
        <v>284</v>
      </c>
      <c r="Q1025" s="176" t="s">
        <v>284</v>
      </c>
      <c r="R1025" s="176" t="s">
        <v>284</v>
      </c>
      <c r="S1025" s="176" t="s">
        <v>284</v>
      </c>
      <c r="T1025" s="176" t="s">
        <v>284</v>
      </c>
      <c r="U1025" s="176" t="s">
        <v>284</v>
      </c>
      <c r="V1025" s="176" t="s">
        <v>284</v>
      </c>
      <c r="W1025" s="176" t="s">
        <v>284</v>
      </c>
      <c r="X1025" s="176" t="s">
        <v>284</v>
      </c>
      <c r="Y1025" s="176" t="s">
        <v>284</v>
      </c>
      <c r="Z1025" s="176" t="s">
        <v>284</v>
      </c>
      <c r="AA1025" s="176" t="s">
        <v>284</v>
      </c>
      <c r="AB1025" s="176" t="s">
        <v>284</v>
      </c>
      <c r="AC1025" s="176" t="s">
        <v>284</v>
      </c>
      <c r="AD1025" s="176" t="s">
        <v>284</v>
      </c>
      <c r="AE1025" s="176" t="s">
        <v>284</v>
      </c>
      <c r="AF1025" s="176" t="s">
        <v>284</v>
      </c>
      <c r="AG1025" s="176" t="s">
        <v>284</v>
      </c>
      <c r="AH1025" s="176" t="s">
        <v>284</v>
      </c>
      <c r="AI1025" s="176" t="s">
        <v>284</v>
      </c>
      <c r="AJ1025" s="176" t="s">
        <v>284</v>
      </c>
      <c r="AK1025" s="176" t="s">
        <v>284</v>
      </c>
      <c r="AL1025" s="176" t="s">
        <v>284</v>
      </c>
      <c r="AM1025" s="176" t="s">
        <v>284</v>
      </c>
      <c r="AN1025" s="176" t="s">
        <v>284</v>
      </c>
      <c r="AO1025" s="176" t="s">
        <v>284</v>
      </c>
      <c r="AP1025" s="176" t="s">
        <v>284</v>
      </c>
      <c r="AQ1025" s="176" t="s">
        <v>284</v>
      </c>
      <c r="AR1025" s="176" t="s">
        <v>284</v>
      </c>
      <c r="AS1025" s="176" t="s">
        <v>284</v>
      </c>
      <c r="AT1025" s="176" t="s">
        <v>284</v>
      </c>
      <c r="AU1025" s="176" t="s">
        <v>284</v>
      </c>
      <c r="AV1025" s="176" t="s">
        <v>284</v>
      </c>
      <c r="AW1025" s="176" t="s">
        <v>284</v>
      </c>
      <c r="AX1025" s="176" t="s">
        <v>284</v>
      </c>
    </row>
    <row r="1026" spans="1:50" x14ac:dyDescent="0.3">
      <c r="A1026" s="176">
        <v>811254</v>
      </c>
      <c r="B1026" s="176" t="s">
        <v>308</v>
      </c>
      <c r="C1026" s="176" t="s">
        <v>222</v>
      </c>
      <c r="D1026" s="176" t="s">
        <v>222</v>
      </c>
      <c r="E1026" s="176" t="s">
        <v>222</v>
      </c>
      <c r="F1026" s="176" t="s">
        <v>222</v>
      </c>
      <c r="G1026" s="176" t="s">
        <v>222</v>
      </c>
      <c r="H1026" s="176" t="s">
        <v>222</v>
      </c>
      <c r="I1026" s="176" t="s">
        <v>221</v>
      </c>
      <c r="J1026" s="176" t="s">
        <v>221</v>
      </c>
      <c r="K1026" s="176" t="s">
        <v>221</v>
      </c>
      <c r="L1026" s="176" t="s">
        <v>221</v>
      </c>
      <c r="M1026" s="176" t="s">
        <v>221</v>
      </c>
      <c r="N1026" s="176" t="s">
        <v>221</v>
      </c>
    </row>
    <row r="1027" spans="1:50" x14ac:dyDescent="0.3">
      <c r="A1027" s="176">
        <v>811256</v>
      </c>
      <c r="B1027" s="176" t="s">
        <v>308</v>
      </c>
      <c r="C1027" s="176" t="s">
        <v>222</v>
      </c>
      <c r="D1027" s="176" t="s">
        <v>222</v>
      </c>
      <c r="E1027" s="176" t="s">
        <v>222</v>
      </c>
      <c r="F1027" s="176" t="s">
        <v>221</v>
      </c>
      <c r="G1027" s="176" t="s">
        <v>221</v>
      </c>
      <c r="H1027" s="176" t="s">
        <v>222</v>
      </c>
      <c r="I1027" s="176" t="s">
        <v>221</v>
      </c>
      <c r="J1027" s="176" t="s">
        <v>221</v>
      </c>
      <c r="K1027" s="176" t="s">
        <v>221</v>
      </c>
      <c r="L1027" s="176" t="s">
        <v>221</v>
      </c>
      <c r="M1027" s="176" t="s">
        <v>221</v>
      </c>
      <c r="N1027" s="176" t="s">
        <v>221</v>
      </c>
    </row>
    <row r="1028" spans="1:50" x14ac:dyDescent="0.3">
      <c r="A1028" s="176">
        <v>811257</v>
      </c>
      <c r="B1028" s="176" t="s">
        <v>308</v>
      </c>
      <c r="C1028" s="176" t="s">
        <v>221</v>
      </c>
      <c r="D1028" s="176" t="s">
        <v>222</v>
      </c>
      <c r="E1028" s="176" t="s">
        <v>222</v>
      </c>
      <c r="F1028" s="176" t="s">
        <v>221</v>
      </c>
      <c r="G1028" s="176" t="s">
        <v>222</v>
      </c>
      <c r="H1028" s="176" t="s">
        <v>221</v>
      </c>
      <c r="I1028" s="176" t="s">
        <v>221</v>
      </c>
      <c r="J1028" s="176" t="s">
        <v>221</v>
      </c>
      <c r="K1028" s="176" t="s">
        <v>221</v>
      </c>
      <c r="L1028" s="176" t="s">
        <v>221</v>
      </c>
      <c r="M1028" s="176" t="s">
        <v>221</v>
      </c>
      <c r="N1028" s="176" t="s">
        <v>221</v>
      </c>
    </row>
    <row r="1029" spans="1:50" x14ac:dyDescent="0.3">
      <c r="A1029" s="176">
        <v>811258</v>
      </c>
      <c r="B1029" s="176" t="s">
        <v>308</v>
      </c>
      <c r="C1029" s="176" t="s">
        <v>222</v>
      </c>
      <c r="D1029" s="176" t="s">
        <v>221</v>
      </c>
      <c r="E1029" s="176" t="s">
        <v>221</v>
      </c>
      <c r="F1029" s="176" t="s">
        <v>222</v>
      </c>
      <c r="G1029" s="176" t="s">
        <v>221</v>
      </c>
      <c r="H1029" s="176" t="s">
        <v>222</v>
      </c>
      <c r="I1029" s="176" t="s">
        <v>222</v>
      </c>
      <c r="J1029" s="176" t="s">
        <v>222</v>
      </c>
      <c r="K1029" s="176" t="s">
        <v>221</v>
      </c>
      <c r="L1029" s="176" t="s">
        <v>221</v>
      </c>
      <c r="M1029" s="176" t="s">
        <v>222</v>
      </c>
      <c r="N1029" s="176" t="s">
        <v>221</v>
      </c>
      <c r="O1029" s="176" t="s">
        <v>284</v>
      </c>
      <c r="P1029" s="176" t="s">
        <v>284</v>
      </c>
      <c r="Q1029" s="176" t="s">
        <v>284</v>
      </c>
      <c r="R1029" s="176" t="s">
        <v>284</v>
      </c>
      <c r="S1029" s="176" t="s">
        <v>284</v>
      </c>
      <c r="T1029" s="176" t="s">
        <v>284</v>
      </c>
      <c r="U1029" s="176" t="s">
        <v>284</v>
      </c>
      <c r="V1029" s="176" t="s">
        <v>284</v>
      </c>
      <c r="W1029" s="176" t="s">
        <v>284</v>
      </c>
      <c r="X1029" s="176" t="s">
        <v>284</v>
      </c>
      <c r="Y1029" s="176" t="s">
        <v>284</v>
      </c>
      <c r="Z1029" s="176" t="s">
        <v>284</v>
      </c>
      <c r="AA1029" s="176" t="s">
        <v>284</v>
      </c>
      <c r="AB1029" s="176" t="s">
        <v>284</v>
      </c>
      <c r="AC1029" s="176" t="s">
        <v>284</v>
      </c>
      <c r="AD1029" s="176" t="s">
        <v>284</v>
      </c>
      <c r="AE1029" s="176" t="s">
        <v>284</v>
      </c>
      <c r="AF1029" s="176" t="s">
        <v>284</v>
      </c>
      <c r="AG1029" s="176" t="s">
        <v>284</v>
      </c>
      <c r="AH1029" s="176" t="s">
        <v>284</v>
      </c>
      <c r="AI1029" s="176" t="s">
        <v>284</v>
      </c>
      <c r="AJ1029" s="176" t="s">
        <v>284</v>
      </c>
      <c r="AK1029" s="176" t="s">
        <v>284</v>
      </c>
      <c r="AL1029" s="176" t="s">
        <v>284</v>
      </c>
      <c r="AM1029" s="176" t="s">
        <v>284</v>
      </c>
      <c r="AN1029" s="176" t="s">
        <v>284</v>
      </c>
      <c r="AO1029" s="176" t="s">
        <v>284</v>
      </c>
      <c r="AP1029" s="176" t="s">
        <v>284</v>
      </c>
      <c r="AQ1029" s="176" t="s">
        <v>284</v>
      </c>
      <c r="AR1029" s="176" t="s">
        <v>284</v>
      </c>
      <c r="AS1029" s="176" t="s">
        <v>284</v>
      </c>
      <c r="AT1029" s="176" t="s">
        <v>284</v>
      </c>
      <c r="AU1029" s="176" t="s">
        <v>284</v>
      </c>
      <c r="AV1029" s="176" t="s">
        <v>284</v>
      </c>
      <c r="AW1029" s="176" t="s">
        <v>284</v>
      </c>
      <c r="AX1029" s="176" t="s">
        <v>284</v>
      </c>
    </row>
    <row r="1030" spans="1:50" x14ac:dyDescent="0.3">
      <c r="A1030" s="176">
        <v>811259</v>
      </c>
      <c r="B1030" s="176" t="s">
        <v>308</v>
      </c>
      <c r="C1030" s="176" t="s">
        <v>220</v>
      </c>
      <c r="D1030" s="176" t="s">
        <v>222</v>
      </c>
      <c r="E1030" s="176" t="s">
        <v>221</v>
      </c>
      <c r="F1030" s="176" t="s">
        <v>222</v>
      </c>
      <c r="G1030" s="176" t="s">
        <v>222</v>
      </c>
      <c r="H1030" s="176" t="s">
        <v>222</v>
      </c>
      <c r="I1030" s="176" t="s">
        <v>221</v>
      </c>
      <c r="J1030" s="176" t="s">
        <v>221</v>
      </c>
      <c r="K1030" s="176" t="s">
        <v>221</v>
      </c>
      <c r="L1030" s="176" t="s">
        <v>221</v>
      </c>
      <c r="M1030" s="176" t="s">
        <v>221</v>
      </c>
      <c r="N1030" s="176" t="s">
        <v>221</v>
      </c>
    </row>
    <row r="1031" spans="1:50" x14ac:dyDescent="0.3">
      <c r="A1031" s="176">
        <v>811260</v>
      </c>
      <c r="B1031" s="176" t="s">
        <v>308</v>
      </c>
      <c r="C1031" s="176" t="s">
        <v>222</v>
      </c>
      <c r="D1031" s="176" t="s">
        <v>221</v>
      </c>
      <c r="E1031" s="176" t="s">
        <v>221</v>
      </c>
      <c r="F1031" s="176" t="s">
        <v>222</v>
      </c>
      <c r="G1031" s="176" t="s">
        <v>222</v>
      </c>
      <c r="H1031" s="176" t="s">
        <v>221</v>
      </c>
      <c r="I1031" s="176" t="s">
        <v>221</v>
      </c>
      <c r="J1031" s="176" t="s">
        <v>221</v>
      </c>
      <c r="K1031" s="176" t="s">
        <v>221</v>
      </c>
      <c r="L1031" s="176" t="s">
        <v>221</v>
      </c>
      <c r="M1031" s="176" t="s">
        <v>221</v>
      </c>
      <c r="N1031" s="176" t="s">
        <v>221</v>
      </c>
    </row>
    <row r="1032" spans="1:50" x14ac:dyDescent="0.3">
      <c r="A1032" s="176">
        <v>811261</v>
      </c>
      <c r="B1032" s="176" t="s">
        <v>308</v>
      </c>
      <c r="C1032" s="176" t="s">
        <v>222</v>
      </c>
      <c r="D1032" s="176" t="s">
        <v>221</v>
      </c>
      <c r="E1032" s="176" t="s">
        <v>221</v>
      </c>
      <c r="F1032" s="176" t="s">
        <v>222</v>
      </c>
      <c r="G1032" s="176" t="s">
        <v>221</v>
      </c>
      <c r="H1032" s="176" t="s">
        <v>221</v>
      </c>
      <c r="I1032" s="176" t="s">
        <v>221</v>
      </c>
      <c r="J1032" s="176" t="s">
        <v>221</v>
      </c>
      <c r="K1032" s="176" t="s">
        <v>221</v>
      </c>
      <c r="L1032" s="176" t="s">
        <v>221</v>
      </c>
      <c r="M1032" s="176" t="s">
        <v>221</v>
      </c>
      <c r="N1032" s="176" t="s">
        <v>221</v>
      </c>
    </row>
    <row r="1033" spans="1:50" x14ac:dyDescent="0.3">
      <c r="A1033" s="176">
        <v>811264</v>
      </c>
      <c r="B1033" s="176" t="s">
        <v>308</v>
      </c>
      <c r="C1033" s="176" t="s">
        <v>220</v>
      </c>
      <c r="D1033" s="176" t="s">
        <v>220</v>
      </c>
      <c r="E1033" s="176" t="s">
        <v>221</v>
      </c>
      <c r="F1033" s="176" t="s">
        <v>221</v>
      </c>
      <c r="G1033" s="176" t="s">
        <v>222</v>
      </c>
      <c r="H1033" s="176" t="s">
        <v>221</v>
      </c>
      <c r="I1033" s="176" t="s">
        <v>221</v>
      </c>
      <c r="J1033" s="176" t="s">
        <v>221</v>
      </c>
      <c r="K1033" s="176" t="s">
        <v>221</v>
      </c>
      <c r="L1033" s="176" t="s">
        <v>221</v>
      </c>
      <c r="M1033" s="176" t="s">
        <v>221</v>
      </c>
      <c r="N1033" s="176" t="s">
        <v>221</v>
      </c>
    </row>
    <row r="1034" spans="1:50" x14ac:dyDescent="0.3">
      <c r="A1034" s="176">
        <v>811265</v>
      </c>
      <c r="B1034" s="176" t="s">
        <v>308</v>
      </c>
      <c r="C1034" s="176" t="s">
        <v>222</v>
      </c>
      <c r="D1034" s="176" t="s">
        <v>220</v>
      </c>
      <c r="E1034" s="176" t="s">
        <v>220</v>
      </c>
      <c r="F1034" s="176" t="s">
        <v>220</v>
      </c>
      <c r="G1034" s="176" t="s">
        <v>220</v>
      </c>
      <c r="H1034" s="176" t="s">
        <v>220</v>
      </c>
      <c r="I1034" s="176" t="s">
        <v>222</v>
      </c>
      <c r="J1034" s="176" t="s">
        <v>221</v>
      </c>
      <c r="K1034" s="176" t="s">
        <v>220</v>
      </c>
      <c r="L1034" s="176" t="s">
        <v>222</v>
      </c>
      <c r="M1034" s="176" t="s">
        <v>222</v>
      </c>
      <c r="N1034" s="176" t="s">
        <v>221</v>
      </c>
    </row>
    <row r="1035" spans="1:50" x14ac:dyDescent="0.3">
      <c r="A1035" s="176">
        <v>811266</v>
      </c>
      <c r="B1035" s="176" t="s">
        <v>308</v>
      </c>
      <c r="C1035" s="176" t="s">
        <v>221</v>
      </c>
      <c r="D1035" s="176" t="s">
        <v>221</v>
      </c>
      <c r="E1035" s="176" t="s">
        <v>221</v>
      </c>
      <c r="F1035" s="176" t="s">
        <v>221</v>
      </c>
      <c r="G1035" s="176" t="s">
        <v>221</v>
      </c>
      <c r="H1035" s="176" t="s">
        <v>221</v>
      </c>
      <c r="I1035" s="176" t="s">
        <v>221</v>
      </c>
      <c r="J1035" s="176" t="s">
        <v>221</v>
      </c>
      <c r="K1035" s="176" t="s">
        <v>221</v>
      </c>
      <c r="L1035" s="176" t="s">
        <v>221</v>
      </c>
      <c r="M1035" s="176" t="s">
        <v>221</v>
      </c>
      <c r="N1035" s="176" t="s">
        <v>221</v>
      </c>
    </row>
    <row r="1036" spans="1:50" x14ac:dyDescent="0.3">
      <c r="A1036" s="176">
        <v>811267</v>
      </c>
      <c r="B1036" s="176" t="s">
        <v>308</v>
      </c>
      <c r="C1036" s="176" t="s">
        <v>222</v>
      </c>
      <c r="D1036" s="176" t="s">
        <v>220</v>
      </c>
      <c r="E1036" s="176" t="s">
        <v>220</v>
      </c>
      <c r="F1036" s="176" t="s">
        <v>220</v>
      </c>
      <c r="G1036" s="176" t="s">
        <v>220</v>
      </c>
      <c r="H1036" s="176" t="s">
        <v>220</v>
      </c>
      <c r="I1036" s="176" t="s">
        <v>220</v>
      </c>
      <c r="J1036" s="176" t="s">
        <v>222</v>
      </c>
      <c r="K1036" s="176" t="s">
        <v>220</v>
      </c>
      <c r="L1036" s="176" t="s">
        <v>220</v>
      </c>
      <c r="M1036" s="176" t="s">
        <v>220</v>
      </c>
      <c r="N1036" s="176" t="s">
        <v>222</v>
      </c>
    </row>
    <row r="1037" spans="1:50" x14ac:dyDescent="0.3">
      <c r="A1037" s="176">
        <v>811268</v>
      </c>
      <c r="B1037" s="176" t="s">
        <v>308</v>
      </c>
      <c r="C1037" s="176" t="s">
        <v>222</v>
      </c>
      <c r="D1037" s="176" t="s">
        <v>222</v>
      </c>
      <c r="E1037" s="176" t="s">
        <v>222</v>
      </c>
      <c r="F1037" s="176" t="s">
        <v>222</v>
      </c>
      <c r="G1037" s="176" t="s">
        <v>222</v>
      </c>
      <c r="H1037" s="176" t="s">
        <v>222</v>
      </c>
      <c r="I1037" s="176" t="s">
        <v>222</v>
      </c>
      <c r="J1037" s="176" t="s">
        <v>222</v>
      </c>
      <c r="K1037" s="176" t="s">
        <v>221</v>
      </c>
      <c r="L1037" s="176" t="s">
        <v>221</v>
      </c>
      <c r="M1037" s="176" t="s">
        <v>221</v>
      </c>
      <c r="N1037" s="176" t="s">
        <v>221</v>
      </c>
    </row>
    <row r="1038" spans="1:50" x14ac:dyDescent="0.3">
      <c r="A1038" s="176">
        <v>811270</v>
      </c>
      <c r="B1038" s="176" t="s">
        <v>308</v>
      </c>
      <c r="C1038" s="176" t="s">
        <v>222</v>
      </c>
      <c r="D1038" s="176" t="s">
        <v>222</v>
      </c>
      <c r="E1038" s="176" t="s">
        <v>221</v>
      </c>
      <c r="F1038" s="176" t="s">
        <v>221</v>
      </c>
      <c r="G1038" s="176" t="s">
        <v>221</v>
      </c>
      <c r="H1038" s="176" t="s">
        <v>220</v>
      </c>
      <c r="I1038" s="176" t="s">
        <v>222</v>
      </c>
      <c r="J1038" s="176" t="s">
        <v>221</v>
      </c>
      <c r="K1038" s="176" t="s">
        <v>221</v>
      </c>
      <c r="L1038" s="176" t="s">
        <v>221</v>
      </c>
      <c r="M1038" s="176" t="s">
        <v>222</v>
      </c>
      <c r="N1038" s="176" t="s">
        <v>222</v>
      </c>
    </row>
    <row r="1039" spans="1:50" x14ac:dyDescent="0.3">
      <c r="A1039" s="176">
        <v>811271</v>
      </c>
      <c r="B1039" s="176" t="s">
        <v>308</v>
      </c>
      <c r="C1039" s="176" t="s">
        <v>220</v>
      </c>
      <c r="D1039" s="176" t="s">
        <v>220</v>
      </c>
      <c r="E1039" s="176" t="s">
        <v>221</v>
      </c>
      <c r="F1039" s="176" t="s">
        <v>220</v>
      </c>
      <c r="G1039" s="176" t="s">
        <v>220</v>
      </c>
      <c r="H1039" s="176" t="s">
        <v>222</v>
      </c>
      <c r="I1039" s="176" t="s">
        <v>220</v>
      </c>
      <c r="J1039" s="176" t="s">
        <v>221</v>
      </c>
      <c r="K1039" s="176" t="s">
        <v>221</v>
      </c>
      <c r="L1039" s="176" t="s">
        <v>221</v>
      </c>
      <c r="M1039" s="176" t="s">
        <v>220</v>
      </c>
      <c r="N1039" s="176" t="s">
        <v>221</v>
      </c>
    </row>
    <row r="1040" spans="1:50" x14ac:dyDescent="0.3">
      <c r="A1040" s="176">
        <v>811272</v>
      </c>
      <c r="B1040" s="176" t="s">
        <v>308</v>
      </c>
      <c r="C1040" s="176" t="s">
        <v>222</v>
      </c>
      <c r="D1040" s="176" t="s">
        <v>222</v>
      </c>
      <c r="E1040" s="176" t="s">
        <v>222</v>
      </c>
      <c r="F1040" s="176" t="s">
        <v>222</v>
      </c>
      <c r="G1040" s="176" t="s">
        <v>221</v>
      </c>
      <c r="H1040" s="176" t="s">
        <v>222</v>
      </c>
      <c r="I1040" s="176" t="s">
        <v>221</v>
      </c>
      <c r="J1040" s="176" t="s">
        <v>221</v>
      </c>
      <c r="K1040" s="176" t="s">
        <v>221</v>
      </c>
      <c r="L1040" s="176" t="s">
        <v>221</v>
      </c>
      <c r="M1040" s="176" t="s">
        <v>221</v>
      </c>
      <c r="N1040" s="176" t="s">
        <v>221</v>
      </c>
    </row>
    <row r="1041" spans="1:14" x14ac:dyDescent="0.3">
      <c r="A1041" s="176">
        <v>811273</v>
      </c>
      <c r="B1041" s="176" t="s">
        <v>308</v>
      </c>
      <c r="C1041" s="176" t="s">
        <v>222</v>
      </c>
      <c r="D1041" s="176" t="s">
        <v>222</v>
      </c>
      <c r="E1041" s="176" t="s">
        <v>222</v>
      </c>
      <c r="F1041" s="176" t="s">
        <v>221</v>
      </c>
      <c r="G1041" s="176" t="s">
        <v>221</v>
      </c>
      <c r="H1041" s="176" t="s">
        <v>222</v>
      </c>
      <c r="I1041" s="176" t="s">
        <v>221</v>
      </c>
      <c r="J1041" s="176" t="s">
        <v>221</v>
      </c>
      <c r="K1041" s="176" t="s">
        <v>221</v>
      </c>
      <c r="L1041" s="176" t="s">
        <v>221</v>
      </c>
      <c r="M1041" s="176" t="s">
        <v>221</v>
      </c>
      <c r="N1041" s="176" t="s">
        <v>221</v>
      </c>
    </row>
    <row r="1042" spans="1:14" x14ac:dyDescent="0.3">
      <c r="A1042" s="176">
        <v>811276</v>
      </c>
      <c r="B1042" s="176" t="s">
        <v>308</v>
      </c>
      <c r="C1042" s="176" t="s">
        <v>222</v>
      </c>
      <c r="D1042" s="176" t="s">
        <v>222</v>
      </c>
      <c r="E1042" s="176" t="s">
        <v>221</v>
      </c>
      <c r="F1042" s="176" t="s">
        <v>220</v>
      </c>
      <c r="G1042" s="176" t="s">
        <v>222</v>
      </c>
      <c r="H1042" s="176" t="s">
        <v>221</v>
      </c>
      <c r="I1042" s="176" t="s">
        <v>222</v>
      </c>
      <c r="J1042" s="176" t="s">
        <v>221</v>
      </c>
      <c r="K1042" s="176" t="s">
        <v>222</v>
      </c>
      <c r="L1042" s="176" t="s">
        <v>221</v>
      </c>
      <c r="M1042" s="176" t="s">
        <v>222</v>
      </c>
      <c r="N1042" s="176" t="s">
        <v>221</v>
      </c>
    </row>
    <row r="1043" spans="1:14" x14ac:dyDescent="0.3">
      <c r="A1043" s="176">
        <v>811278</v>
      </c>
      <c r="B1043" s="176" t="s">
        <v>308</v>
      </c>
      <c r="C1043" s="176" t="s">
        <v>222</v>
      </c>
      <c r="D1043" s="176" t="s">
        <v>221</v>
      </c>
      <c r="E1043" s="176" t="s">
        <v>222</v>
      </c>
      <c r="F1043" s="176" t="s">
        <v>222</v>
      </c>
      <c r="G1043" s="176" t="s">
        <v>222</v>
      </c>
      <c r="H1043" s="176" t="s">
        <v>221</v>
      </c>
      <c r="I1043" s="176" t="s">
        <v>221</v>
      </c>
      <c r="J1043" s="176" t="s">
        <v>221</v>
      </c>
      <c r="K1043" s="176" t="s">
        <v>221</v>
      </c>
      <c r="L1043" s="176" t="s">
        <v>221</v>
      </c>
      <c r="M1043" s="176" t="s">
        <v>221</v>
      </c>
      <c r="N1043" s="176" t="s">
        <v>221</v>
      </c>
    </row>
    <row r="1044" spans="1:14" x14ac:dyDescent="0.3">
      <c r="A1044" s="176">
        <v>811281</v>
      </c>
      <c r="B1044" s="176" t="s">
        <v>308</v>
      </c>
      <c r="C1044" s="176" t="s">
        <v>220</v>
      </c>
      <c r="D1044" s="176" t="s">
        <v>220</v>
      </c>
      <c r="E1044" s="176" t="s">
        <v>220</v>
      </c>
      <c r="F1044" s="176" t="s">
        <v>222</v>
      </c>
      <c r="G1044" s="176" t="s">
        <v>222</v>
      </c>
      <c r="H1044" s="176" t="s">
        <v>220</v>
      </c>
      <c r="I1044" s="176" t="s">
        <v>221</v>
      </c>
      <c r="J1044" s="176" t="s">
        <v>221</v>
      </c>
      <c r="K1044" s="176" t="s">
        <v>221</v>
      </c>
      <c r="L1044" s="176" t="s">
        <v>221</v>
      </c>
      <c r="M1044" s="176" t="s">
        <v>221</v>
      </c>
      <c r="N1044" s="176" t="s">
        <v>221</v>
      </c>
    </row>
    <row r="1045" spans="1:14" x14ac:dyDescent="0.3">
      <c r="A1045" s="176">
        <v>811282</v>
      </c>
      <c r="B1045" s="176" t="s">
        <v>308</v>
      </c>
      <c r="C1045" s="176" t="s">
        <v>220</v>
      </c>
      <c r="D1045" s="176" t="s">
        <v>222</v>
      </c>
      <c r="E1045" s="176" t="s">
        <v>222</v>
      </c>
      <c r="F1045" s="176" t="s">
        <v>222</v>
      </c>
      <c r="G1045" s="176" t="s">
        <v>222</v>
      </c>
      <c r="H1045" s="176" t="s">
        <v>220</v>
      </c>
      <c r="I1045" s="176" t="s">
        <v>222</v>
      </c>
      <c r="J1045" s="176" t="s">
        <v>222</v>
      </c>
      <c r="K1045" s="176" t="s">
        <v>222</v>
      </c>
      <c r="L1045" s="176" t="s">
        <v>221</v>
      </c>
      <c r="M1045" s="176" t="s">
        <v>222</v>
      </c>
      <c r="N1045" s="176" t="s">
        <v>222</v>
      </c>
    </row>
    <row r="1046" spans="1:14" x14ac:dyDescent="0.3">
      <c r="A1046" s="176">
        <v>811283</v>
      </c>
      <c r="B1046" s="176" t="s">
        <v>308</v>
      </c>
      <c r="C1046" s="176" t="s">
        <v>222</v>
      </c>
      <c r="D1046" s="176" t="s">
        <v>222</v>
      </c>
      <c r="E1046" s="176" t="s">
        <v>222</v>
      </c>
      <c r="F1046" s="176" t="s">
        <v>222</v>
      </c>
      <c r="G1046" s="176" t="s">
        <v>222</v>
      </c>
      <c r="H1046" s="176" t="s">
        <v>221</v>
      </c>
      <c r="I1046" s="176" t="s">
        <v>221</v>
      </c>
      <c r="J1046" s="176" t="s">
        <v>221</v>
      </c>
      <c r="K1046" s="176" t="s">
        <v>221</v>
      </c>
      <c r="L1046" s="176" t="s">
        <v>221</v>
      </c>
      <c r="M1046" s="176" t="s">
        <v>221</v>
      </c>
      <c r="N1046" s="176" t="s">
        <v>221</v>
      </c>
    </row>
    <row r="1047" spans="1:14" x14ac:dyDescent="0.3">
      <c r="A1047" s="176">
        <v>811285</v>
      </c>
      <c r="B1047" s="176" t="s">
        <v>308</v>
      </c>
      <c r="C1047" s="176" t="s">
        <v>220</v>
      </c>
      <c r="D1047" s="176" t="s">
        <v>220</v>
      </c>
      <c r="E1047" s="176" t="s">
        <v>222</v>
      </c>
      <c r="F1047" s="176" t="s">
        <v>222</v>
      </c>
      <c r="G1047" s="176" t="s">
        <v>222</v>
      </c>
      <c r="H1047" s="176" t="s">
        <v>220</v>
      </c>
      <c r="I1047" s="176" t="s">
        <v>220</v>
      </c>
      <c r="J1047" s="176" t="s">
        <v>222</v>
      </c>
      <c r="K1047" s="176" t="s">
        <v>222</v>
      </c>
      <c r="L1047" s="176" t="s">
        <v>221</v>
      </c>
      <c r="M1047" s="176" t="s">
        <v>222</v>
      </c>
      <c r="N1047" s="176" t="s">
        <v>222</v>
      </c>
    </row>
    <row r="1048" spans="1:14" x14ac:dyDescent="0.3">
      <c r="A1048" s="176">
        <v>811286</v>
      </c>
      <c r="B1048" s="176" t="s">
        <v>308</v>
      </c>
      <c r="C1048" s="176" t="s">
        <v>220</v>
      </c>
      <c r="D1048" s="176" t="s">
        <v>221</v>
      </c>
      <c r="E1048" s="176" t="s">
        <v>221</v>
      </c>
      <c r="F1048" s="176" t="s">
        <v>220</v>
      </c>
      <c r="G1048" s="176" t="s">
        <v>221</v>
      </c>
      <c r="H1048" s="176" t="s">
        <v>220</v>
      </c>
      <c r="I1048" s="176" t="s">
        <v>222</v>
      </c>
      <c r="J1048" s="176" t="s">
        <v>221</v>
      </c>
      <c r="K1048" s="176" t="s">
        <v>221</v>
      </c>
      <c r="L1048" s="176" t="s">
        <v>222</v>
      </c>
      <c r="M1048" s="176" t="s">
        <v>220</v>
      </c>
      <c r="N1048" s="176" t="s">
        <v>220</v>
      </c>
    </row>
    <row r="1049" spans="1:14" x14ac:dyDescent="0.3">
      <c r="A1049" s="176">
        <v>811288</v>
      </c>
      <c r="B1049" s="176" t="s">
        <v>308</v>
      </c>
      <c r="C1049" s="176" t="s">
        <v>222</v>
      </c>
      <c r="D1049" s="176" t="s">
        <v>222</v>
      </c>
      <c r="E1049" s="176" t="s">
        <v>222</v>
      </c>
      <c r="F1049" s="176" t="s">
        <v>221</v>
      </c>
      <c r="G1049" s="176" t="s">
        <v>221</v>
      </c>
      <c r="H1049" s="176" t="s">
        <v>222</v>
      </c>
      <c r="I1049" s="176" t="s">
        <v>222</v>
      </c>
      <c r="J1049" s="176" t="s">
        <v>222</v>
      </c>
      <c r="K1049" s="176" t="s">
        <v>222</v>
      </c>
      <c r="L1049" s="176" t="s">
        <v>222</v>
      </c>
      <c r="M1049" s="176" t="s">
        <v>222</v>
      </c>
      <c r="N1049" s="176" t="s">
        <v>221</v>
      </c>
    </row>
    <row r="1050" spans="1:14" x14ac:dyDescent="0.3">
      <c r="A1050" s="176">
        <v>811290</v>
      </c>
      <c r="B1050" s="176" t="s">
        <v>308</v>
      </c>
      <c r="C1050" s="176" t="s">
        <v>222</v>
      </c>
      <c r="D1050" s="176" t="s">
        <v>222</v>
      </c>
      <c r="E1050" s="176" t="s">
        <v>221</v>
      </c>
      <c r="F1050" s="176" t="s">
        <v>222</v>
      </c>
      <c r="G1050" s="176" t="s">
        <v>221</v>
      </c>
      <c r="H1050" s="176" t="s">
        <v>222</v>
      </c>
      <c r="I1050" s="176" t="s">
        <v>221</v>
      </c>
      <c r="J1050" s="176" t="s">
        <v>221</v>
      </c>
      <c r="K1050" s="176" t="s">
        <v>221</v>
      </c>
      <c r="L1050" s="176" t="s">
        <v>221</v>
      </c>
      <c r="M1050" s="176" t="s">
        <v>221</v>
      </c>
      <c r="N1050" s="176" t="s">
        <v>221</v>
      </c>
    </row>
    <row r="1051" spans="1:14" x14ac:dyDescent="0.3">
      <c r="A1051" s="176">
        <v>811292</v>
      </c>
      <c r="B1051" s="176" t="s">
        <v>308</v>
      </c>
      <c r="C1051" s="176" t="s">
        <v>222</v>
      </c>
      <c r="D1051" s="176" t="s">
        <v>222</v>
      </c>
      <c r="E1051" s="176" t="s">
        <v>221</v>
      </c>
      <c r="F1051" s="176" t="s">
        <v>221</v>
      </c>
      <c r="G1051" s="176" t="s">
        <v>221</v>
      </c>
      <c r="H1051" s="176" t="s">
        <v>221</v>
      </c>
      <c r="I1051" s="176" t="s">
        <v>221</v>
      </c>
      <c r="J1051" s="176" t="s">
        <v>221</v>
      </c>
      <c r="K1051" s="176" t="s">
        <v>221</v>
      </c>
      <c r="L1051" s="176" t="s">
        <v>221</v>
      </c>
      <c r="M1051" s="176" t="s">
        <v>221</v>
      </c>
      <c r="N1051" s="176" t="s">
        <v>221</v>
      </c>
    </row>
    <row r="1052" spans="1:14" x14ac:dyDescent="0.3">
      <c r="A1052" s="176">
        <v>811293</v>
      </c>
      <c r="B1052" s="176" t="s">
        <v>308</v>
      </c>
      <c r="C1052" s="176" t="s">
        <v>222</v>
      </c>
      <c r="D1052" s="176" t="s">
        <v>222</v>
      </c>
      <c r="E1052" s="176" t="s">
        <v>221</v>
      </c>
      <c r="F1052" s="176" t="s">
        <v>221</v>
      </c>
      <c r="G1052" s="176" t="s">
        <v>222</v>
      </c>
      <c r="H1052" s="176" t="s">
        <v>221</v>
      </c>
      <c r="I1052" s="176" t="s">
        <v>221</v>
      </c>
      <c r="J1052" s="176" t="s">
        <v>221</v>
      </c>
      <c r="K1052" s="176" t="s">
        <v>221</v>
      </c>
      <c r="L1052" s="176" t="s">
        <v>221</v>
      </c>
      <c r="M1052" s="176" t="s">
        <v>221</v>
      </c>
      <c r="N1052" s="176" t="s">
        <v>221</v>
      </c>
    </row>
    <row r="1053" spans="1:14" x14ac:dyDescent="0.3">
      <c r="A1053" s="176">
        <v>811295</v>
      </c>
      <c r="B1053" s="176" t="s">
        <v>308</v>
      </c>
      <c r="C1053" s="176" t="s">
        <v>220</v>
      </c>
      <c r="D1053" s="176" t="s">
        <v>222</v>
      </c>
      <c r="E1053" s="176" t="s">
        <v>222</v>
      </c>
      <c r="F1053" s="176" t="s">
        <v>220</v>
      </c>
      <c r="G1053" s="176" t="s">
        <v>220</v>
      </c>
      <c r="H1053" s="176" t="s">
        <v>220</v>
      </c>
      <c r="I1053" s="176" t="s">
        <v>222</v>
      </c>
      <c r="J1053" s="176" t="s">
        <v>222</v>
      </c>
      <c r="K1053" s="176" t="s">
        <v>222</v>
      </c>
      <c r="L1053" s="176" t="s">
        <v>222</v>
      </c>
      <c r="M1053" s="176" t="s">
        <v>222</v>
      </c>
      <c r="N1053" s="176" t="s">
        <v>222</v>
      </c>
    </row>
    <row r="1054" spans="1:14" x14ac:dyDescent="0.3">
      <c r="A1054" s="176">
        <v>811296</v>
      </c>
      <c r="B1054" s="176" t="s">
        <v>308</v>
      </c>
      <c r="C1054" s="176" t="s">
        <v>222</v>
      </c>
      <c r="D1054" s="176" t="s">
        <v>221</v>
      </c>
      <c r="E1054" s="176" t="s">
        <v>221</v>
      </c>
      <c r="F1054" s="176" t="s">
        <v>221</v>
      </c>
      <c r="G1054" s="176" t="s">
        <v>222</v>
      </c>
      <c r="H1054" s="176" t="s">
        <v>221</v>
      </c>
      <c r="I1054" s="176" t="s">
        <v>221</v>
      </c>
      <c r="J1054" s="176" t="s">
        <v>221</v>
      </c>
      <c r="K1054" s="176" t="s">
        <v>221</v>
      </c>
      <c r="L1054" s="176" t="s">
        <v>221</v>
      </c>
      <c r="M1054" s="176" t="s">
        <v>221</v>
      </c>
      <c r="N1054" s="176" t="s">
        <v>221</v>
      </c>
    </row>
    <row r="1055" spans="1:14" x14ac:dyDescent="0.3">
      <c r="A1055" s="176">
        <v>811303</v>
      </c>
      <c r="B1055" s="176" t="s">
        <v>308</v>
      </c>
      <c r="C1055" s="176" t="s">
        <v>222</v>
      </c>
      <c r="D1055" s="176" t="s">
        <v>222</v>
      </c>
      <c r="E1055" s="176" t="s">
        <v>221</v>
      </c>
      <c r="F1055" s="176" t="s">
        <v>222</v>
      </c>
      <c r="G1055" s="176" t="s">
        <v>221</v>
      </c>
      <c r="H1055" s="176" t="s">
        <v>221</v>
      </c>
      <c r="I1055" s="176" t="s">
        <v>221</v>
      </c>
      <c r="J1055" s="176" t="s">
        <v>221</v>
      </c>
      <c r="K1055" s="176" t="s">
        <v>221</v>
      </c>
      <c r="L1055" s="176" t="s">
        <v>221</v>
      </c>
      <c r="M1055" s="176" t="s">
        <v>221</v>
      </c>
      <c r="N1055" s="176" t="s">
        <v>221</v>
      </c>
    </row>
    <row r="1056" spans="1:14" x14ac:dyDescent="0.3">
      <c r="A1056" s="176">
        <v>811305</v>
      </c>
      <c r="B1056" s="176" t="s">
        <v>308</v>
      </c>
      <c r="C1056" s="176" t="s">
        <v>222</v>
      </c>
      <c r="D1056" s="176" t="s">
        <v>222</v>
      </c>
      <c r="E1056" s="176" t="s">
        <v>222</v>
      </c>
      <c r="F1056" s="176" t="s">
        <v>222</v>
      </c>
      <c r="G1056" s="176" t="s">
        <v>222</v>
      </c>
      <c r="H1056" s="176" t="s">
        <v>222</v>
      </c>
      <c r="I1056" s="176" t="s">
        <v>221</v>
      </c>
      <c r="J1056" s="176" t="s">
        <v>221</v>
      </c>
      <c r="K1056" s="176" t="s">
        <v>221</v>
      </c>
      <c r="L1056" s="176" t="s">
        <v>221</v>
      </c>
      <c r="M1056" s="176" t="s">
        <v>221</v>
      </c>
      <c r="N1056" s="176" t="s">
        <v>221</v>
      </c>
    </row>
    <row r="1057" spans="1:14" x14ac:dyDescent="0.3">
      <c r="A1057" s="176">
        <v>811307</v>
      </c>
      <c r="B1057" s="176" t="s">
        <v>308</v>
      </c>
      <c r="C1057" s="176" t="s">
        <v>222</v>
      </c>
      <c r="D1057" s="176" t="s">
        <v>222</v>
      </c>
      <c r="E1057" s="176" t="s">
        <v>221</v>
      </c>
      <c r="F1057" s="176" t="s">
        <v>221</v>
      </c>
      <c r="G1057" s="176" t="s">
        <v>221</v>
      </c>
      <c r="H1057" s="176" t="s">
        <v>221</v>
      </c>
      <c r="I1057" s="176" t="s">
        <v>221</v>
      </c>
      <c r="J1057" s="176" t="s">
        <v>221</v>
      </c>
      <c r="K1057" s="176" t="s">
        <v>221</v>
      </c>
      <c r="L1057" s="176" t="s">
        <v>221</v>
      </c>
      <c r="M1057" s="176" t="s">
        <v>221</v>
      </c>
      <c r="N1057" s="176" t="s">
        <v>221</v>
      </c>
    </row>
    <row r="1058" spans="1:14" x14ac:dyDescent="0.3">
      <c r="A1058" s="176">
        <v>811308</v>
      </c>
      <c r="B1058" s="176" t="s">
        <v>308</v>
      </c>
      <c r="C1058" s="176" t="s">
        <v>222</v>
      </c>
      <c r="D1058" s="176" t="s">
        <v>222</v>
      </c>
      <c r="E1058" s="176" t="s">
        <v>221</v>
      </c>
      <c r="F1058" s="176" t="s">
        <v>221</v>
      </c>
      <c r="G1058" s="176" t="s">
        <v>221</v>
      </c>
      <c r="H1058" s="176" t="s">
        <v>221</v>
      </c>
      <c r="I1058" s="176" t="s">
        <v>221</v>
      </c>
      <c r="J1058" s="176" t="s">
        <v>221</v>
      </c>
      <c r="K1058" s="176" t="s">
        <v>221</v>
      </c>
      <c r="L1058" s="176" t="s">
        <v>221</v>
      </c>
      <c r="M1058" s="176" t="s">
        <v>221</v>
      </c>
      <c r="N1058" s="176" t="s">
        <v>221</v>
      </c>
    </row>
    <row r="1059" spans="1:14" x14ac:dyDescent="0.3">
      <c r="A1059" s="176">
        <v>811313</v>
      </c>
      <c r="B1059" s="176" t="s">
        <v>308</v>
      </c>
      <c r="C1059" s="176" t="s">
        <v>222</v>
      </c>
      <c r="D1059" s="176" t="s">
        <v>220</v>
      </c>
      <c r="E1059" s="176" t="s">
        <v>220</v>
      </c>
      <c r="F1059" s="176" t="s">
        <v>222</v>
      </c>
      <c r="G1059" s="176" t="s">
        <v>222</v>
      </c>
      <c r="H1059" s="176" t="s">
        <v>222</v>
      </c>
      <c r="I1059" s="176" t="s">
        <v>221</v>
      </c>
      <c r="J1059" s="176" t="s">
        <v>221</v>
      </c>
      <c r="K1059" s="176" t="s">
        <v>222</v>
      </c>
      <c r="L1059" s="176" t="s">
        <v>221</v>
      </c>
      <c r="M1059" s="176" t="s">
        <v>221</v>
      </c>
      <c r="N1059" s="176" t="s">
        <v>221</v>
      </c>
    </row>
    <row r="1060" spans="1:14" x14ac:dyDescent="0.3">
      <c r="A1060" s="176">
        <v>811314</v>
      </c>
      <c r="B1060" s="176" t="s">
        <v>308</v>
      </c>
      <c r="C1060" s="176" t="s">
        <v>222</v>
      </c>
      <c r="D1060" s="176" t="s">
        <v>221</v>
      </c>
      <c r="E1060" s="176" t="s">
        <v>222</v>
      </c>
      <c r="F1060" s="176" t="s">
        <v>222</v>
      </c>
      <c r="G1060" s="176" t="s">
        <v>221</v>
      </c>
      <c r="H1060" s="176" t="s">
        <v>222</v>
      </c>
      <c r="I1060" s="176" t="s">
        <v>221</v>
      </c>
      <c r="J1060" s="176" t="s">
        <v>221</v>
      </c>
      <c r="K1060" s="176" t="s">
        <v>221</v>
      </c>
      <c r="L1060" s="176" t="s">
        <v>221</v>
      </c>
      <c r="M1060" s="176" t="s">
        <v>221</v>
      </c>
      <c r="N1060" s="176" t="s">
        <v>221</v>
      </c>
    </row>
    <row r="1061" spans="1:14" x14ac:dyDescent="0.3">
      <c r="A1061" s="176">
        <v>811315</v>
      </c>
      <c r="B1061" s="176" t="s">
        <v>308</v>
      </c>
      <c r="C1061" s="176" t="s">
        <v>222</v>
      </c>
      <c r="D1061" s="176" t="s">
        <v>222</v>
      </c>
      <c r="E1061" s="176" t="s">
        <v>221</v>
      </c>
      <c r="F1061" s="176" t="s">
        <v>222</v>
      </c>
      <c r="G1061" s="176" t="s">
        <v>222</v>
      </c>
      <c r="H1061" s="176" t="s">
        <v>222</v>
      </c>
      <c r="I1061" s="176" t="s">
        <v>222</v>
      </c>
      <c r="J1061" s="176" t="s">
        <v>222</v>
      </c>
      <c r="K1061" s="176" t="s">
        <v>221</v>
      </c>
      <c r="L1061" s="176" t="s">
        <v>221</v>
      </c>
      <c r="M1061" s="176" t="s">
        <v>221</v>
      </c>
      <c r="N1061" s="176" t="s">
        <v>221</v>
      </c>
    </row>
    <row r="1062" spans="1:14" x14ac:dyDescent="0.3">
      <c r="A1062" s="176">
        <v>811316</v>
      </c>
      <c r="B1062" s="176" t="s">
        <v>308</v>
      </c>
      <c r="C1062" s="176" t="s">
        <v>220</v>
      </c>
      <c r="D1062" s="176" t="s">
        <v>220</v>
      </c>
      <c r="E1062" s="176" t="s">
        <v>222</v>
      </c>
      <c r="F1062" s="176" t="s">
        <v>222</v>
      </c>
      <c r="G1062" s="176" t="s">
        <v>222</v>
      </c>
      <c r="H1062" s="176" t="s">
        <v>222</v>
      </c>
      <c r="I1062" s="176" t="s">
        <v>221</v>
      </c>
      <c r="J1062" s="176" t="s">
        <v>221</v>
      </c>
      <c r="K1062" s="176" t="s">
        <v>221</v>
      </c>
      <c r="L1062" s="176" t="s">
        <v>221</v>
      </c>
      <c r="M1062" s="176" t="s">
        <v>221</v>
      </c>
      <c r="N1062" s="176" t="s">
        <v>221</v>
      </c>
    </row>
    <row r="1063" spans="1:14" x14ac:dyDescent="0.3">
      <c r="A1063" s="176">
        <v>811317</v>
      </c>
      <c r="B1063" s="176" t="s">
        <v>308</v>
      </c>
      <c r="C1063" s="176" t="s">
        <v>222</v>
      </c>
      <c r="D1063" s="176" t="s">
        <v>221</v>
      </c>
      <c r="E1063" s="176" t="s">
        <v>221</v>
      </c>
      <c r="F1063" s="176" t="s">
        <v>222</v>
      </c>
      <c r="G1063" s="176" t="s">
        <v>222</v>
      </c>
      <c r="H1063" s="176" t="s">
        <v>222</v>
      </c>
      <c r="I1063" s="176" t="s">
        <v>221</v>
      </c>
      <c r="J1063" s="176" t="s">
        <v>221</v>
      </c>
      <c r="K1063" s="176" t="s">
        <v>221</v>
      </c>
      <c r="L1063" s="176" t="s">
        <v>221</v>
      </c>
      <c r="M1063" s="176" t="s">
        <v>221</v>
      </c>
      <c r="N1063" s="176" t="s">
        <v>221</v>
      </c>
    </row>
    <row r="1064" spans="1:14" x14ac:dyDescent="0.3">
      <c r="A1064" s="176">
        <v>811318</v>
      </c>
      <c r="B1064" s="176" t="s">
        <v>308</v>
      </c>
      <c r="C1064" s="176" t="s">
        <v>222</v>
      </c>
      <c r="D1064" s="176" t="s">
        <v>222</v>
      </c>
      <c r="E1064" s="176" t="s">
        <v>222</v>
      </c>
      <c r="F1064" s="176" t="s">
        <v>220</v>
      </c>
      <c r="G1064" s="176" t="s">
        <v>220</v>
      </c>
      <c r="H1064" s="176" t="s">
        <v>220</v>
      </c>
      <c r="I1064" s="176" t="s">
        <v>222</v>
      </c>
      <c r="J1064" s="176" t="s">
        <v>221</v>
      </c>
      <c r="K1064" s="176" t="s">
        <v>221</v>
      </c>
      <c r="L1064" s="176" t="s">
        <v>221</v>
      </c>
      <c r="M1064" s="176" t="s">
        <v>221</v>
      </c>
      <c r="N1064" s="176" t="s">
        <v>221</v>
      </c>
    </row>
    <row r="1065" spans="1:14" x14ac:dyDescent="0.3">
      <c r="A1065" s="176">
        <v>811319</v>
      </c>
      <c r="B1065" s="176" t="s">
        <v>308</v>
      </c>
      <c r="C1065" s="176" t="s">
        <v>222</v>
      </c>
      <c r="D1065" s="176" t="s">
        <v>222</v>
      </c>
      <c r="E1065" s="176" t="s">
        <v>222</v>
      </c>
      <c r="F1065" s="176" t="s">
        <v>222</v>
      </c>
      <c r="G1065" s="176" t="s">
        <v>222</v>
      </c>
      <c r="H1065" s="176" t="s">
        <v>222</v>
      </c>
      <c r="I1065" s="176" t="s">
        <v>221</v>
      </c>
      <c r="J1065" s="176" t="s">
        <v>221</v>
      </c>
      <c r="K1065" s="176" t="s">
        <v>221</v>
      </c>
      <c r="L1065" s="176" t="s">
        <v>221</v>
      </c>
      <c r="M1065" s="176" t="s">
        <v>221</v>
      </c>
      <c r="N1065" s="176" t="s">
        <v>221</v>
      </c>
    </row>
    <row r="1066" spans="1:14" x14ac:dyDescent="0.3">
      <c r="A1066" s="176">
        <v>811320</v>
      </c>
      <c r="B1066" s="176" t="s">
        <v>308</v>
      </c>
      <c r="C1066" s="176" t="s">
        <v>220</v>
      </c>
      <c r="D1066" s="176" t="s">
        <v>222</v>
      </c>
      <c r="E1066" s="176" t="s">
        <v>220</v>
      </c>
      <c r="F1066" s="176" t="s">
        <v>220</v>
      </c>
      <c r="G1066" s="176" t="s">
        <v>220</v>
      </c>
      <c r="H1066" s="176" t="s">
        <v>220</v>
      </c>
      <c r="I1066" s="176" t="s">
        <v>222</v>
      </c>
      <c r="J1066" s="176" t="s">
        <v>222</v>
      </c>
      <c r="K1066" s="176" t="s">
        <v>222</v>
      </c>
      <c r="L1066" s="176" t="s">
        <v>222</v>
      </c>
      <c r="M1066" s="176" t="s">
        <v>222</v>
      </c>
      <c r="N1066" s="176" t="s">
        <v>222</v>
      </c>
    </row>
    <row r="1067" spans="1:14" x14ac:dyDescent="0.3">
      <c r="A1067" s="176">
        <v>811322</v>
      </c>
      <c r="B1067" s="176" t="s">
        <v>308</v>
      </c>
      <c r="C1067" s="176" t="s">
        <v>222</v>
      </c>
      <c r="D1067" s="176" t="s">
        <v>221</v>
      </c>
      <c r="E1067" s="176" t="s">
        <v>222</v>
      </c>
      <c r="F1067" s="176" t="s">
        <v>222</v>
      </c>
      <c r="G1067" s="176" t="s">
        <v>222</v>
      </c>
      <c r="H1067" s="176" t="s">
        <v>222</v>
      </c>
      <c r="I1067" s="176" t="s">
        <v>221</v>
      </c>
      <c r="J1067" s="176" t="s">
        <v>221</v>
      </c>
      <c r="K1067" s="176" t="s">
        <v>221</v>
      </c>
      <c r="L1067" s="176" t="s">
        <v>221</v>
      </c>
      <c r="M1067" s="176" t="s">
        <v>221</v>
      </c>
      <c r="N1067" s="176" t="s">
        <v>221</v>
      </c>
    </row>
    <row r="1068" spans="1:14" x14ac:dyDescent="0.3">
      <c r="A1068" s="176">
        <v>811323</v>
      </c>
      <c r="B1068" s="176" t="s">
        <v>308</v>
      </c>
      <c r="C1068" s="176" t="s">
        <v>222</v>
      </c>
      <c r="D1068" s="176" t="s">
        <v>222</v>
      </c>
      <c r="E1068" s="176" t="s">
        <v>222</v>
      </c>
      <c r="F1068" s="176" t="s">
        <v>220</v>
      </c>
      <c r="G1068" s="176" t="s">
        <v>222</v>
      </c>
      <c r="H1068" s="176" t="s">
        <v>222</v>
      </c>
      <c r="I1068" s="176" t="s">
        <v>222</v>
      </c>
      <c r="J1068" s="176" t="s">
        <v>222</v>
      </c>
      <c r="K1068" s="176" t="s">
        <v>222</v>
      </c>
      <c r="L1068" s="176" t="s">
        <v>222</v>
      </c>
      <c r="M1068" s="176" t="s">
        <v>222</v>
      </c>
      <c r="N1068" s="176" t="s">
        <v>222</v>
      </c>
    </row>
    <row r="1069" spans="1:14" x14ac:dyDescent="0.3">
      <c r="A1069" s="176">
        <v>811325</v>
      </c>
      <c r="B1069" s="176" t="s">
        <v>308</v>
      </c>
      <c r="C1069" s="176" t="s">
        <v>221</v>
      </c>
      <c r="D1069" s="176" t="s">
        <v>221</v>
      </c>
      <c r="E1069" s="176" t="s">
        <v>222</v>
      </c>
      <c r="F1069" s="176" t="s">
        <v>222</v>
      </c>
      <c r="G1069" s="176" t="s">
        <v>222</v>
      </c>
      <c r="H1069" s="176" t="s">
        <v>221</v>
      </c>
      <c r="I1069" s="176" t="s">
        <v>221</v>
      </c>
      <c r="J1069" s="176" t="s">
        <v>221</v>
      </c>
      <c r="K1069" s="176" t="s">
        <v>221</v>
      </c>
      <c r="L1069" s="176" t="s">
        <v>221</v>
      </c>
      <c r="M1069" s="176" t="s">
        <v>221</v>
      </c>
      <c r="N1069" s="176" t="s">
        <v>221</v>
      </c>
    </row>
    <row r="1070" spans="1:14" x14ac:dyDescent="0.3">
      <c r="A1070" s="176">
        <v>811326</v>
      </c>
      <c r="B1070" s="176" t="s">
        <v>308</v>
      </c>
      <c r="C1070" s="176" t="s">
        <v>220</v>
      </c>
      <c r="D1070" s="176" t="s">
        <v>221</v>
      </c>
      <c r="E1070" s="176" t="s">
        <v>221</v>
      </c>
      <c r="F1070" s="176" t="s">
        <v>220</v>
      </c>
      <c r="G1070" s="176" t="s">
        <v>221</v>
      </c>
      <c r="H1070" s="176" t="s">
        <v>221</v>
      </c>
      <c r="I1070" s="176" t="s">
        <v>221</v>
      </c>
      <c r="J1070" s="176" t="s">
        <v>221</v>
      </c>
      <c r="K1070" s="176" t="s">
        <v>221</v>
      </c>
      <c r="L1070" s="176" t="s">
        <v>221</v>
      </c>
      <c r="M1070" s="176" t="s">
        <v>221</v>
      </c>
      <c r="N1070" s="176" t="s">
        <v>221</v>
      </c>
    </row>
    <row r="1071" spans="1:14" x14ac:dyDescent="0.3">
      <c r="A1071" s="176">
        <v>811329</v>
      </c>
      <c r="B1071" s="176" t="s">
        <v>308</v>
      </c>
      <c r="C1071" s="176" t="s">
        <v>221</v>
      </c>
      <c r="D1071" s="176" t="s">
        <v>222</v>
      </c>
      <c r="E1071" s="176" t="s">
        <v>222</v>
      </c>
      <c r="F1071" s="176" t="s">
        <v>221</v>
      </c>
      <c r="G1071" s="176" t="s">
        <v>221</v>
      </c>
      <c r="H1071" s="176" t="s">
        <v>221</v>
      </c>
      <c r="I1071" s="176" t="s">
        <v>221</v>
      </c>
      <c r="J1071" s="176" t="s">
        <v>221</v>
      </c>
      <c r="K1071" s="176" t="s">
        <v>221</v>
      </c>
      <c r="L1071" s="176" t="s">
        <v>221</v>
      </c>
      <c r="M1071" s="176" t="s">
        <v>221</v>
      </c>
      <c r="N1071" s="176" t="s">
        <v>221</v>
      </c>
    </row>
    <row r="1072" spans="1:14" x14ac:dyDescent="0.3">
      <c r="A1072" s="176">
        <v>811330</v>
      </c>
      <c r="B1072" s="176" t="s">
        <v>308</v>
      </c>
      <c r="C1072" s="176" t="s">
        <v>222</v>
      </c>
      <c r="D1072" s="176" t="s">
        <v>221</v>
      </c>
      <c r="E1072" s="176" t="s">
        <v>221</v>
      </c>
      <c r="F1072" s="176" t="s">
        <v>222</v>
      </c>
      <c r="G1072" s="176" t="s">
        <v>220</v>
      </c>
      <c r="H1072" s="176" t="s">
        <v>220</v>
      </c>
      <c r="I1072" s="176" t="s">
        <v>222</v>
      </c>
      <c r="J1072" s="176" t="s">
        <v>222</v>
      </c>
      <c r="K1072" s="176" t="s">
        <v>222</v>
      </c>
      <c r="L1072" s="176" t="s">
        <v>220</v>
      </c>
      <c r="M1072" s="176" t="s">
        <v>222</v>
      </c>
      <c r="N1072" s="176" t="s">
        <v>222</v>
      </c>
    </row>
    <row r="1073" spans="1:14" x14ac:dyDescent="0.3">
      <c r="A1073" s="176">
        <v>811331</v>
      </c>
      <c r="B1073" s="176" t="s">
        <v>308</v>
      </c>
      <c r="C1073" s="176" t="s">
        <v>221</v>
      </c>
      <c r="D1073" s="176" t="s">
        <v>221</v>
      </c>
      <c r="E1073" s="176" t="s">
        <v>222</v>
      </c>
      <c r="F1073" s="176" t="s">
        <v>222</v>
      </c>
      <c r="G1073" s="176" t="s">
        <v>222</v>
      </c>
      <c r="H1073" s="176" t="s">
        <v>221</v>
      </c>
      <c r="I1073" s="176" t="s">
        <v>221</v>
      </c>
      <c r="J1073" s="176" t="s">
        <v>221</v>
      </c>
      <c r="K1073" s="176" t="s">
        <v>221</v>
      </c>
      <c r="L1073" s="176" t="s">
        <v>221</v>
      </c>
      <c r="M1073" s="176" t="s">
        <v>221</v>
      </c>
      <c r="N1073" s="176" t="s">
        <v>221</v>
      </c>
    </row>
    <row r="1074" spans="1:14" x14ac:dyDescent="0.3">
      <c r="A1074" s="176">
        <v>811332</v>
      </c>
      <c r="B1074" s="176" t="s">
        <v>308</v>
      </c>
      <c r="C1074" s="176" t="s">
        <v>222</v>
      </c>
      <c r="D1074" s="176" t="s">
        <v>222</v>
      </c>
      <c r="E1074" s="176" t="s">
        <v>221</v>
      </c>
      <c r="F1074" s="176" t="s">
        <v>222</v>
      </c>
      <c r="G1074" s="176" t="s">
        <v>222</v>
      </c>
      <c r="H1074" s="176" t="s">
        <v>221</v>
      </c>
      <c r="I1074" s="176" t="s">
        <v>221</v>
      </c>
      <c r="J1074" s="176" t="s">
        <v>221</v>
      </c>
      <c r="K1074" s="176" t="s">
        <v>221</v>
      </c>
      <c r="L1074" s="176" t="s">
        <v>221</v>
      </c>
      <c r="M1074" s="176" t="s">
        <v>221</v>
      </c>
      <c r="N1074" s="176" t="s">
        <v>221</v>
      </c>
    </row>
    <row r="1075" spans="1:14" x14ac:dyDescent="0.3">
      <c r="A1075" s="176">
        <v>811333</v>
      </c>
      <c r="B1075" s="176" t="s">
        <v>308</v>
      </c>
      <c r="C1075" s="176" t="s">
        <v>222</v>
      </c>
      <c r="D1075" s="176" t="s">
        <v>221</v>
      </c>
      <c r="E1075" s="176" t="s">
        <v>222</v>
      </c>
      <c r="F1075" s="176" t="s">
        <v>222</v>
      </c>
      <c r="G1075" s="176" t="s">
        <v>222</v>
      </c>
      <c r="H1075" s="176" t="s">
        <v>221</v>
      </c>
      <c r="I1075" s="176" t="s">
        <v>221</v>
      </c>
      <c r="J1075" s="176" t="s">
        <v>222</v>
      </c>
      <c r="K1075" s="176" t="s">
        <v>221</v>
      </c>
      <c r="L1075" s="176" t="s">
        <v>221</v>
      </c>
      <c r="M1075" s="176" t="s">
        <v>220</v>
      </c>
      <c r="N1075" s="176" t="s">
        <v>221</v>
      </c>
    </row>
    <row r="1076" spans="1:14" x14ac:dyDescent="0.3">
      <c r="A1076" s="176">
        <v>811335</v>
      </c>
      <c r="B1076" s="176" t="s">
        <v>308</v>
      </c>
      <c r="C1076" s="176" t="s">
        <v>222</v>
      </c>
      <c r="D1076" s="176" t="s">
        <v>222</v>
      </c>
      <c r="E1076" s="176" t="s">
        <v>222</v>
      </c>
      <c r="F1076" s="176" t="s">
        <v>222</v>
      </c>
      <c r="G1076" s="176" t="s">
        <v>221</v>
      </c>
      <c r="H1076" s="176" t="s">
        <v>221</v>
      </c>
      <c r="I1076" s="176" t="s">
        <v>221</v>
      </c>
      <c r="J1076" s="176" t="s">
        <v>221</v>
      </c>
      <c r="K1076" s="176" t="s">
        <v>221</v>
      </c>
      <c r="L1076" s="176" t="s">
        <v>221</v>
      </c>
      <c r="M1076" s="176" t="s">
        <v>221</v>
      </c>
      <c r="N1076" s="176" t="s">
        <v>221</v>
      </c>
    </row>
    <row r="1077" spans="1:14" x14ac:dyDescent="0.3">
      <c r="A1077" s="176">
        <v>811337</v>
      </c>
      <c r="B1077" s="176" t="s">
        <v>308</v>
      </c>
      <c r="C1077" s="176" t="s">
        <v>222</v>
      </c>
      <c r="D1077" s="176" t="s">
        <v>221</v>
      </c>
      <c r="E1077" s="176" t="s">
        <v>221</v>
      </c>
      <c r="F1077" s="176" t="s">
        <v>221</v>
      </c>
      <c r="G1077" s="176" t="s">
        <v>221</v>
      </c>
      <c r="H1077" s="176" t="s">
        <v>222</v>
      </c>
      <c r="I1077" s="176" t="s">
        <v>221</v>
      </c>
      <c r="J1077" s="176" t="s">
        <v>221</v>
      </c>
      <c r="K1077" s="176" t="s">
        <v>221</v>
      </c>
      <c r="L1077" s="176" t="s">
        <v>221</v>
      </c>
      <c r="M1077" s="176" t="s">
        <v>221</v>
      </c>
      <c r="N1077" s="176" t="s">
        <v>221</v>
      </c>
    </row>
    <row r="1078" spans="1:14" x14ac:dyDescent="0.3">
      <c r="A1078" s="176">
        <v>811338</v>
      </c>
      <c r="B1078" s="176" t="s">
        <v>308</v>
      </c>
      <c r="C1078" s="176" t="s">
        <v>222</v>
      </c>
      <c r="D1078" s="176" t="s">
        <v>221</v>
      </c>
      <c r="E1078" s="176" t="s">
        <v>221</v>
      </c>
      <c r="F1078" s="176" t="s">
        <v>222</v>
      </c>
      <c r="G1078" s="176" t="s">
        <v>221</v>
      </c>
      <c r="H1078" s="176" t="s">
        <v>222</v>
      </c>
      <c r="I1078" s="176" t="s">
        <v>221</v>
      </c>
      <c r="J1078" s="176" t="s">
        <v>221</v>
      </c>
      <c r="K1078" s="176" t="s">
        <v>221</v>
      </c>
      <c r="L1078" s="176" t="s">
        <v>221</v>
      </c>
      <c r="M1078" s="176" t="s">
        <v>221</v>
      </c>
      <c r="N1078" s="176" t="s">
        <v>221</v>
      </c>
    </row>
    <row r="1079" spans="1:14" x14ac:dyDescent="0.3">
      <c r="A1079" s="176">
        <v>811339</v>
      </c>
      <c r="B1079" s="176" t="s">
        <v>308</v>
      </c>
      <c r="C1079" s="176" t="s">
        <v>222</v>
      </c>
      <c r="D1079" s="176" t="s">
        <v>222</v>
      </c>
      <c r="E1079" s="176" t="s">
        <v>221</v>
      </c>
      <c r="F1079" s="176" t="s">
        <v>222</v>
      </c>
      <c r="G1079" s="176" t="s">
        <v>221</v>
      </c>
      <c r="H1079" s="176" t="s">
        <v>222</v>
      </c>
      <c r="I1079" s="176" t="s">
        <v>221</v>
      </c>
      <c r="J1079" s="176" t="s">
        <v>221</v>
      </c>
      <c r="K1079" s="176" t="s">
        <v>221</v>
      </c>
      <c r="L1079" s="176" t="s">
        <v>221</v>
      </c>
      <c r="M1079" s="176" t="s">
        <v>221</v>
      </c>
      <c r="N1079" s="176" t="s">
        <v>221</v>
      </c>
    </row>
    <row r="1080" spans="1:14" x14ac:dyDescent="0.3">
      <c r="A1080" s="176">
        <v>811341</v>
      </c>
      <c r="B1080" s="176" t="s">
        <v>308</v>
      </c>
      <c r="C1080" s="176" t="s">
        <v>222</v>
      </c>
      <c r="D1080" s="176" t="s">
        <v>222</v>
      </c>
      <c r="E1080" s="176" t="s">
        <v>222</v>
      </c>
      <c r="F1080" s="176" t="s">
        <v>221</v>
      </c>
      <c r="G1080" s="176" t="s">
        <v>221</v>
      </c>
      <c r="H1080" s="176" t="s">
        <v>222</v>
      </c>
      <c r="I1080" s="176" t="s">
        <v>221</v>
      </c>
      <c r="J1080" s="176" t="s">
        <v>221</v>
      </c>
      <c r="K1080" s="176" t="s">
        <v>221</v>
      </c>
      <c r="L1080" s="176" t="s">
        <v>221</v>
      </c>
      <c r="M1080" s="176" t="s">
        <v>221</v>
      </c>
      <c r="N1080" s="176" t="s">
        <v>221</v>
      </c>
    </row>
    <row r="1081" spans="1:14" x14ac:dyDescent="0.3">
      <c r="A1081" s="176">
        <v>811344</v>
      </c>
      <c r="B1081" s="176" t="s">
        <v>308</v>
      </c>
      <c r="C1081" s="176" t="s">
        <v>222</v>
      </c>
      <c r="D1081" s="176" t="s">
        <v>222</v>
      </c>
      <c r="E1081" s="176" t="s">
        <v>221</v>
      </c>
      <c r="F1081" s="176" t="s">
        <v>222</v>
      </c>
      <c r="G1081" s="176" t="s">
        <v>222</v>
      </c>
      <c r="H1081" s="176" t="s">
        <v>222</v>
      </c>
      <c r="I1081" s="176" t="s">
        <v>221</v>
      </c>
      <c r="J1081" s="176" t="s">
        <v>221</v>
      </c>
      <c r="K1081" s="176" t="s">
        <v>221</v>
      </c>
      <c r="L1081" s="176" t="s">
        <v>221</v>
      </c>
      <c r="M1081" s="176" t="s">
        <v>221</v>
      </c>
      <c r="N1081" s="176" t="s">
        <v>221</v>
      </c>
    </row>
    <row r="1082" spans="1:14" x14ac:dyDescent="0.3">
      <c r="A1082" s="176">
        <v>811345</v>
      </c>
      <c r="B1082" s="176" t="s">
        <v>308</v>
      </c>
      <c r="C1082" s="176" t="s">
        <v>222</v>
      </c>
      <c r="D1082" s="176" t="s">
        <v>222</v>
      </c>
      <c r="E1082" s="176" t="s">
        <v>222</v>
      </c>
      <c r="F1082" s="176" t="s">
        <v>220</v>
      </c>
      <c r="G1082" s="176" t="s">
        <v>221</v>
      </c>
      <c r="H1082" s="176" t="s">
        <v>221</v>
      </c>
      <c r="I1082" s="176" t="s">
        <v>221</v>
      </c>
      <c r="J1082" s="176" t="s">
        <v>221</v>
      </c>
      <c r="K1082" s="176" t="s">
        <v>221</v>
      </c>
      <c r="L1082" s="176" t="s">
        <v>222</v>
      </c>
      <c r="M1082" s="176" t="s">
        <v>221</v>
      </c>
      <c r="N1082" s="176" t="s">
        <v>221</v>
      </c>
    </row>
    <row r="1083" spans="1:14" x14ac:dyDescent="0.3">
      <c r="A1083" s="176">
        <v>811346</v>
      </c>
      <c r="B1083" s="176" t="s">
        <v>308</v>
      </c>
      <c r="C1083" s="176" t="s">
        <v>222</v>
      </c>
      <c r="D1083" s="176" t="s">
        <v>222</v>
      </c>
      <c r="E1083" s="176" t="s">
        <v>221</v>
      </c>
      <c r="F1083" s="176" t="s">
        <v>222</v>
      </c>
      <c r="G1083" s="176" t="s">
        <v>222</v>
      </c>
      <c r="H1083" s="176" t="s">
        <v>222</v>
      </c>
      <c r="I1083" s="176" t="s">
        <v>221</v>
      </c>
      <c r="J1083" s="176" t="s">
        <v>221</v>
      </c>
      <c r="K1083" s="176" t="s">
        <v>221</v>
      </c>
      <c r="L1083" s="176" t="s">
        <v>221</v>
      </c>
      <c r="M1083" s="176" t="s">
        <v>221</v>
      </c>
      <c r="N1083" s="176" t="s">
        <v>221</v>
      </c>
    </row>
    <row r="1084" spans="1:14" x14ac:dyDescent="0.3">
      <c r="A1084" s="176">
        <v>811347</v>
      </c>
      <c r="B1084" s="176" t="s">
        <v>308</v>
      </c>
      <c r="C1084" s="176" t="s">
        <v>220</v>
      </c>
      <c r="D1084" s="176" t="s">
        <v>221</v>
      </c>
      <c r="E1084" s="176" t="s">
        <v>220</v>
      </c>
      <c r="F1084" s="176" t="s">
        <v>222</v>
      </c>
      <c r="G1084" s="176" t="s">
        <v>222</v>
      </c>
      <c r="H1084" s="176" t="s">
        <v>222</v>
      </c>
      <c r="I1084" s="176" t="s">
        <v>221</v>
      </c>
      <c r="J1084" s="176" t="s">
        <v>221</v>
      </c>
      <c r="K1084" s="176" t="s">
        <v>222</v>
      </c>
      <c r="L1084" s="176" t="s">
        <v>221</v>
      </c>
      <c r="M1084" s="176" t="s">
        <v>222</v>
      </c>
      <c r="N1084" s="176" t="s">
        <v>221</v>
      </c>
    </row>
    <row r="1085" spans="1:14" x14ac:dyDescent="0.3">
      <c r="A1085" s="176">
        <v>811348</v>
      </c>
      <c r="B1085" s="176" t="s">
        <v>308</v>
      </c>
      <c r="C1085" s="176" t="s">
        <v>222</v>
      </c>
      <c r="D1085" s="176" t="s">
        <v>222</v>
      </c>
      <c r="E1085" s="176" t="s">
        <v>220</v>
      </c>
      <c r="F1085" s="176" t="s">
        <v>222</v>
      </c>
      <c r="G1085" s="176" t="s">
        <v>220</v>
      </c>
      <c r="H1085" s="176" t="s">
        <v>222</v>
      </c>
      <c r="I1085" s="176" t="s">
        <v>221</v>
      </c>
      <c r="J1085" s="176" t="s">
        <v>221</v>
      </c>
      <c r="K1085" s="176" t="s">
        <v>221</v>
      </c>
      <c r="L1085" s="176" t="s">
        <v>221</v>
      </c>
      <c r="M1085" s="176" t="s">
        <v>221</v>
      </c>
      <c r="N1085" s="176" t="s">
        <v>221</v>
      </c>
    </row>
    <row r="1086" spans="1:14" x14ac:dyDescent="0.3">
      <c r="A1086" s="176">
        <v>811350</v>
      </c>
      <c r="B1086" s="176" t="s">
        <v>308</v>
      </c>
      <c r="C1086" s="176" t="s">
        <v>222</v>
      </c>
      <c r="D1086" s="176" t="s">
        <v>222</v>
      </c>
      <c r="E1086" s="176" t="s">
        <v>221</v>
      </c>
      <c r="F1086" s="176" t="s">
        <v>221</v>
      </c>
      <c r="G1086" s="176" t="s">
        <v>222</v>
      </c>
      <c r="H1086" s="176" t="s">
        <v>221</v>
      </c>
      <c r="I1086" s="176" t="s">
        <v>221</v>
      </c>
      <c r="J1086" s="176" t="s">
        <v>221</v>
      </c>
      <c r="K1086" s="176" t="s">
        <v>221</v>
      </c>
      <c r="L1086" s="176" t="s">
        <v>221</v>
      </c>
      <c r="M1086" s="176" t="s">
        <v>221</v>
      </c>
      <c r="N1086" s="176" t="s">
        <v>221</v>
      </c>
    </row>
    <row r="1087" spans="1:14" x14ac:dyDescent="0.3">
      <c r="A1087" s="176">
        <v>811351</v>
      </c>
      <c r="B1087" s="176" t="s">
        <v>308</v>
      </c>
      <c r="C1087" s="176" t="s">
        <v>222</v>
      </c>
      <c r="D1087" s="176" t="s">
        <v>222</v>
      </c>
      <c r="E1087" s="176" t="s">
        <v>222</v>
      </c>
      <c r="F1087" s="176" t="s">
        <v>222</v>
      </c>
      <c r="G1087" s="176" t="s">
        <v>222</v>
      </c>
      <c r="H1087" s="176" t="s">
        <v>222</v>
      </c>
      <c r="I1087" s="176" t="s">
        <v>222</v>
      </c>
      <c r="J1087" s="176" t="s">
        <v>221</v>
      </c>
      <c r="K1087" s="176" t="s">
        <v>221</v>
      </c>
      <c r="L1087" s="176" t="s">
        <v>222</v>
      </c>
      <c r="M1087" s="176" t="s">
        <v>222</v>
      </c>
      <c r="N1087" s="176" t="s">
        <v>221</v>
      </c>
    </row>
    <row r="1088" spans="1:14" x14ac:dyDescent="0.3">
      <c r="A1088" s="176">
        <v>811352</v>
      </c>
      <c r="B1088" s="176" t="s">
        <v>308</v>
      </c>
      <c r="C1088" s="176" t="s">
        <v>220</v>
      </c>
      <c r="D1088" s="176" t="s">
        <v>222</v>
      </c>
      <c r="E1088" s="176" t="s">
        <v>222</v>
      </c>
      <c r="F1088" s="176" t="s">
        <v>220</v>
      </c>
      <c r="G1088" s="176" t="s">
        <v>220</v>
      </c>
      <c r="H1088" s="176" t="s">
        <v>220</v>
      </c>
      <c r="I1088" s="176" t="s">
        <v>221</v>
      </c>
      <c r="J1088" s="176" t="s">
        <v>221</v>
      </c>
      <c r="K1088" s="176" t="s">
        <v>221</v>
      </c>
      <c r="L1088" s="176" t="s">
        <v>221</v>
      </c>
      <c r="M1088" s="176" t="s">
        <v>221</v>
      </c>
      <c r="N1088" s="176" t="s">
        <v>221</v>
      </c>
    </row>
    <row r="1089" spans="1:50" x14ac:dyDescent="0.3">
      <c r="A1089" s="176">
        <v>811357</v>
      </c>
      <c r="B1089" s="176" t="s">
        <v>308</v>
      </c>
      <c r="C1089" s="176" t="s">
        <v>222</v>
      </c>
      <c r="D1089" s="176" t="s">
        <v>222</v>
      </c>
      <c r="E1089" s="176" t="s">
        <v>222</v>
      </c>
      <c r="F1089" s="176" t="s">
        <v>220</v>
      </c>
      <c r="G1089" s="176" t="s">
        <v>222</v>
      </c>
      <c r="H1089" s="176" t="s">
        <v>222</v>
      </c>
      <c r="I1089" s="176" t="s">
        <v>222</v>
      </c>
      <c r="J1089" s="176" t="s">
        <v>221</v>
      </c>
      <c r="K1089" s="176" t="s">
        <v>221</v>
      </c>
      <c r="L1089" s="176" t="s">
        <v>221</v>
      </c>
      <c r="M1089" s="176" t="s">
        <v>222</v>
      </c>
      <c r="N1089" s="176" t="s">
        <v>221</v>
      </c>
    </row>
    <row r="1090" spans="1:50" x14ac:dyDescent="0.3">
      <c r="A1090" s="176">
        <v>811360</v>
      </c>
      <c r="B1090" s="176" t="s">
        <v>308</v>
      </c>
      <c r="C1090" s="176" t="s">
        <v>222</v>
      </c>
      <c r="D1090" s="176" t="s">
        <v>222</v>
      </c>
      <c r="E1090" s="176" t="s">
        <v>222</v>
      </c>
      <c r="F1090" s="176" t="s">
        <v>222</v>
      </c>
      <c r="G1090" s="176" t="s">
        <v>222</v>
      </c>
      <c r="H1090" s="176" t="s">
        <v>222</v>
      </c>
      <c r="I1090" s="176" t="s">
        <v>221</v>
      </c>
      <c r="J1090" s="176" t="s">
        <v>221</v>
      </c>
      <c r="K1090" s="176" t="s">
        <v>221</v>
      </c>
      <c r="L1090" s="176" t="s">
        <v>221</v>
      </c>
      <c r="M1090" s="176" t="s">
        <v>221</v>
      </c>
      <c r="N1090" s="176" t="s">
        <v>221</v>
      </c>
    </row>
    <row r="1091" spans="1:50" x14ac:dyDescent="0.3">
      <c r="A1091" s="176">
        <v>811361</v>
      </c>
      <c r="B1091" s="176" t="s">
        <v>308</v>
      </c>
      <c r="C1091" s="176" t="s">
        <v>222</v>
      </c>
      <c r="D1091" s="176" t="s">
        <v>222</v>
      </c>
      <c r="E1091" s="176" t="s">
        <v>221</v>
      </c>
      <c r="F1091" s="176" t="s">
        <v>222</v>
      </c>
      <c r="G1091" s="176" t="s">
        <v>222</v>
      </c>
      <c r="H1091" s="176" t="s">
        <v>222</v>
      </c>
      <c r="I1091" s="176" t="s">
        <v>222</v>
      </c>
      <c r="J1091" s="176" t="s">
        <v>221</v>
      </c>
      <c r="K1091" s="176" t="s">
        <v>221</v>
      </c>
      <c r="L1091" s="176" t="s">
        <v>221</v>
      </c>
      <c r="M1091" s="176" t="s">
        <v>222</v>
      </c>
      <c r="N1091" s="176" t="s">
        <v>221</v>
      </c>
    </row>
    <row r="1092" spans="1:50" x14ac:dyDescent="0.3">
      <c r="A1092" s="176">
        <v>811362</v>
      </c>
      <c r="B1092" s="176" t="s">
        <v>308</v>
      </c>
      <c r="C1092" s="176" t="s">
        <v>222</v>
      </c>
      <c r="D1092" s="176" t="s">
        <v>222</v>
      </c>
      <c r="E1092" s="176" t="s">
        <v>222</v>
      </c>
      <c r="F1092" s="176" t="s">
        <v>221</v>
      </c>
      <c r="G1092" s="176" t="s">
        <v>221</v>
      </c>
      <c r="H1092" s="176" t="s">
        <v>222</v>
      </c>
      <c r="I1092" s="176" t="s">
        <v>221</v>
      </c>
      <c r="J1092" s="176" t="s">
        <v>221</v>
      </c>
      <c r="K1092" s="176" t="s">
        <v>221</v>
      </c>
      <c r="L1092" s="176" t="s">
        <v>221</v>
      </c>
      <c r="M1092" s="176" t="s">
        <v>221</v>
      </c>
      <c r="N1092" s="176" t="s">
        <v>221</v>
      </c>
    </row>
    <row r="1093" spans="1:50" x14ac:dyDescent="0.3">
      <c r="A1093" s="176">
        <v>811364</v>
      </c>
      <c r="B1093" s="176" t="s">
        <v>308</v>
      </c>
      <c r="C1093" s="176" t="s">
        <v>221</v>
      </c>
      <c r="D1093" s="176" t="s">
        <v>220</v>
      </c>
      <c r="E1093" s="176" t="s">
        <v>221</v>
      </c>
      <c r="F1093" s="176" t="s">
        <v>221</v>
      </c>
      <c r="G1093" s="176" t="s">
        <v>221</v>
      </c>
      <c r="H1093" s="176" t="s">
        <v>221</v>
      </c>
      <c r="I1093" s="176" t="s">
        <v>220</v>
      </c>
      <c r="J1093" s="176" t="s">
        <v>221</v>
      </c>
      <c r="K1093" s="176" t="s">
        <v>221</v>
      </c>
      <c r="L1093" s="176" t="s">
        <v>221</v>
      </c>
      <c r="M1093" s="176" t="s">
        <v>221</v>
      </c>
      <c r="N1093" s="176" t="s">
        <v>221</v>
      </c>
    </row>
    <row r="1094" spans="1:50" x14ac:dyDescent="0.3">
      <c r="A1094" s="176">
        <v>811366</v>
      </c>
      <c r="B1094" s="176" t="s">
        <v>308</v>
      </c>
      <c r="C1094" s="176" t="s">
        <v>221</v>
      </c>
      <c r="D1094" s="176" t="s">
        <v>220</v>
      </c>
      <c r="E1094" s="176" t="s">
        <v>220</v>
      </c>
      <c r="F1094" s="176" t="s">
        <v>221</v>
      </c>
      <c r="G1094" s="176" t="s">
        <v>221</v>
      </c>
      <c r="H1094" s="176" t="s">
        <v>221</v>
      </c>
      <c r="I1094" s="176" t="s">
        <v>221</v>
      </c>
      <c r="J1094" s="176" t="s">
        <v>221</v>
      </c>
      <c r="K1094" s="176" t="s">
        <v>221</v>
      </c>
      <c r="L1094" s="176" t="s">
        <v>221</v>
      </c>
      <c r="M1094" s="176" t="s">
        <v>221</v>
      </c>
      <c r="N1094" s="176" t="s">
        <v>221</v>
      </c>
    </row>
    <row r="1095" spans="1:50" x14ac:dyDescent="0.3">
      <c r="A1095" s="176">
        <v>811368</v>
      </c>
      <c r="B1095" s="176" t="s">
        <v>308</v>
      </c>
      <c r="C1095" s="176" t="s">
        <v>220</v>
      </c>
      <c r="D1095" s="176" t="s">
        <v>220</v>
      </c>
      <c r="E1095" s="176" t="s">
        <v>222</v>
      </c>
      <c r="F1095" s="176" t="s">
        <v>221</v>
      </c>
      <c r="G1095" s="176" t="s">
        <v>222</v>
      </c>
      <c r="H1095" s="176" t="s">
        <v>220</v>
      </c>
      <c r="I1095" s="176" t="s">
        <v>220</v>
      </c>
      <c r="J1095" s="176" t="s">
        <v>221</v>
      </c>
      <c r="K1095" s="176" t="s">
        <v>221</v>
      </c>
      <c r="L1095" s="176" t="s">
        <v>220</v>
      </c>
      <c r="M1095" s="176" t="s">
        <v>220</v>
      </c>
      <c r="N1095" s="176" t="s">
        <v>222</v>
      </c>
      <c r="O1095" s="176" t="s">
        <v>284</v>
      </c>
      <c r="P1095" s="176" t="s">
        <v>284</v>
      </c>
      <c r="Q1095" s="176" t="s">
        <v>284</v>
      </c>
      <c r="R1095" s="176" t="s">
        <v>284</v>
      </c>
      <c r="S1095" s="176" t="s">
        <v>284</v>
      </c>
      <c r="T1095" s="176" t="s">
        <v>284</v>
      </c>
      <c r="U1095" s="176" t="s">
        <v>284</v>
      </c>
      <c r="V1095" s="176" t="s">
        <v>284</v>
      </c>
      <c r="W1095" s="176" t="s">
        <v>284</v>
      </c>
      <c r="X1095" s="176" t="s">
        <v>284</v>
      </c>
      <c r="Y1095" s="176" t="s">
        <v>284</v>
      </c>
      <c r="Z1095" s="176" t="s">
        <v>284</v>
      </c>
      <c r="AA1095" s="176" t="s">
        <v>284</v>
      </c>
      <c r="AB1095" s="176" t="s">
        <v>284</v>
      </c>
      <c r="AC1095" s="176" t="s">
        <v>284</v>
      </c>
      <c r="AD1095" s="176" t="s">
        <v>284</v>
      </c>
      <c r="AE1095" s="176" t="s">
        <v>284</v>
      </c>
      <c r="AF1095" s="176" t="s">
        <v>284</v>
      </c>
      <c r="AG1095" s="176" t="s">
        <v>284</v>
      </c>
      <c r="AH1095" s="176" t="s">
        <v>284</v>
      </c>
      <c r="AI1095" s="176" t="s">
        <v>284</v>
      </c>
      <c r="AJ1095" s="176" t="s">
        <v>284</v>
      </c>
      <c r="AK1095" s="176" t="s">
        <v>284</v>
      </c>
      <c r="AL1095" s="176" t="s">
        <v>284</v>
      </c>
      <c r="AM1095" s="176" t="s">
        <v>284</v>
      </c>
      <c r="AN1095" s="176" t="s">
        <v>284</v>
      </c>
      <c r="AO1095" s="176" t="s">
        <v>284</v>
      </c>
      <c r="AP1095" s="176" t="s">
        <v>284</v>
      </c>
      <c r="AQ1095" s="176" t="s">
        <v>284</v>
      </c>
      <c r="AR1095" s="176" t="s">
        <v>284</v>
      </c>
      <c r="AS1095" s="176" t="s">
        <v>284</v>
      </c>
      <c r="AT1095" s="176" t="s">
        <v>284</v>
      </c>
      <c r="AU1095" s="176" t="s">
        <v>284</v>
      </c>
      <c r="AV1095" s="176" t="s">
        <v>284</v>
      </c>
      <c r="AW1095" s="176" t="s">
        <v>284</v>
      </c>
      <c r="AX1095" s="176" t="s">
        <v>284</v>
      </c>
    </row>
    <row r="1096" spans="1:50" x14ac:dyDescent="0.3">
      <c r="A1096" s="176">
        <v>811369</v>
      </c>
      <c r="B1096" s="176" t="s">
        <v>308</v>
      </c>
      <c r="C1096" s="176" t="s">
        <v>222</v>
      </c>
      <c r="D1096" s="176" t="s">
        <v>222</v>
      </c>
      <c r="E1096" s="176" t="s">
        <v>221</v>
      </c>
      <c r="F1096" s="176" t="s">
        <v>221</v>
      </c>
      <c r="G1096" s="176" t="s">
        <v>221</v>
      </c>
      <c r="H1096" s="176" t="s">
        <v>222</v>
      </c>
      <c r="I1096" s="176" t="s">
        <v>221</v>
      </c>
      <c r="J1096" s="176" t="s">
        <v>221</v>
      </c>
      <c r="K1096" s="176" t="s">
        <v>221</v>
      </c>
      <c r="L1096" s="176" t="s">
        <v>221</v>
      </c>
      <c r="M1096" s="176" t="s">
        <v>221</v>
      </c>
      <c r="N1096" s="176" t="s">
        <v>221</v>
      </c>
    </row>
    <row r="1097" spans="1:50" x14ac:dyDescent="0.3">
      <c r="A1097" s="176">
        <v>811371</v>
      </c>
      <c r="B1097" s="176" t="s">
        <v>308</v>
      </c>
      <c r="C1097" s="176" t="s">
        <v>222</v>
      </c>
      <c r="D1097" s="176" t="s">
        <v>222</v>
      </c>
      <c r="E1097" s="176" t="s">
        <v>222</v>
      </c>
      <c r="F1097" s="176" t="s">
        <v>222</v>
      </c>
      <c r="G1097" s="176" t="s">
        <v>222</v>
      </c>
      <c r="H1097" s="176" t="s">
        <v>222</v>
      </c>
      <c r="I1097" s="176" t="s">
        <v>222</v>
      </c>
      <c r="J1097" s="176" t="s">
        <v>221</v>
      </c>
      <c r="K1097" s="176" t="s">
        <v>222</v>
      </c>
      <c r="L1097" s="176" t="s">
        <v>222</v>
      </c>
      <c r="M1097" s="176" t="s">
        <v>222</v>
      </c>
      <c r="N1097" s="176" t="s">
        <v>221</v>
      </c>
    </row>
    <row r="1098" spans="1:50" x14ac:dyDescent="0.3">
      <c r="A1098" s="176">
        <v>811372</v>
      </c>
      <c r="B1098" s="176" t="s">
        <v>308</v>
      </c>
      <c r="C1098" s="176" t="s">
        <v>221</v>
      </c>
      <c r="D1098" s="176" t="s">
        <v>222</v>
      </c>
      <c r="E1098" s="176" t="s">
        <v>222</v>
      </c>
      <c r="F1098" s="176" t="s">
        <v>221</v>
      </c>
      <c r="G1098" s="176" t="s">
        <v>221</v>
      </c>
      <c r="H1098" s="176" t="s">
        <v>221</v>
      </c>
      <c r="I1098" s="176" t="s">
        <v>220</v>
      </c>
      <c r="J1098" s="176" t="s">
        <v>221</v>
      </c>
      <c r="K1098" s="176" t="s">
        <v>222</v>
      </c>
      <c r="L1098" s="176" t="s">
        <v>220</v>
      </c>
      <c r="M1098" s="176" t="s">
        <v>221</v>
      </c>
      <c r="N1098" s="176" t="s">
        <v>221</v>
      </c>
    </row>
    <row r="1099" spans="1:50" x14ac:dyDescent="0.3">
      <c r="A1099" s="176">
        <v>811373</v>
      </c>
      <c r="B1099" s="176" t="s">
        <v>308</v>
      </c>
      <c r="C1099" s="176" t="s">
        <v>222</v>
      </c>
      <c r="D1099" s="176" t="s">
        <v>221</v>
      </c>
      <c r="E1099" s="176" t="s">
        <v>221</v>
      </c>
      <c r="F1099" s="176" t="s">
        <v>221</v>
      </c>
      <c r="G1099" s="176" t="s">
        <v>222</v>
      </c>
      <c r="H1099" s="176" t="s">
        <v>222</v>
      </c>
      <c r="I1099" s="176" t="s">
        <v>221</v>
      </c>
      <c r="J1099" s="176" t="s">
        <v>221</v>
      </c>
      <c r="K1099" s="176" t="s">
        <v>221</v>
      </c>
      <c r="L1099" s="176" t="s">
        <v>221</v>
      </c>
      <c r="M1099" s="176" t="s">
        <v>221</v>
      </c>
      <c r="N1099" s="176" t="s">
        <v>221</v>
      </c>
    </row>
    <row r="1100" spans="1:50" x14ac:dyDescent="0.3">
      <c r="A1100" s="176">
        <v>811375</v>
      </c>
      <c r="B1100" s="176" t="s">
        <v>308</v>
      </c>
      <c r="C1100" s="176" t="s">
        <v>222</v>
      </c>
      <c r="D1100" s="176" t="s">
        <v>222</v>
      </c>
      <c r="E1100" s="176" t="s">
        <v>221</v>
      </c>
      <c r="F1100" s="176" t="s">
        <v>222</v>
      </c>
      <c r="G1100" s="176" t="s">
        <v>221</v>
      </c>
      <c r="H1100" s="176" t="s">
        <v>221</v>
      </c>
      <c r="I1100" s="176" t="s">
        <v>222</v>
      </c>
      <c r="J1100" s="176" t="s">
        <v>221</v>
      </c>
      <c r="K1100" s="176" t="s">
        <v>221</v>
      </c>
      <c r="L1100" s="176" t="s">
        <v>221</v>
      </c>
      <c r="M1100" s="176" t="s">
        <v>221</v>
      </c>
      <c r="N1100" s="176" t="s">
        <v>222</v>
      </c>
    </row>
    <row r="1101" spans="1:50" x14ac:dyDescent="0.3">
      <c r="A1101" s="176">
        <v>811377</v>
      </c>
      <c r="B1101" s="176" t="s">
        <v>308</v>
      </c>
      <c r="C1101" s="176" t="s">
        <v>220</v>
      </c>
      <c r="D1101" s="176" t="s">
        <v>222</v>
      </c>
      <c r="E1101" s="176" t="s">
        <v>220</v>
      </c>
      <c r="F1101" s="176" t="s">
        <v>222</v>
      </c>
      <c r="G1101" s="176" t="s">
        <v>222</v>
      </c>
      <c r="H1101" s="176" t="s">
        <v>222</v>
      </c>
      <c r="I1101" s="176" t="s">
        <v>222</v>
      </c>
      <c r="J1101" s="176" t="s">
        <v>222</v>
      </c>
      <c r="K1101" s="176" t="s">
        <v>222</v>
      </c>
      <c r="L1101" s="176" t="s">
        <v>222</v>
      </c>
      <c r="M1101" s="176" t="s">
        <v>220</v>
      </c>
      <c r="N1101" s="176" t="s">
        <v>222</v>
      </c>
    </row>
    <row r="1102" spans="1:50" x14ac:dyDescent="0.3">
      <c r="A1102" s="176">
        <v>811379</v>
      </c>
      <c r="B1102" s="176" t="s">
        <v>308</v>
      </c>
      <c r="C1102" s="176" t="s">
        <v>222</v>
      </c>
      <c r="D1102" s="176" t="s">
        <v>222</v>
      </c>
      <c r="E1102" s="176" t="s">
        <v>222</v>
      </c>
      <c r="F1102" s="176" t="s">
        <v>222</v>
      </c>
      <c r="G1102" s="176" t="s">
        <v>222</v>
      </c>
      <c r="H1102" s="176" t="s">
        <v>222</v>
      </c>
      <c r="I1102" s="176" t="s">
        <v>221</v>
      </c>
      <c r="J1102" s="176" t="s">
        <v>221</v>
      </c>
      <c r="K1102" s="176" t="s">
        <v>221</v>
      </c>
      <c r="L1102" s="176" t="s">
        <v>221</v>
      </c>
      <c r="M1102" s="176" t="s">
        <v>221</v>
      </c>
      <c r="N1102" s="176" t="s">
        <v>221</v>
      </c>
    </row>
    <row r="1103" spans="1:50" x14ac:dyDescent="0.3">
      <c r="A1103" s="176">
        <v>811380</v>
      </c>
      <c r="B1103" s="176" t="s">
        <v>308</v>
      </c>
      <c r="C1103" s="176" t="s">
        <v>220</v>
      </c>
      <c r="D1103" s="176" t="s">
        <v>222</v>
      </c>
      <c r="E1103" s="176" t="s">
        <v>220</v>
      </c>
      <c r="F1103" s="176" t="s">
        <v>220</v>
      </c>
      <c r="G1103" s="176" t="s">
        <v>222</v>
      </c>
      <c r="H1103" s="176" t="s">
        <v>222</v>
      </c>
      <c r="I1103" s="176" t="s">
        <v>220</v>
      </c>
      <c r="J1103" s="176" t="s">
        <v>220</v>
      </c>
      <c r="K1103" s="176" t="s">
        <v>220</v>
      </c>
      <c r="L1103" s="176" t="s">
        <v>222</v>
      </c>
      <c r="M1103" s="176" t="s">
        <v>220</v>
      </c>
      <c r="N1103" s="176" t="s">
        <v>222</v>
      </c>
    </row>
    <row r="1104" spans="1:50" x14ac:dyDescent="0.3">
      <c r="A1104" s="176">
        <v>811381</v>
      </c>
      <c r="B1104" s="176" t="s">
        <v>308</v>
      </c>
      <c r="C1104" s="176" t="s">
        <v>222</v>
      </c>
      <c r="D1104" s="176" t="s">
        <v>222</v>
      </c>
      <c r="E1104" s="176" t="s">
        <v>221</v>
      </c>
      <c r="F1104" s="176" t="s">
        <v>221</v>
      </c>
      <c r="G1104" s="176" t="s">
        <v>221</v>
      </c>
      <c r="H1104" s="176" t="s">
        <v>221</v>
      </c>
      <c r="I1104" s="176" t="s">
        <v>221</v>
      </c>
      <c r="J1104" s="176" t="s">
        <v>221</v>
      </c>
      <c r="K1104" s="176" t="s">
        <v>221</v>
      </c>
      <c r="L1104" s="176" t="s">
        <v>221</v>
      </c>
      <c r="M1104" s="176" t="s">
        <v>221</v>
      </c>
      <c r="N1104" s="176" t="s">
        <v>221</v>
      </c>
    </row>
    <row r="1105" spans="1:50" x14ac:dyDescent="0.3">
      <c r="A1105" s="176">
        <v>811382</v>
      </c>
      <c r="B1105" s="176" t="s">
        <v>308</v>
      </c>
      <c r="C1105" s="176" t="s">
        <v>222</v>
      </c>
      <c r="D1105" s="176" t="s">
        <v>222</v>
      </c>
      <c r="E1105" s="176" t="s">
        <v>221</v>
      </c>
      <c r="F1105" s="176" t="s">
        <v>222</v>
      </c>
      <c r="G1105" s="176" t="s">
        <v>221</v>
      </c>
      <c r="H1105" s="176" t="s">
        <v>222</v>
      </c>
      <c r="I1105" s="176" t="s">
        <v>221</v>
      </c>
      <c r="J1105" s="176" t="s">
        <v>221</v>
      </c>
      <c r="K1105" s="176" t="s">
        <v>221</v>
      </c>
      <c r="L1105" s="176" t="s">
        <v>221</v>
      </c>
      <c r="M1105" s="176" t="s">
        <v>221</v>
      </c>
      <c r="N1105" s="176" t="s">
        <v>221</v>
      </c>
    </row>
    <row r="1106" spans="1:50" x14ac:dyDescent="0.3">
      <c r="A1106" s="176">
        <v>811385</v>
      </c>
      <c r="B1106" s="176" t="s">
        <v>308</v>
      </c>
      <c r="C1106" s="176" t="s">
        <v>220</v>
      </c>
      <c r="D1106" s="176" t="s">
        <v>221</v>
      </c>
      <c r="E1106" s="176" t="s">
        <v>220</v>
      </c>
      <c r="F1106" s="176" t="s">
        <v>220</v>
      </c>
      <c r="G1106" s="176" t="s">
        <v>221</v>
      </c>
      <c r="H1106" s="176" t="s">
        <v>222</v>
      </c>
      <c r="I1106" s="176" t="s">
        <v>221</v>
      </c>
      <c r="J1106" s="176" t="s">
        <v>221</v>
      </c>
      <c r="K1106" s="176" t="s">
        <v>221</v>
      </c>
      <c r="L1106" s="176" t="s">
        <v>221</v>
      </c>
      <c r="M1106" s="176" t="s">
        <v>221</v>
      </c>
      <c r="N1106" s="176" t="s">
        <v>222</v>
      </c>
    </row>
    <row r="1107" spans="1:50" x14ac:dyDescent="0.3">
      <c r="A1107" s="176">
        <v>811386</v>
      </c>
      <c r="B1107" s="176" t="s">
        <v>308</v>
      </c>
      <c r="C1107" s="176" t="s">
        <v>222</v>
      </c>
      <c r="D1107" s="176" t="s">
        <v>220</v>
      </c>
      <c r="E1107" s="176" t="s">
        <v>222</v>
      </c>
      <c r="F1107" s="176" t="s">
        <v>222</v>
      </c>
      <c r="G1107" s="176" t="s">
        <v>220</v>
      </c>
      <c r="H1107" s="176" t="s">
        <v>220</v>
      </c>
      <c r="I1107" s="176" t="s">
        <v>222</v>
      </c>
      <c r="J1107" s="176" t="s">
        <v>222</v>
      </c>
      <c r="K1107" s="176" t="s">
        <v>220</v>
      </c>
      <c r="L1107" s="176" t="s">
        <v>220</v>
      </c>
      <c r="M1107" s="176" t="s">
        <v>222</v>
      </c>
      <c r="N1107" s="176" t="s">
        <v>221</v>
      </c>
    </row>
    <row r="1108" spans="1:50" x14ac:dyDescent="0.3">
      <c r="A1108" s="176">
        <v>811387</v>
      </c>
      <c r="B1108" s="176" t="s">
        <v>308</v>
      </c>
      <c r="C1108" s="176" t="s">
        <v>222</v>
      </c>
      <c r="D1108" s="176" t="s">
        <v>222</v>
      </c>
      <c r="E1108" s="176" t="s">
        <v>222</v>
      </c>
      <c r="F1108" s="176" t="s">
        <v>222</v>
      </c>
      <c r="G1108" s="176" t="s">
        <v>222</v>
      </c>
      <c r="H1108" s="176" t="s">
        <v>222</v>
      </c>
      <c r="I1108" s="176" t="s">
        <v>221</v>
      </c>
      <c r="J1108" s="176" t="s">
        <v>221</v>
      </c>
      <c r="K1108" s="176" t="s">
        <v>221</v>
      </c>
      <c r="L1108" s="176" t="s">
        <v>221</v>
      </c>
      <c r="M1108" s="176" t="s">
        <v>221</v>
      </c>
      <c r="N1108" s="176" t="s">
        <v>221</v>
      </c>
    </row>
    <row r="1109" spans="1:50" x14ac:dyDescent="0.3">
      <c r="A1109" s="176">
        <v>811388</v>
      </c>
      <c r="B1109" s="176" t="s">
        <v>308</v>
      </c>
      <c r="C1109" s="176" t="s">
        <v>222</v>
      </c>
      <c r="D1109" s="176" t="s">
        <v>222</v>
      </c>
      <c r="E1109" s="176" t="s">
        <v>222</v>
      </c>
      <c r="F1109" s="176" t="s">
        <v>222</v>
      </c>
      <c r="G1109" s="176" t="s">
        <v>222</v>
      </c>
      <c r="H1109" s="176" t="s">
        <v>222</v>
      </c>
      <c r="I1109" s="176" t="s">
        <v>222</v>
      </c>
      <c r="J1109" s="176" t="s">
        <v>222</v>
      </c>
      <c r="K1109" s="176" t="s">
        <v>222</v>
      </c>
      <c r="L1109" s="176" t="s">
        <v>221</v>
      </c>
      <c r="M1109" s="176" t="s">
        <v>221</v>
      </c>
      <c r="N1109" s="176" t="s">
        <v>221</v>
      </c>
    </row>
    <row r="1110" spans="1:50" x14ac:dyDescent="0.3">
      <c r="A1110" s="176">
        <v>811390</v>
      </c>
      <c r="B1110" s="176" t="s">
        <v>308</v>
      </c>
      <c r="C1110" s="176" t="s">
        <v>222</v>
      </c>
      <c r="D1110" s="176" t="s">
        <v>222</v>
      </c>
      <c r="E1110" s="176" t="s">
        <v>222</v>
      </c>
      <c r="F1110" s="176" t="s">
        <v>222</v>
      </c>
      <c r="G1110" s="176" t="s">
        <v>222</v>
      </c>
      <c r="H1110" s="176" t="s">
        <v>222</v>
      </c>
      <c r="I1110" s="176" t="s">
        <v>222</v>
      </c>
      <c r="J1110" s="176" t="s">
        <v>221</v>
      </c>
      <c r="K1110" s="176" t="s">
        <v>222</v>
      </c>
      <c r="L1110" s="176" t="s">
        <v>222</v>
      </c>
      <c r="M1110" s="176" t="s">
        <v>222</v>
      </c>
      <c r="N1110" s="176" t="s">
        <v>221</v>
      </c>
    </row>
    <row r="1111" spans="1:50" x14ac:dyDescent="0.3">
      <c r="A1111" s="176">
        <v>811392</v>
      </c>
      <c r="B1111" s="176" t="s">
        <v>308</v>
      </c>
      <c r="C1111" s="176" t="s">
        <v>222</v>
      </c>
      <c r="D1111" s="176" t="s">
        <v>222</v>
      </c>
      <c r="E1111" s="176" t="s">
        <v>222</v>
      </c>
      <c r="F1111" s="176" t="s">
        <v>222</v>
      </c>
      <c r="G1111" s="176" t="s">
        <v>222</v>
      </c>
      <c r="H1111" s="176" t="s">
        <v>222</v>
      </c>
      <c r="I1111" s="176" t="s">
        <v>221</v>
      </c>
      <c r="J1111" s="176" t="s">
        <v>221</v>
      </c>
      <c r="K1111" s="176" t="s">
        <v>221</v>
      </c>
      <c r="L1111" s="176" t="s">
        <v>221</v>
      </c>
      <c r="M1111" s="176" t="s">
        <v>221</v>
      </c>
      <c r="N1111" s="176" t="s">
        <v>221</v>
      </c>
    </row>
    <row r="1112" spans="1:50" x14ac:dyDescent="0.3">
      <c r="A1112" s="176">
        <v>811393</v>
      </c>
      <c r="B1112" s="176" t="s">
        <v>308</v>
      </c>
      <c r="C1112" s="176" t="s">
        <v>222</v>
      </c>
      <c r="D1112" s="176" t="s">
        <v>222</v>
      </c>
      <c r="E1112" s="176" t="s">
        <v>221</v>
      </c>
      <c r="F1112" s="176" t="s">
        <v>221</v>
      </c>
      <c r="G1112" s="176" t="s">
        <v>221</v>
      </c>
      <c r="H1112" s="176" t="s">
        <v>221</v>
      </c>
      <c r="I1112" s="176" t="s">
        <v>221</v>
      </c>
      <c r="J1112" s="176" t="s">
        <v>221</v>
      </c>
      <c r="K1112" s="176" t="s">
        <v>221</v>
      </c>
      <c r="L1112" s="176" t="s">
        <v>221</v>
      </c>
      <c r="M1112" s="176" t="s">
        <v>221</v>
      </c>
      <c r="N1112" s="176" t="s">
        <v>221</v>
      </c>
    </row>
    <row r="1113" spans="1:50" x14ac:dyDescent="0.3">
      <c r="A1113" s="176">
        <v>811394</v>
      </c>
      <c r="B1113" s="176" t="s">
        <v>308</v>
      </c>
      <c r="C1113" s="176" t="s">
        <v>222</v>
      </c>
      <c r="D1113" s="176" t="s">
        <v>222</v>
      </c>
      <c r="E1113" s="176" t="s">
        <v>222</v>
      </c>
      <c r="F1113" s="176" t="s">
        <v>222</v>
      </c>
      <c r="G1113" s="176" t="s">
        <v>221</v>
      </c>
      <c r="H1113" s="176" t="s">
        <v>222</v>
      </c>
      <c r="I1113" s="176" t="s">
        <v>221</v>
      </c>
      <c r="J1113" s="176" t="s">
        <v>221</v>
      </c>
      <c r="K1113" s="176" t="s">
        <v>221</v>
      </c>
      <c r="L1113" s="176" t="s">
        <v>221</v>
      </c>
      <c r="M1113" s="176" t="s">
        <v>221</v>
      </c>
      <c r="N1113" s="176" t="s">
        <v>221</v>
      </c>
    </row>
    <row r="1114" spans="1:50" x14ac:dyDescent="0.3">
      <c r="A1114" s="176">
        <v>811395</v>
      </c>
      <c r="B1114" s="176" t="s">
        <v>308</v>
      </c>
      <c r="C1114" s="176" t="s">
        <v>222</v>
      </c>
      <c r="D1114" s="176" t="s">
        <v>222</v>
      </c>
      <c r="E1114" s="176" t="s">
        <v>221</v>
      </c>
      <c r="F1114" s="176" t="s">
        <v>221</v>
      </c>
      <c r="G1114" s="176" t="s">
        <v>222</v>
      </c>
      <c r="H1114" s="176" t="s">
        <v>221</v>
      </c>
      <c r="I1114" s="176" t="s">
        <v>221</v>
      </c>
      <c r="J1114" s="176" t="s">
        <v>221</v>
      </c>
      <c r="K1114" s="176" t="s">
        <v>221</v>
      </c>
      <c r="L1114" s="176" t="s">
        <v>221</v>
      </c>
      <c r="M1114" s="176" t="s">
        <v>221</v>
      </c>
      <c r="N1114" s="176" t="s">
        <v>221</v>
      </c>
    </row>
    <row r="1115" spans="1:50" x14ac:dyDescent="0.3">
      <c r="A1115" s="176">
        <v>811396</v>
      </c>
      <c r="B1115" s="176" t="s">
        <v>308</v>
      </c>
      <c r="C1115" s="176" t="s">
        <v>222</v>
      </c>
      <c r="D1115" s="176" t="s">
        <v>221</v>
      </c>
      <c r="E1115" s="176" t="s">
        <v>222</v>
      </c>
      <c r="F1115" s="176" t="s">
        <v>222</v>
      </c>
      <c r="G1115" s="176" t="s">
        <v>221</v>
      </c>
      <c r="H1115" s="176" t="s">
        <v>222</v>
      </c>
      <c r="I1115" s="176" t="s">
        <v>221</v>
      </c>
      <c r="J1115" s="176" t="s">
        <v>221</v>
      </c>
      <c r="K1115" s="176" t="s">
        <v>221</v>
      </c>
      <c r="L1115" s="176" t="s">
        <v>221</v>
      </c>
      <c r="M1115" s="176" t="s">
        <v>221</v>
      </c>
      <c r="N1115" s="176" t="s">
        <v>221</v>
      </c>
    </row>
    <row r="1116" spans="1:50" x14ac:dyDescent="0.3">
      <c r="A1116" s="176">
        <v>811398</v>
      </c>
      <c r="B1116" s="176" t="s">
        <v>308</v>
      </c>
      <c r="C1116" s="176" t="s">
        <v>220</v>
      </c>
      <c r="D1116" s="176" t="s">
        <v>222</v>
      </c>
      <c r="E1116" s="176" t="s">
        <v>222</v>
      </c>
      <c r="F1116" s="176" t="s">
        <v>220</v>
      </c>
      <c r="G1116" s="176" t="s">
        <v>220</v>
      </c>
      <c r="H1116" s="176" t="s">
        <v>222</v>
      </c>
      <c r="I1116" s="176" t="s">
        <v>221</v>
      </c>
      <c r="J1116" s="176" t="s">
        <v>221</v>
      </c>
      <c r="K1116" s="176" t="s">
        <v>221</v>
      </c>
      <c r="L1116" s="176" t="s">
        <v>221</v>
      </c>
      <c r="M1116" s="176" t="s">
        <v>220</v>
      </c>
      <c r="N1116" s="176" t="s">
        <v>221</v>
      </c>
    </row>
    <row r="1117" spans="1:50" x14ac:dyDescent="0.3">
      <c r="A1117" s="176">
        <v>811399</v>
      </c>
      <c r="B1117" s="176" t="s">
        <v>308</v>
      </c>
      <c r="C1117" s="176" t="s">
        <v>222</v>
      </c>
      <c r="D1117" s="176" t="s">
        <v>221</v>
      </c>
      <c r="E1117" s="176" t="s">
        <v>222</v>
      </c>
      <c r="F1117" s="176" t="s">
        <v>221</v>
      </c>
      <c r="G1117" s="176" t="s">
        <v>221</v>
      </c>
      <c r="H1117" s="176" t="s">
        <v>222</v>
      </c>
      <c r="I1117" s="176" t="s">
        <v>222</v>
      </c>
      <c r="J1117" s="176" t="s">
        <v>221</v>
      </c>
      <c r="K1117" s="176" t="s">
        <v>221</v>
      </c>
      <c r="L1117" s="176" t="s">
        <v>221</v>
      </c>
      <c r="M1117" s="176" t="s">
        <v>222</v>
      </c>
      <c r="N1117" s="176" t="s">
        <v>222</v>
      </c>
    </row>
    <row r="1118" spans="1:50" x14ac:dyDescent="0.3">
      <c r="A1118" s="176">
        <v>811400</v>
      </c>
      <c r="B1118" s="176" t="s">
        <v>308</v>
      </c>
      <c r="C1118" s="176" t="s">
        <v>222</v>
      </c>
      <c r="D1118" s="176" t="s">
        <v>222</v>
      </c>
      <c r="E1118" s="176" t="s">
        <v>221</v>
      </c>
      <c r="F1118" s="176" t="s">
        <v>221</v>
      </c>
      <c r="G1118" s="176" t="s">
        <v>222</v>
      </c>
      <c r="H1118" s="176" t="s">
        <v>222</v>
      </c>
      <c r="I1118" s="176" t="s">
        <v>221</v>
      </c>
      <c r="J1118" s="176" t="s">
        <v>221</v>
      </c>
      <c r="K1118" s="176" t="s">
        <v>221</v>
      </c>
      <c r="L1118" s="176" t="s">
        <v>221</v>
      </c>
      <c r="M1118" s="176" t="s">
        <v>221</v>
      </c>
      <c r="N1118" s="176" t="s">
        <v>221</v>
      </c>
    </row>
    <row r="1119" spans="1:50" x14ac:dyDescent="0.3">
      <c r="A1119" s="176">
        <v>811403</v>
      </c>
      <c r="B1119" s="176" t="s">
        <v>308</v>
      </c>
      <c r="C1119" s="176" t="s">
        <v>222</v>
      </c>
      <c r="D1119" s="176" t="s">
        <v>222</v>
      </c>
      <c r="E1119" s="176" t="s">
        <v>222</v>
      </c>
      <c r="F1119" s="176" t="s">
        <v>222</v>
      </c>
      <c r="G1119" s="176" t="s">
        <v>222</v>
      </c>
      <c r="H1119" s="176" t="s">
        <v>222</v>
      </c>
      <c r="I1119" s="176" t="s">
        <v>222</v>
      </c>
      <c r="J1119" s="176" t="s">
        <v>222</v>
      </c>
      <c r="K1119" s="176" t="s">
        <v>222</v>
      </c>
      <c r="L1119" s="176" t="s">
        <v>221</v>
      </c>
      <c r="M1119" s="176" t="s">
        <v>221</v>
      </c>
      <c r="N1119" s="176" t="s">
        <v>221</v>
      </c>
    </row>
    <row r="1120" spans="1:50" x14ac:dyDescent="0.3">
      <c r="A1120" s="176">
        <v>811405</v>
      </c>
      <c r="B1120" s="176" t="s">
        <v>308</v>
      </c>
      <c r="C1120" s="176" t="s">
        <v>220</v>
      </c>
      <c r="D1120" s="176" t="s">
        <v>221</v>
      </c>
      <c r="E1120" s="176" t="s">
        <v>222</v>
      </c>
      <c r="F1120" s="176" t="s">
        <v>222</v>
      </c>
      <c r="G1120" s="176" t="s">
        <v>222</v>
      </c>
      <c r="H1120" s="176" t="s">
        <v>222</v>
      </c>
      <c r="I1120" s="176" t="s">
        <v>222</v>
      </c>
      <c r="J1120" s="176" t="s">
        <v>222</v>
      </c>
      <c r="K1120" s="176" t="s">
        <v>222</v>
      </c>
      <c r="L1120" s="176" t="s">
        <v>221</v>
      </c>
      <c r="M1120" s="176" t="s">
        <v>220</v>
      </c>
      <c r="N1120" s="176" t="s">
        <v>221</v>
      </c>
      <c r="O1120" s="176" t="s">
        <v>284</v>
      </c>
      <c r="P1120" s="176" t="s">
        <v>284</v>
      </c>
      <c r="Q1120" s="176" t="s">
        <v>284</v>
      </c>
      <c r="R1120" s="176" t="s">
        <v>284</v>
      </c>
      <c r="S1120" s="176" t="s">
        <v>284</v>
      </c>
      <c r="T1120" s="176" t="s">
        <v>284</v>
      </c>
      <c r="U1120" s="176" t="s">
        <v>284</v>
      </c>
      <c r="V1120" s="176" t="s">
        <v>284</v>
      </c>
      <c r="W1120" s="176" t="s">
        <v>284</v>
      </c>
      <c r="X1120" s="176" t="s">
        <v>284</v>
      </c>
      <c r="Y1120" s="176" t="s">
        <v>284</v>
      </c>
      <c r="Z1120" s="176" t="s">
        <v>284</v>
      </c>
      <c r="AA1120" s="176" t="s">
        <v>284</v>
      </c>
      <c r="AB1120" s="176" t="s">
        <v>284</v>
      </c>
      <c r="AC1120" s="176" t="s">
        <v>284</v>
      </c>
      <c r="AD1120" s="176" t="s">
        <v>284</v>
      </c>
      <c r="AE1120" s="176" t="s">
        <v>284</v>
      </c>
      <c r="AF1120" s="176" t="s">
        <v>284</v>
      </c>
      <c r="AG1120" s="176" t="s">
        <v>284</v>
      </c>
      <c r="AH1120" s="176" t="s">
        <v>284</v>
      </c>
      <c r="AI1120" s="176" t="s">
        <v>284</v>
      </c>
      <c r="AJ1120" s="176" t="s">
        <v>284</v>
      </c>
      <c r="AK1120" s="176" t="s">
        <v>284</v>
      </c>
      <c r="AL1120" s="176" t="s">
        <v>284</v>
      </c>
      <c r="AM1120" s="176" t="s">
        <v>284</v>
      </c>
      <c r="AN1120" s="176" t="s">
        <v>284</v>
      </c>
      <c r="AO1120" s="176" t="s">
        <v>284</v>
      </c>
      <c r="AP1120" s="176" t="s">
        <v>284</v>
      </c>
      <c r="AQ1120" s="176" t="s">
        <v>284</v>
      </c>
      <c r="AR1120" s="176" t="s">
        <v>284</v>
      </c>
      <c r="AS1120" s="176" t="s">
        <v>284</v>
      </c>
      <c r="AT1120" s="176" t="s">
        <v>284</v>
      </c>
      <c r="AU1120" s="176" t="s">
        <v>284</v>
      </c>
      <c r="AV1120" s="176" t="s">
        <v>284</v>
      </c>
      <c r="AW1120" s="176" t="s">
        <v>284</v>
      </c>
      <c r="AX1120" s="176" t="s">
        <v>284</v>
      </c>
    </row>
    <row r="1121" spans="1:14" x14ac:dyDescent="0.3">
      <c r="A1121" s="176">
        <v>811406</v>
      </c>
      <c r="B1121" s="176" t="s">
        <v>308</v>
      </c>
      <c r="C1121" s="176" t="s">
        <v>222</v>
      </c>
      <c r="D1121" s="176" t="s">
        <v>222</v>
      </c>
      <c r="E1121" s="176" t="s">
        <v>222</v>
      </c>
      <c r="F1121" s="176" t="s">
        <v>222</v>
      </c>
      <c r="G1121" s="176" t="s">
        <v>222</v>
      </c>
      <c r="H1121" s="176" t="s">
        <v>222</v>
      </c>
      <c r="I1121" s="176" t="s">
        <v>221</v>
      </c>
      <c r="J1121" s="176" t="s">
        <v>221</v>
      </c>
      <c r="K1121" s="176" t="s">
        <v>221</v>
      </c>
      <c r="L1121" s="176" t="s">
        <v>221</v>
      </c>
      <c r="M1121" s="176" t="s">
        <v>221</v>
      </c>
      <c r="N1121" s="176" t="s">
        <v>221</v>
      </c>
    </row>
    <row r="1122" spans="1:14" x14ac:dyDescent="0.3">
      <c r="A1122" s="176">
        <v>811407</v>
      </c>
      <c r="B1122" s="176" t="s">
        <v>308</v>
      </c>
      <c r="C1122" s="176" t="s">
        <v>222</v>
      </c>
      <c r="D1122" s="176" t="s">
        <v>222</v>
      </c>
      <c r="E1122" s="176" t="s">
        <v>220</v>
      </c>
      <c r="F1122" s="176" t="s">
        <v>220</v>
      </c>
      <c r="G1122" s="176" t="s">
        <v>222</v>
      </c>
      <c r="H1122" s="176" t="s">
        <v>221</v>
      </c>
      <c r="I1122" s="176" t="s">
        <v>221</v>
      </c>
      <c r="J1122" s="176" t="s">
        <v>221</v>
      </c>
      <c r="K1122" s="176" t="s">
        <v>221</v>
      </c>
      <c r="L1122" s="176" t="s">
        <v>221</v>
      </c>
      <c r="M1122" s="176" t="s">
        <v>221</v>
      </c>
      <c r="N1122" s="176" t="s">
        <v>221</v>
      </c>
    </row>
    <row r="1123" spans="1:14" x14ac:dyDescent="0.3">
      <c r="A1123" s="176">
        <v>811409</v>
      </c>
      <c r="B1123" s="176" t="s">
        <v>308</v>
      </c>
      <c r="C1123" s="176" t="s">
        <v>222</v>
      </c>
      <c r="D1123" s="176" t="s">
        <v>221</v>
      </c>
      <c r="E1123" s="176" t="s">
        <v>221</v>
      </c>
      <c r="F1123" s="176" t="s">
        <v>222</v>
      </c>
      <c r="G1123" s="176" t="s">
        <v>222</v>
      </c>
      <c r="H1123" s="176" t="s">
        <v>221</v>
      </c>
      <c r="I1123" s="176" t="s">
        <v>221</v>
      </c>
      <c r="J1123" s="176" t="s">
        <v>221</v>
      </c>
      <c r="K1123" s="176" t="s">
        <v>221</v>
      </c>
      <c r="L1123" s="176" t="s">
        <v>221</v>
      </c>
      <c r="M1123" s="176" t="s">
        <v>221</v>
      </c>
      <c r="N1123" s="176" t="s">
        <v>221</v>
      </c>
    </row>
    <row r="1124" spans="1:14" x14ac:dyDescent="0.3">
      <c r="A1124" s="176">
        <v>811413</v>
      </c>
      <c r="B1124" s="176" t="s">
        <v>308</v>
      </c>
      <c r="C1124" s="176" t="s">
        <v>220</v>
      </c>
      <c r="D1124" s="176" t="s">
        <v>222</v>
      </c>
      <c r="E1124" s="176" t="s">
        <v>222</v>
      </c>
      <c r="F1124" s="176" t="s">
        <v>222</v>
      </c>
      <c r="G1124" s="176" t="s">
        <v>222</v>
      </c>
      <c r="H1124" s="176" t="s">
        <v>222</v>
      </c>
      <c r="I1124" s="176" t="s">
        <v>222</v>
      </c>
      <c r="J1124" s="176" t="s">
        <v>221</v>
      </c>
      <c r="K1124" s="176" t="s">
        <v>222</v>
      </c>
      <c r="L1124" s="176" t="s">
        <v>221</v>
      </c>
      <c r="M1124" s="176" t="s">
        <v>222</v>
      </c>
      <c r="N1124" s="176" t="s">
        <v>222</v>
      </c>
    </row>
    <row r="1125" spans="1:14" x14ac:dyDescent="0.3">
      <c r="A1125" s="176">
        <v>811418</v>
      </c>
      <c r="B1125" s="176" t="s">
        <v>308</v>
      </c>
      <c r="C1125" s="176" t="s">
        <v>222</v>
      </c>
      <c r="D1125" s="176" t="s">
        <v>221</v>
      </c>
      <c r="E1125" s="176" t="s">
        <v>221</v>
      </c>
      <c r="F1125" s="176" t="s">
        <v>221</v>
      </c>
      <c r="G1125" s="176" t="s">
        <v>222</v>
      </c>
      <c r="H1125" s="176" t="s">
        <v>222</v>
      </c>
      <c r="I1125" s="176" t="s">
        <v>221</v>
      </c>
      <c r="J1125" s="176" t="s">
        <v>221</v>
      </c>
      <c r="K1125" s="176" t="s">
        <v>221</v>
      </c>
      <c r="L1125" s="176" t="s">
        <v>221</v>
      </c>
      <c r="M1125" s="176" t="s">
        <v>221</v>
      </c>
      <c r="N1125" s="176" t="s">
        <v>221</v>
      </c>
    </row>
    <row r="1126" spans="1:14" x14ac:dyDescent="0.3">
      <c r="A1126" s="176">
        <v>811419</v>
      </c>
      <c r="B1126" s="176" t="s">
        <v>308</v>
      </c>
      <c r="C1126" s="176" t="s">
        <v>221</v>
      </c>
      <c r="D1126" s="176" t="s">
        <v>221</v>
      </c>
      <c r="E1126" s="176" t="s">
        <v>221</v>
      </c>
      <c r="F1126" s="176" t="s">
        <v>221</v>
      </c>
      <c r="G1126" s="176" t="s">
        <v>221</v>
      </c>
      <c r="H1126" s="176" t="s">
        <v>221</v>
      </c>
      <c r="I1126" s="176" t="s">
        <v>221</v>
      </c>
      <c r="J1126" s="176" t="s">
        <v>221</v>
      </c>
      <c r="K1126" s="176" t="s">
        <v>221</v>
      </c>
      <c r="L1126" s="176" t="s">
        <v>221</v>
      </c>
      <c r="M1126" s="176" t="s">
        <v>221</v>
      </c>
      <c r="N1126" s="176" t="s">
        <v>221</v>
      </c>
    </row>
    <row r="1127" spans="1:14" x14ac:dyDescent="0.3">
      <c r="A1127" s="176">
        <v>811420</v>
      </c>
      <c r="B1127" s="176" t="s">
        <v>308</v>
      </c>
      <c r="C1127" s="176" t="s">
        <v>222</v>
      </c>
      <c r="D1127" s="176" t="s">
        <v>221</v>
      </c>
      <c r="E1127" s="176" t="s">
        <v>222</v>
      </c>
      <c r="F1127" s="176" t="s">
        <v>221</v>
      </c>
      <c r="G1127" s="176" t="s">
        <v>221</v>
      </c>
      <c r="H1127" s="176" t="s">
        <v>222</v>
      </c>
      <c r="I1127" s="176" t="s">
        <v>221</v>
      </c>
      <c r="J1127" s="176" t="s">
        <v>221</v>
      </c>
      <c r="K1127" s="176" t="s">
        <v>221</v>
      </c>
      <c r="L1127" s="176" t="s">
        <v>221</v>
      </c>
      <c r="M1127" s="176" t="s">
        <v>221</v>
      </c>
      <c r="N1127" s="176" t="s">
        <v>221</v>
      </c>
    </row>
    <row r="1128" spans="1:14" x14ac:dyDescent="0.3">
      <c r="A1128" s="176">
        <v>811421</v>
      </c>
      <c r="B1128" s="176" t="s">
        <v>308</v>
      </c>
      <c r="C1128" s="176" t="s">
        <v>222</v>
      </c>
      <c r="D1128" s="176" t="s">
        <v>221</v>
      </c>
      <c r="E1128" s="176" t="s">
        <v>221</v>
      </c>
      <c r="F1128" s="176" t="s">
        <v>222</v>
      </c>
      <c r="G1128" s="176" t="s">
        <v>221</v>
      </c>
      <c r="H1128" s="176" t="s">
        <v>221</v>
      </c>
      <c r="I1128" s="176" t="s">
        <v>221</v>
      </c>
      <c r="J1128" s="176" t="s">
        <v>221</v>
      </c>
      <c r="K1128" s="176" t="s">
        <v>221</v>
      </c>
      <c r="L1128" s="176" t="s">
        <v>221</v>
      </c>
      <c r="M1128" s="176" t="s">
        <v>221</v>
      </c>
      <c r="N1128" s="176" t="s">
        <v>221</v>
      </c>
    </row>
    <row r="1129" spans="1:14" x14ac:dyDescent="0.3">
      <c r="A1129" s="176">
        <v>811423</v>
      </c>
      <c r="B1129" s="176" t="s">
        <v>308</v>
      </c>
      <c r="C1129" s="176" t="s">
        <v>222</v>
      </c>
      <c r="D1129" s="176" t="s">
        <v>221</v>
      </c>
      <c r="E1129" s="176" t="s">
        <v>222</v>
      </c>
      <c r="F1129" s="176" t="s">
        <v>222</v>
      </c>
      <c r="G1129" s="176" t="s">
        <v>222</v>
      </c>
      <c r="H1129" s="176" t="s">
        <v>221</v>
      </c>
      <c r="I1129" s="176" t="s">
        <v>221</v>
      </c>
      <c r="J1129" s="176" t="s">
        <v>221</v>
      </c>
      <c r="K1129" s="176" t="s">
        <v>221</v>
      </c>
      <c r="L1129" s="176" t="s">
        <v>221</v>
      </c>
      <c r="M1129" s="176" t="s">
        <v>221</v>
      </c>
      <c r="N1129" s="176" t="s">
        <v>221</v>
      </c>
    </row>
    <row r="1130" spans="1:14" x14ac:dyDescent="0.3">
      <c r="A1130" s="176">
        <v>811426</v>
      </c>
      <c r="B1130" s="176" t="s">
        <v>308</v>
      </c>
      <c r="C1130" s="176" t="s">
        <v>222</v>
      </c>
      <c r="D1130" s="176" t="s">
        <v>222</v>
      </c>
      <c r="E1130" s="176" t="s">
        <v>222</v>
      </c>
      <c r="F1130" s="176" t="s">
        <v>221</v>
      </c>
      <c r="G1130" s="176" t="s">
        <v>221</v>
      </c>
      <c r="H1130" s="176" t="s">
        <v>221</v>
      </c>
      <c r="I1130" s="176" t="s">
        <v>221</v>
      </c>
      <c r="J1130" s="176" t="s">
        <v>221</v>
      </c>
      <c r="K1130" s="176" t="s">
        <v>222</v>
      </c>
      <c r="L1130" s="176" t="s">
        <v>221</v>
      </c>
      <c r="M1130" s="176" t="s">
        <v>222</v>
      </c>
      <c r="N1130" s="176" t="s">
        <v>222</v>
      </c>
    </row>
    <row r="1131" spans="1:14" x14ac:dyDescent="0.3">
      <c r="A1131" s="176">
        <v>811428</v>
      </c>
      <c r="B1131" s="176" t="s">
        <v>308</v>
      </c>
      <c r="C1131" s="176" t="s">
        <v>222</v>
      </c>
      <c r="D1131" s="176" t="s">
        <v>222</v>
      </c>
      <c r="E1131" s="176" t="s">
        <v>222</v>
      </c>
      <c r="F1131" s="176" t="s">
        <v>221</v>
      </c>
      <c r="G1131" s="176" t="s">
        <v>221</v>
      </c>
      <c r="H1131" s="176" t="s">
        <v>221</v>
      </c>
      <c r="I1131" s="176" t="s">
        <v>221</v>
      </c>
      <c r="J1131" s="176" t="s">
        <v>221</v>
      </c>
      <c r="K1131" s="176" t="s">
        <v>221</v>
      </c>
      <c r="L1131" s="176" t="s">
        <v>221</v>
      </c>
      <c r="M1131" s="176" t="s">
        <v>221</v>
      </c>
      <c r="N1131" s="176" t="s">
        <v>221</v>
      </c>
    </row>
    <row r="1132" spans="1:14" x14ac:dyDescent="0.3">
      <c r="A1132" s="176">
        <v>811430</v>
      </c>
      <c r="B1132" s="176" t="s">
        <v>308</v>
      </c>
      <c r="C1132" s="176" t="s">
        <v>221</v>
      </c>
      <c r="D1132" s="176" t="s">
        <v>222</v>
      </c>
      <c r="E1132" s="176" t="s">
        <v>222</v>
      </c>
      <c r="F1132" s="176" t="s">
        <v>222</v>
      </c>
      <c r="G1132" s="176" t="s">
        <v>222</v>
      </c>
      <c r="H1132" s="176" t="s">
        <v>221</v>
      </c>
      <c r="I1132" s="176" t="s">
        <v>221</v>
      </c>
      <c r="J1132" s="176" t="s">
        <v>221</v>
      </c>
      <c r="K1132" s="176" t="s">
        <v>221</v>
      </c>
      <c r="L1132" s="176" t="s">
        <v>221</v>
      </c>
      <c r="M1132" s="176" t="s">
        <v>221</v>
      </c>
      <c r="N1132" s="176" t="s">
        <v>221</v>
      </c>
    </row>
    <row r="1133" spans="1:14" x14ac:dyDescent="0.3">
      <c r="A1133" s="176">
        <v>811432</v>
      </c>
      <c r="B1133" s="176" t="s">
        <v>308</v>
      </c>
      <c r="C1133" s="176" t="s">
        <v>222</v>
      </c>
      <c r="D1133" s="176" t="s">
        <v>221</v>
      </c>
      <c r="E1133" s="176" t="s">
        <v>221</v>
      </c>
      <c r="F1133" s="176" t="s">
        <v>222</v>
      </c>
      <c r="G1133" s="176" t="s">
        <v>222</v>
      </c>
      <c r="H1133" s="176" t="s">
        <v>221</v>
      </c>
      <c r="I1133" s="176" t="s">
        <v>221</v>
      </c>
      <c r="J1133" s="176" t="s">
        <v>221</v>
      </c>
      <c r="K1133" s="176" t="s">
        <v>221</v>
      </c>
      <c r="L1133" s="176" t="s">
        <v>221</v>
      </c>
      <c r="M1133" s="176" t="s">
        <v>221</v>
      </c>
      <c r="N1133" s="176" t="s">
        <v>221</v>
      </c>
    </row>
    <row r="1134" spans="1:14" x14ac:dyDescent="0.3">
      <c r="A1134" s="176">
        <v>811434</v>
      </c>
      <c r="B1134" s="176" t="s">
        <v>308</v>
      </c>
      <c r="C1134" s="176" t="s">
        <v>222</v>
      </c>
      <c r="D1134" s="176" t="s">
        <v>222</v>
      </c>
      <c r="E1134" s="176" t="s">
        <v>221</v>
      </c>
      <c r="F1134" s="176" t="s">
        <v>222</v>
      </c>
      <c r="G1134" s="176" t="s">
        <v>221</v>
      </c>
      <c r="H1134" s="176" t="s">
        <v>222</v>
      </c>
      <c r="I1134" s="176" t="s">
        <v>221</v>
      </c>
      <c r="J1134" s="176" t="s">
        <v>221</v>
      </c>
      <c r="K1134" s="176" t="s">
        <v>221</v>
      </c>
      <c r="L1134" s="176" t="s">
        <v>221</v>
      </c>
      <c r="M1134" s="176" t="s">
        <v>221</v>
      </c>
      <c r="N1134" s="176" t="s">
        <v>221</v>
      </c>
    </row>
    <row r="1135" spans="1:14" x14ac:dyDescent="0.3">
      <c r="A1135" s="176">
        <v>811436</v>
      </c>
      <c r="B1135" s="176" t="s">
        <v>308</v>
      </c>
      <c r="C1135" s="176" t="s">
        <v>222</v>
      </c>
      <c r="D1135" s="176" t="s">
        <v>220</v>
      </c>
      <c r="E1135" s="176" t="s">
        <v>220</v>
      </c>
      <c r="F1135" s="176" t="s">
        <v>220</v>
      </c>
      <c r="G1135" s="176" t="s">
        <v>220</v>
      </c>
      <c r="H1135" s="176" t="s">
        <v>222</v>
      </c>
      <c r="I1135" s="176" t="s">
        <v>222</v>
      </c>
      <c r="J1135" s="176" t="s">
        <v>221</v>
      </c>
      <c r="K1135" s="176" t="s">
        <v>221</v>
      </c>
      <c r="L1135" s="176" t="s">
        <v>221</v>
      </c>
      <c r="M1135" s="176" t="s">
        <v>221</v>
      </c>
      <c r="N1135" s="176" t="s">
        <v>221</v>
      </c>
    </row>
    <row r="1136" spans="1:14" x14ac:dyDescent="0.3">
      <c r="A1136" s="176">
        <v>811438</v>
      </c>
      <c r="B1136" s="176" t="s">
        <v>308</v>
      </c>
      <c r="C1136" s="176" t="s">
        <v>222</v>
      </c>
      <c r="D1136" s="176" t="s">
        <v>221</v>
      </c>
      <c r="E1136" s="176" t="s">
        <v>221</v>
      </c>
      <c r="F1136" s="176" t="s">
        <v>221</v>
      </c>
      <c r="G1136" s="176" t="s">
        <v>222</v>
      </c>
      <c r="H1136" s="176" t="s">
        <v>222</v>
      </c>
      <c r="I1136" s="176" t="s">
        <v>221</v>
      </c>
      <c r="J1136" s="176" t="s">
        <v>221</v>
      </c>
      <c r="K1136" s="176" t="s">
        <v>221</v>
      </c>
      <c r="L1136" s="176" t="s">
        <v>221</v>
      </c>
      <c r="M1136" s="176" t="s">
        <v>221</v>
      </c>
      <c r="N1136" s="176" t="s">
        <v>221</v>
      </c>
    </row>
    <row r="1137" spans="1:14" x14ac:dyDescent="0.3">
      <c r="A1137" s="176">
        <v>811439</v>
      </c>
      <c r="B1137" s="176" t="s">
        <v>308</v>
      </c>
      <c r="C1137" s="176" t="s">
        <v>222</v>
      </c>
      <c r="D1137" s="176" t="s">
        <v>222</v>
      </c>
      <c r="E1137" s="176" t="s">
        <v>221</v>
      </c>
      <c r="F1137" s="176" t="s">
        <v>221</v>
      </c>
      <c r="G1137" s="176" t="s">
        <v>221</v>
      </c>
      <c r="H1137" s="176" t="s">
        <v>222</v>
      </c>
      <c r="I1137" s="176" t="s">
        <v>221</v>
      </c>
      <c r="J1137" s="176" t="s">
        <v>221</v>
      </c>
      <c r="K1137" s="176" t="s">
        <v>221</v>
      </c>
      <c r="L1137" s="176" t="s">
        <v>221</v>
      </c>
      <c r="M1137" s="176" t="s">
        <v>221</v>
      </c>
      <c r="N1137" s="176" t="s">
        <v>221</v>
      </c>
    </row>
    <row r="1138" spans="1:14" x14ac:dyDescent="0.3">
      <c r="A1138" s="176">
        <v>811441</v>
      </c>
      <c r="B1138" s="176" t="s">
        <v>308</v>
      </c>
      <c r="C1138" s="176" t="s">
        <v>221</v>
      </c>
      <c r="D1138" s="176" t="s">
        <v>222</v>
      </c>
      <c r="E1138" s="176" t="s">
        <v>222</v>
      </c>
      <c r="F1138" s="176" t="s">
        <v>221</v>
      </c>
      <c r="G1138" s="176" t="s">
        <v>221</v>
      </c>
      <c r="H1138" s="176" t="s">
        <v>221</v>
      </c>
      <c r="I1138" s="176" t="s">
        <v>221</v>
      </c>
      <c r="J1138" s="176" t="s">
        <v>221</v>
      </c>
      <c r="K1138" s="176" t="s">
        <v>221</v>
      </c>
      <c r="L1138" s="176" t="s">
        <v>221</v>
      </c>
      <c r="M1138" s="176" t="s">
        <v>221</v>
      </c>
      <c r="N1138" s="176" t="s">
        <v>221</v>
      </c>
    </row>
    <row r="1139" spans="1:14" x14ac:dyDescent="0.3">
      <c r="A1139" s="176">
        <v>811442</v>
      </c>
      <c r="B1139" s="176" t="s">
        <v>308</v>
      </c>
      <c r="C1139" s="176" t="s">
        <v>222</v>
      </c>
      <c r="D1139" s="176" t="s">
        <v>220</v>
      </c>
      <c r="E1139" s="176" t="s">
        <v>221</v>
      </c>
      <c r="F1139" s="176" t="s">
        <v>220</v>
      </c>
      <c r="G1139" s="176" t="s">
        <v>222</v>
      </c>
      <c r="H1139" s="176" t="s">
        <v>221</v>
      </c>
      <c r="I1139" s="176" t="s">
        <v>221</v>
      </c>
      <c r="J1139" s="176" t="s">
        <v>221</v>
      </c>
      <c r="K1139" s="176" t="s">
        <v>221</v>
      </c>
      <c r="L1139" s="176" t="s">
        <v>222</v>
      </c>
      <c r="M1139" s="176" t="s">
        <v>221</v>
      </c>
      <c r="N1139" s="176" t="s">
        <v>221</v>
      </c>
    </row>
    <row r="1140" spans="1:14" x14ac:dyDescent="0.3">
      <c r="A1140" s="176">
        <v>811444</v>
      </c>
      <c r="B1140" s="176" t="s">
        <v>308</v>
      </c>
      <c r="C1140" s="176" t="s">
        <v>220</v>
      </c>
      <c r="D1140" s="176" t="s">
        <v>221</v>
      </c>
      <c r="E1140" s="176" t="s">
        <v>222</v>
      </c>
      <c r="F1140" s="176" t="s">
        <v>220</v>
      </c>
      <c r="G1140" s="176" t="s">
        <v>222</v>
      </c>
      <c r="H1140" s="176" t="s">
        <v>220</v>
      </c>
      <c r="I1140" s="176" t="s">
        <v>222</v>
      </c>
      <c r="J1140" s="176" t="s">
        <v>221</v>
      </c>
      <c r="K1140" s="176" t="s">
        <v>222</v>
      </c>
      <c r="L1140" s="176" t="s">
        <v>221</v>
      </c>
      <c r="M1140" s="176" t="s">
        <v>221</v>
      </c>
      <c r="N1140" s="176" t="s">
        <v>221</v>
      </c>
    </row>
    <row r="1141" spans="1:14" x14ac:dyDescent="0.3">
      <c r="A1141" s="176">
        <v>811445</v>
      </c>
      <c r="B1141" s="176" t="s">
        <v>308</v>
      </c>
      <c r="C1141" s="176" t="s">
        <v>222</v>
      </c>
      <c r="D1141" s="176" t="s">
        <v>222</v>
      </c>
      <c r="E1141" s="176" t="s">
        <v>222</v>
      </c>
      <c r="F1141" s="176" t="s">
        <v>222</v>
      </c>
      <c r="G1141" s="176" t="s">
        <v>222</v>
      </c>
      <c r="H1141" s="176" t="s">
        <v>222</v>
      </c>
      <c r="I1141" s="176" t="s">
        <v>222</v>
      </c>
      <c r="J1141" s="176" t="s">
        <v>221</v>
      </c>
      <c r="K1141" s="176" t="s">
        <v>221</v>
      </c>
      <c r="L1141" s="176" t="s">
        <v>221</v>
      </c>
      <c r="M1141" s="176" t="s">
        <v>222</v>
      </c>
      <c r="N1141" s="176" t="s">
        <v>222</v>
      </c>
    </row>
    <row r="1142" spans="1:14" x14ac:dyDescent="0.3">
      <c r="A1142" s="176">
        <v>811447</v>
      </c>
      <c r="B1142" s="176" t="s">
        <v>308</v>
      </c>
      <c r="C1142" s="176" t="s">
        <v>222</v>
      </c>
      <c r="D1142" s="176" t="s">
        <v>222</v>
      </c>
      <c r="E1142" s="176" t="s">
        <v>222</v>
      </c>
      <c r="F1142" s="176" t="s">
        <v>220</v>
      </c>
      <c r="G1142" s="176" t="s">
        <v>220</v>
      </c>
      <c r="H1142" s="176" t="s">
        <v>222</v>
      </c>
      <c r="I1142" s="176" t="s">
        <v>222</v>
      </c>
      <c r="J1142" s="176" t="s">
        <v>222</v>
      </c>
      <c r="K1142" s="176" t="s">
        <v>221</v>
      </c>
      <c r="L1142" s="176" t="s">
        <v>222</v>
      </c>
      <c r="M1142" s="176" t="s">
        <v>222</v>
      </c>
      <c r="N1142" s="176" t="s">
        <v>221</v>
      </c>
    </row>
    <row r="1143" spans="1:14" x14ac:dyDescent="0.3">
      <c r="A1143" s="176">
        <v>811448</v>
      </c>
      <c r="B1143" s="176" t="s">
        <v>308</v>
      </c>
      <c r="C1143" s="176" t="s">
        <v>221</v>
      </c>
      <c r="D1143" s="176" t="s">
        <v>221</v>
      </c>
      <c r="E1143" s="176" t="s">
        <v>221</v>
      </c>
      <c r="F1143" s="176" t="s">
        <v>221</v>
      </c>
      <c r="G1143" s="176" t="s">
        <v>221</v>
      </c>
      <c r="H1143" s="176" t="s">
        <v>221</v>
      </c>
      <c r="I1143" s="176" t="s">
        <v>221</v>
      </c>
      <c r="J1143" s="176" t="s">
        <v>221</v>
      </c>
      <c r="K1143" s="176" t="s">
        <v>221</v>
      </c>
      <c r="L1143" s="176" t="s">
        <v>221</v>
      </c>
      <c r="M1143" s="176" t="s">
        <v>221</v>
      </c>
      <c r="N1143" s="176" t="s">
        <v>221</v>
      </c>
    </row>
    <row r="1144" spans="1:14" x14ac:dyDescent="0.3">
      <c r="A1144" s="176">
        <v>811451</v>
      </c>
      <c r="B1144" s="176" t="s">
        <v>308</v>
      </c>
      <c r="C1144" s="176" t="s">
        <v>222</v>
      </c>
      <c r="D1144" s="176" t="s">
        <v>220</v>
      </c>
      <c r="E1144" s="176" t="s">
        <v>222</v>
      </c>
      <c r="F1144" s="176" t="s">
        <v>222</v>
      </c>
      <c r="G1144" s="176" t="s">
        <v>222</v>
      </c>
      <c r="H1144" s="176" t="s">
        <v>222</v>
      </c>
      <c r="I1144" s="176" t="s">
        <v>222</v>
      </c>
      <c r="J1144" s="176" t="s">
        <v>222</v>
      </c>
      <c r="K1144" s="176" t="s">
        <v>222</v>
      </c>
      <c r="L1144" s="176" t="s">
        <v>222</v>
      </c>
      <c r="M1144" s="176" t="s">
        <v>222</v>
      </c>
      <c r="N1144" s="176" t="s">
        <v>222</v>
      </c>
    </row>
    <row r="1145" spans="1:14" x14ac:dyDescent="0.3">
      <c r="A1145" s="176">
        <v>811454</v>
      </c>
      <c r="B1145" s="176" t="s">
        <v>308</v>
      </c>
      <c r="C1145" s="176" t="s">
        <v>220</v>
      </c>
      <c r="D1145" s="176" t="s">
        <v>220</v>
      </c>
      <c r="E1145" s="176" t="s">
        <v>222</v>
      </c>
      <c r="F1145" s="176" t="s">
        <v>220</v>
      </c>
      <c r="G1145" s="176" t="s">
        <v>220</v>
      </c>
      <c r="H1145" s="176" t="s">
        <v>220</v>
      </c>
      <c r="I1145" s="176" t="s">
        <v>220</v>
      </c>
      <c r="J1145" s="176" t="s">
        <v>221</v>
      </c>
      <c r="K1145" s="176" t="s">
        <v>222</v>
      </c>
      <c r="L1145" s="176" t="s">
        <v>221</v>
      </c>
      <c r="M1145" s="176" t="s">
        <v>221</v>
      </c>
      <c r="N1145" s="176" t="s">
        <v>220</v>
      </c>
    </row>
    <row r="1146" spans="1:14" x14ac:dyDescent="0.3">
      <c r="A1146" s="176">
        <v>811457</v>
      </c>
      <c r="B1146" s="176" t="s">
        <v>308</v>
      </c>
      <c r="C1146" s="176" t="s">
        <v>222</v>
      </c>
      <c r="D1146" s="176" t="s">
        <v>222</v>
      </c>
      <c r="E1146" s="176" t="s">
        <v>221</v>
      </c>
      <c r="F1146" s="176" t="s">
        <v>222</v>
      </c>
      <c r="G1146" s="176" t="s">
        <v>221</v>
      </c>
      <c r="H1146" s="176" t="s">
        <v>221</v>
      </c>
      <c r="I1146" s="176" t="s">
        <v>221</v>
      </c>
      <c r="J1146" s="176" t="s">
        <v>221</v>
      </c>
      <c r="K1146" s="176" t="s">
        <v>221</v>
      </c>
      <c r="L1146" s="176" t="s">
        <v>221</v>
      </c>
      <c r="M1146" s="176" t="s">
        <v>221</v>
      </c>
      <c r="N1146" s="176" t="s">
        <v>221</v>
      </c>
    </row>
    <row r="1147" spans="1:14" x14ac:dyDescent="0.3">
      <c r="A1147" s="176">
        <v>811459</v>
      </c>
      <c r="B1147" s="176" t="s">
        <v>308</v>
      </c>
      <c r="C1147" s="176" t="s">
        <v>221</v>
      </c>
      <c r="D1147" s="176" t="s">
        <v>221</v>
      </c>
      <c r="E1147" s="176" t="s">
        <v>221</v>
      </c>
      <c r="F1147" s="176" t="s">
        <v>221</v>
      </c>
      <c r="G1147" s="176" t="s">
        <v>222</v>
      </c>
      <c r="H1147" s="176" t="s">
        <v>222</v>
      </c>
      <c r="I1147" s="176" t="s">
        <v>221</v>
      </c>
      <c r="J1147" s="176" t="s">
        <v>221</v>
      </c>
      <c r="K1147" s="176" t="s">
        <v>221</v>
      </c>
      <c r="L1147" s="176" t="s">
        <v>221</v>
      </c>
      <c r="M1147" s="176" t="s">
        <v>221</v>
      </c>
      <c r="N1147" s="176" t="s">
        <v>221</v>
      </c>
    </row>
    <row r="1148" spans="1:14" x14ac:dyDescent="0.3">
      <c r="A1148" s="176">
        <v>811460</v>
      </c>
      <c r="B1148" s="176" t="s">
        <v>308</v>
      </c>
      <c r="C1148" s="176" t="s">
        <v>220</v>
      </c>
      <c r="D1148" s="176" t="s">
        <v>222</v>
      </c>
      <c r="E1148" s="176" t="s">
        <v>221</v>
      </c>
      <c r="F1148" s="176" t="s">
        <v>222</v>
      </c>
      <c r="G1148" s="176" t="s">
        <v>221</v>
      </c>
      <c r="H1148" s="176" t="s">
        <v>220</v>
      </c>
      <c r="I1148" s="176" t="s">
        <v>222</v>
      </c>
      <c r="J1148" s="176" t="s">
        <v>221</v>
      </c>
      <c r="K1148" s="176" t="s">
        <v>222</v>
      </c>
      <c r="L1148" s="176" t="s">
        <v>221</v>
      </c>
      <c r="M1148" s="176" t="s">
        <v>222</v>
      </c>
      <c r="N1148" s="176" t="s">
        <v>222</v>
      </c>
    </row>
    <row r="1149" spans="1:14" x14ac:dyDescent="0.3">
      <c r="A1149" s="176">
        <v>811461</v>
      </c>
      <c r="B1149" s="176" t="s">
        <v>308</v>
      </c>
      <c r="C1149" s="176" t="s">
        <v>220</v>
      </c>
      <c r="D1149" s="176" t="s">
        <v>220</v>
      </c>
      <c r="E1149" s="176" t="s">
        <v>220</v>
      </c>
      <c r="F1149" s="176" t="s">
        <v>220</v>
      </c>
      <c r="G1149" s="176" t="s">
        <v>222</v>
      </c>
      <c r="H1149" s="176" t="s">
        <v>220</v>
      </c>
      <c r="I1149" s="176" t="s">
        <v>221</v>
      </c>
      <c r="J1149" s="176" t="s">
        <v>221</v>
      </c>
      <c r="K1149" s="176" t="s">
        <v>221</v>
      </c>
      <c r="L1149" s="176" t="s">
        <v>221</v>
      </c>
      <c r="M1149" s="176" t="s">
        <v>221</v>
      </c>
      <c r="N1149" s="176" t="s">
        <v>221</v>
      </c>
    </row>
    <row r="1150" spans="1:14" x14ac:dyDescent="0.3">
      <c r="A1150" s="176">
        <v>811462</v>
      </c>
      <c r="B1150" s="176" t="s">
        <v>308</v>
      </c>
      <c r="C1150" s="176" t="s">
        <v>222</v>
      </c>
      <c r="D1150" s="176" t="s">
        <v>222</v>
      </c>
      <c r="E1150" s="176" t="s">
        <v>222</v>
      </c>
      <c r="F1150" s="176" t="s">
        <v>222</v>
      </c>
      <c r="G1150" s="176" t="s">
        <v>222</v>
      </c>
      <c r="H1150" s="176" t="s">
        <v>222</v>
      </c>
      <c r="I1150" s="176" t="s">
        <v>221</v>
      </c>
      <c r="J1150" s="176" t="s">
        <v>221</v>
      </c>
      <c r="K1150" s="176" t="s">
        <v>221</v>
      </c>
      <c r="L1150" s="176" t="s">
        <v>221</v>
      </c>
      <c r="M1150" s="176" t="s">
        <v>221</v>
      </c>
      <c r="N1150" s="176" t="s">
        <v>221</v>
      </c>
    </row>
    <row r="1151" spans="1:14" x14ac:dyDescent="0.3">
      <c r="A1151" s="176">
        <v>811464</v>
      </c>
      <c r="B1151" s="176" t="s">
        <v>308</v>
      </c>
      <c r="C1151" s="176" t="s">
        <v>222</v>
      </c>
      <c r="D1151" s="176" t="s">
        <v>222</v>
      </c>
      <c r="E1151" s="176" t="s">
        <v>222</v>
      </c>
      <c r="F1151" s="176" t="s">
        <v>222</v>
      </c>
      <c r="G1151" s="176" t="s">
        <v>222</v>
      </c>
      <c r="H1151" s="176" t="s">
        <v>222</v>
      </c>
      <c r="I1151" s="176" t="s">
        <v>221</v>
      </c>
      <c r="J1151" s="176" t="s">
        <v>221</v>
      </c>
      <c r="K1151" s="176" t="s">
        <v>221</v>
      </c>
      <c r="L1151" s="176" t="s">
        <v>221</v>
      </c>
      <c r="M1151" s="176" t="s">
        <v>221</v>
      </c>
      <c r="N1151" s="176" t="s">
        <v>221</v>
      </c>
    </row>
    <row r="1152" spans="1:14" x14ac:dyDescent="0.3">
      <c r="A1152" s="176">
        <v>811466</v>
      </c>
      <c r="B1152" s="176" t="s">
        <v>308</v>
      </c>
      <c r="C1152" s="176" t="s">
        <v>221</v>
      </c>
      <c r="D1152" s="176" t="s">
        <v>222</v>
      </c>
      <c r="E1152" s="176" t="s">
        <v>222</v>
      </c>
      <c r="F1152" s="176" t="s">
        <v>222</v>
      </c>
      <c r="G1152" s="176" t="s">
        <v>222</v>
      </c>
      <c r="H1152" s="176" t="s">
        <v>221</v>
      </c>
      <c r="I1152" s="176" t="s">
        <v>221</v>
      </c>
      <c r="J1152" s="176" t="s">
        <v>221</v>
      </c>
      <c r="K1152" s="176" t="s">
        <v>221</v>
      </c>
      <c r="L1152" s="176" t="s">
        <v>221</v>
      </c>
      <c r="M1152" s="176" t="s">
        <v>221</v>
      </c>
      <c r="N1152" s="176" t="s">
        <v>221</v>
      </c>
    </row>
    <row r="1153" spans="1:14" x14ac:dyDescent="0.3">
      <c r="A1153" s="176">
        <v>811467</v>
      </c>
      <c r="B1153" s="176" t="s">
        <v>308</v>
      </c>
      <c r="C1153" s="176" t="s">
        <v>222</v>
      </c>
      <c r="D1153" s="176" t="s">
        <v>221</v>
      </c>
      <c r="E1153" s="176" t="s">
        <v>221</v>
      </c>
      <c r="F1153" s="176" t="s">
        <v>222</v>
      </c>
      <c r="G1153" s="176" t="s">
        <v>222</v>
      </c>
      <c r="H1153" s="176" t="s">
        <v>222</v>
      </c>
      <c r="I1153" s="176" t="s">
        <v>222</v>
      </c>
      <c r="J1153" s="176" t="s">
        <v>221</v>
      </c>
      <c r="K1153" s="176" t="s">
        <v>221</v>
      </c>
      <c r="L1153" s="176" t="s">
        <v>222</v>
      </c>
      <c r="M1153" s="176" t="s">
        <v>221</v>
      </c>
      <c r="N1153" s="176" t="s">
        <v>221</v>
      </c>
    </row>
    <row r="1154" spans="1:14" x14ac:dyDescent="0.3">
      <c r="A1154" s="176">
        <v>811469</v>
      </c>
      <c r="B1154" s="176" t="s">
        <v>308</v>
      </c>
      <c r="C1154" s="176" t="s">
        <v>222</v>
      </c>
      <c r="D1154" s="176" t="s">
        <v>222</v>
      </c>
      <c r="E1154" s="176" t="s">
        <v>222</v>
      </c>
      <c r="F1154" s="176" t="s">
        <v>222</v>
      </c>
      <c r="G1154" s="176" t="s">
        <v>222</v>
      </c>
      <c r="H1154" s="176" t="s">
        <v>222</v>
      </c>
      <c r="I1154" s="176" t="s">
        <v>221</v>
      </c>
      <c r="J1154" s="176" t="s">
        <v>221</v>
      </c>
      <c r="K1154" s="176" t="s">
        <v>221</v>
      </c>
      <c r="L1154" s="176" t="s">
        <v>221</v>
      </c>
      <c r="M1154" s="176" t="s">
        <v>221</v>
      </c>
      <c r="N1154" s="176" t="s">
        <v>221</v>
      </c>
    </row>
    <row r="1155" spans="1:14" x14ac:dyDescent="0.3">
      <c r="A1155" s="176">
        <v>811470</v>
      </c>
      <c r="B1155" s="176" t="s">
        <v>308</v>
      </c>
      <c r="C1155" s="176" t="s">
        <v>222</v>
      </c>
      <c r="D1155" s="176" t="s">
        <v>222</v>
      </c>
      <c r="E1155" s="176" t="s">
        <v>221</v>
      </c>
      <c r="F1155" s="176" t="s">
        <v>221</v>
      </c>
      <c r="G1155" s="176" t="s">
        <v>221</v>
      </c>
      <c r="H1155" s="176" t="s">
        <v>221</v>
      </c>
      <c r="I1155" s="176" t="s">
        <v>221</v>
      </c>
      <c r="J1155" s="176" t="s">
        <v>221</v>
      </c>
      <c r="K1155" s="176" t="s">
        <v>221</v>
      </c>
      <c r="L1155" s="176" t="s">
        <v>221</v>
      </c>
      <c r="M1155" s="176" t="s">
        <v>221</v>
      </c>
      <c r="N1155" s="176" t="s">
        <v>221</v>
      </c>
    </row>
    <row r="1156" spans="1:14" x14ac:dyDescent="0.3">
      <c r="A1156" s="176">
        <v>811471</v>
      </c>
      <c r="B1156" s="176" t="s">
        <v>308</v>
      </c>
      <c r="C1156" s="176" t="s">
        <v>222</v>
      </c>
      <c r="D1156" s="176" t="s">
        <v>222</v>
      </c>
      <c r="E1156" s="176" t="s">
        <v>222</v>
      </c>
      <c r="F1156" s="176" t="s">
        <v>222</v>
      </c>
      <c r="G1156" s="176" t="s">
        <v>222</v>
      </c>
      <c r="H1156" s="176" t="s">
        <v>222</v>
      </c>
      <c r="I1156" s="176" t="s">
        <v>221</v>
      </c>
      <c r="J1156" s="176" t="s">
        <v>221</v>
      </c>
      <c r="K1156" s="176" t="s">
        <v>221</v>
      </c>
      <c r="L1156" s="176" t="s">
        <v>221</v>
      </c>
      <c r="M1156" s="176" t="s">
        <v>221</v>
      </c>
      <c r="N1156" s="176" t="s">
        <v>221</v>
      </c>
    </row>
    <row r="1157" spans="1:14" x14ac:dyDescent="0.3">
      <c r="A1157" s="176">
        <v>811473</v>
      </c>
      <c r="B1157" s="176" t="s">
        <v>308</v>
      </c>
      <c r="C1157" s="176" t="s">
        <v>220</v>
      </c>
      <c r="D1157" s="176" t="s">
        <v>222</v>
      </c>
      <c r="E1157" s="176" t="s">
        <v>222</v>
      </c>
      <c r="F1157" s="176" t="s">
        <v>222</v>
      </c>
      <c r="G1157" s="176" t="s">
        <v>222</v>
      </c>
      <c r="H1157" s="176" t="s">
        <v>222</v>
      </c>
      <c r="I1157" s="176" t="s">
        <v>221</v>
      </c>
      <c r="J1157" s="176" t="s">
        <v>221</v>
      </c>
      <c r="K1157" s="176" t="s">
        <v>221</v>
      </c>
      <c r="L1157" s="176" t="s">
        <v>221</v>
      </c>
      <c r="M1157" s="176" t="s">
        <v>221</v>
      </c>
      <c r="N1157" s="176" t="s">
        <v>221</v>
      </c>
    </row>
    <row r="1158" spans="1:14" x14ac:dyDescent="0.3">
      <c r="A1158" s="176">
        <v>811474</v>
      </c>
      <c r="B1158" s="176" t="s">
        <v>308</v>
      </c>
      <c r="C1158" s="176" t="s">
        <v>222</v>
      </c>
      <c r="D1158" s="176" t="s">
        <v>222</v>
      </c>
      <c r="E1158" s="176" t="s">
        <v>221</v>
      </c>
      <c r="F1158" s="176" t="s">
        <v>222</v>
      </c>
      <c r="G1158" s="176" t="s">
        <v>222</v>
      </c>
      <c r="H1158" s="176" t="s">
        <v>222</v>
      </c>
      <c r="I1158" s="176" t="s">
        <v>221</v>
      </c>
      <c r="J1158" s="176" t="s">
        <v>221</v>
      </c>
      <c r="K1158" s="176" t="s">
        <v>221</v>
      </c>
      <c r="L1158" s="176" t="s">
        <v>221</v>
      </c>
      <c r="M1158" s="176" t="s">
        <v>221</v>
      </c>
      <c r="N1158" s="176" t="s">
        <v>221</v>
      </c>
    </row>
    <row r="1159" spans="1:14" x14ac:dyDescent="0.3">
      <c r="A1159" s="176">
        <v>811475</v>
      </c>
      <c r="B1159" s="176" t="s">
        <v>308</v>
      </c>
      <c r="C1159" s="176" t="s">
        <v>222</v>
      </c>
      <c r="D1159" s="176" t="s">
        <v>222</v>
      </c>
      <c r="E1159" s="176" t="s">
        <v>221</v>
      </c>
      <c r="F1159" s="176" t="s">
        <v>221</v>
      </c>
      <c r="G1159" s="176" t="s">
        <v>221</v>
      </c>
      <c r="H1159" s="176" t="s">
        <v>221</v>
      </c>
      <c r="I1159" s="176" t="s">
        <v>221</v>
      </c>
      <c r="J1159" s="176" t="s">
        <v>221</v>
      </c>
      <c r="K1159" s="176" t="s">
        <v>221</v>
      </c>
      <c r="L1159" s="176" t="s">
        <v>221</v>
      </c>
      <c r="M1159" s="176" t="s">
        <v>221</v>
      </c>
      <c r="N1159" s="176" t="s">
        <v>221</v>
      </c>
    </row>
    <row r="1160" spans="1:14" x14ac:dyDescent="0.3">
      <c r="A1160" s="176">
        <v>811476</v>
      </c>
      <c r="B1160" s="176" t="s">
        <v>308</v>
      </c>
      <c r="C1160" s="176" t="s">
        <v>222</v>
      </c>
      <c r="D1160" s="176" t="s">
        <v>222</v>
      </c>
      <c r="E1160" s="176" t="s">
        <v>221</v>
      </c>
      <c r="F1160" s="176" t="s">
        <v>222</v>
      </c>
      <c r="G1160" s="176" t="s">
        <v>222</v>
      </c>
      <c r="H1160" s="176" t="s">
        <v>220</v>
      </c>
      <c r="I1160" s="176" t="s">
        <v>221</v>
      </c>
      <c r="J1160" s="176" t="s">
        <v>221</v>
      </c>
      <c r="K1160" s="176" t="s">
        <v>221</v>
      </c>
      <c r="L1160" s="176" t="s">
        <v>221</v>
      </c>
      <c r="M1160" s="176" t="s">
        <v>221</v>
      </c>
      <c r="N1160" s="176" t="s">
        <v>221</v>
      </c>
    </row>
    <row r="1161" spans="1:14" x14ac:dyDescent="0.3">
      <c r="A1161" s="176">
        <v>811477</v>
      </c>
      <c r="B1161" s="176" t="s">
        <v>308</v>
      </c>
      <c r="C1161" s="176" t="s">
        <v>220</v>
      </c>
      <c r="D1161" s="176" t="s">
        <v>222</v>
      </c>
      <c r="E1161" s="176" t="s">
        <v>220</v>
      </c>
      <c r="F1161" s="176" t="s">
        <v>222</v>
      </c>
      <c r="G1161" s="176" t="s">
        <v>222</v>
      </c>
      <c r="H1161" s="176" t="s">
        <v>220</v>
      </c>
      <c r="I1161" s="176" t="s">
        <v>221</v>
      </c>
      <c r="J1161" s="176" t="s">
        <v>221</v>
      </c>
      <c r="K1161" s="176" t="s">
        <v>221</v>
      </c>
      <c r="L1161" s="176" t="s">
        <v>221</v>
      </c>
      <c r="M1161" s="176" t="s">
        <v>221</v>
      </c>
      <c r="N1161" s="176" t="s">
        <v>221</v>
      </c>
    </row>
    <row r="1162" spans="1:14" x14ac:dyDescent="0.3">
      <c r="A1162" s="176">
        <v>811478</v>
      </c>
      <c r="B1162" s="176" t="s">
        <v>308</v>
      </c>
      <c r="C1162" s="176" t="s">
        <v>222</v>
      </c>
      <c r="D1162" s="176" t="s">
        <v>221</v>
      </c>
      <c r="E1162" s="176" t="s">
        <v>222</v>
      </c>
      <c r="F1162" s="176" t="s">
        <v>221</v>
      </c>
      <c r="G1162" s="176" t="s">
        <v>222</v>
      </c>
      <c r="H1162" s="176" t="s">
        <v>222</v>
      </c>
      <c r="I1162" s="176" t="s">
        <v>221</v>
      </c>
      <c r="J1162" s="176" t="s">
        <v>221</v>
      </c>
      <c r="K1162" s="176" t="s">
        <v>221</v>
      </c>
      <c r="L1162" s="176" t="s">
        <v>221</v>
      </c>
      <c r="M1162" s="176" t="s">
        <v>221</v>
      </c>
      <c r="N1162" s="176" t="s">
        <v>221</v>
      </c>
    </row>
    <row r="1163" spans="1:14" x14ac:dyDescent="0.3">
      <c r="A1163" s="176">
        <v>811479</v>
      </c>
      <c r="B1163" s="176" t="s">
        <v>308</v>
      </c>
      <c r="C1163" s="176" t="s">
        <v>222</v>
      </c>
      <c r="D1163" s="176" t="s">
        <v>221</v>
      </c>
      <c r="E1163" s="176" t="s">
        <v>221</v>
      </c>
      <c r="F1163" s="176" t="s">
        <v>221</v>
      </c>
      <c r="G1163" s="176" t="s">
        <v>221</v>
      </c>
      <c r="H1163" s="176" t="s">
        <v>222</v>
      </c>
      <c r="I1163" s="176" t="s">
        <v>221</v>
      </c>
      <c r="J1163" s="176" t="s">
        <v>221</v>
      </c>
      <c r="K1163" s="176" t="s">
        <v>221</v>
      </c>
      <c r="L1163" s="176" t="s">
        <v>221</v>
      </c>
      <c r="M1163" s="176" t="s">
        <v>221</v>
      </c>
      <c r="N1163" s="176" t="s">
        <v>221</v>
      </c>
    </row>
    <row r="1164" spans="1:14" x14ac:dyDescent="0.3">
      <c r="A1164" s="176">
        <v>811481</v>
      </c>
      <c r="B1164" s="176" t="s">
        <v>308</v>
      </c>
      <c r="C1164" s="176" t="s">
        <v>220</v>
      </c>
      <c r="D1164" s="176" t="s">
        <v>220</v>
      </c>
      <c r="E1164" s="176" t="s">
        <v>222</v>
      </c>
      <c r="F1164" s="176" t="s">
        <v>222</v>
      </c>
      <c r="G1164" s="176" t="s">
        <v>222</v>
      </c>
      <c r="H1164" s="176" t="s">
        <v>222</v>
      </c>
      <c r="I1164" s="176" t="s">
        <v>221</v>
      </c>
      <c r="J1164" s="176" t="s">
        <v>221</v>
      </c>
      <c r="K1164" s="176" t="s">
        <v>221</v>
      </c>
      <c r="L1164" s="176" t="s">
        <v>221</v>
      </c>
      <c r="M1164" s="176" t="s">
        <v>221</v>
      </c>
      <c r="N1164" s="176" t="s">
        <v>221</v>
      </c>
    </row>
    <row r="1165" spans="1:14" x14ac:dyDescent="0.3">
      <c r="A1165" s="176">
        <v>811482</v>
      </c>
      <c r="B1165" s="176" t="s">
        <v>308</v>
      </c>
      <c r="C1165" s="176" t="s">
        <v>222</v>
      </c>
      <c r="D1165" s="176" t="s">
        <v>222</v>
      </c>
      <c r="E1165" s="176" t="s">
        <v>222</v>
      </c>
      <c r="F1165" s="176" t="s">
        <v>222</v>
      </c>
      <c r="G1165" s="176" t="s">
        <v>222</v>
      </c>
      <c r="H1165" s="176" t="s">
        <v>221</v>
      </c>
      <c r="I1165" s="176" t="s">
        <v>221</v>
      </c>
      <c r="J1165" s="176" t="s">
        <v>221</v>
      </c>
      <c r="K1165" s="176" t="s">
        <v>221</v>
      </c>
      <c r="L1165" s="176" t="s">
        <v>221</v>
      </c>
      <c r="M1165" s="176" t="s">
        <v>221</v>
      </c>
      <c r="N1165" s="176" t="s">
        <v>221</v>
      </c>
    </row>
    <row r="1166" spans="1:14" x14ac:dyDescent="0.3">
      <c r="A1166" s="176">
        <v>811483</v>
      </c>
      <c r="B1166" s="176" t="s">
        <v>308</v>
      </c>
      <c r="C1166" s="176" t="s">
        <v>221</v>
      </c>
      <c r="D1166" s="176" t="s">
        <v>222</v>
      </c>
      <c r="E1166" s="176" t="s">
        <v>221</v>
      </c>
      <c r="F1166" s="176" t="s">
        <v>222</v>
      </c>
      <c r="G1166" s="176" t="s">
        <v>222</v>
      </c>
      <c r="H1166" s="176" t="s">
        <v>221</v>
      </c>
      <c r="I1166" s="176" t="s">
        <v>221</v>
      </c>
      <c r="J1166" s="176" t="s">
        <v>221</v>
      </c>
      <c r="K1166" s="176" t="s">
        <v>221</v>
      </c>
      <c r="L1166" s="176" t="s">
        <v>221</v>
      </c>
      <c r="M1166" s="176" t="s">
        <v>221</v>
      </c>
      <c r="N1166" s="176" t="s">
        <v>221</v>
      </c>
    </row>
    <row r="1167" spans="1:14" x14ac:dyDescent="0.3">
      <c r="A1167" s="176">
        <v>811484</v>
      </c>
      <c r="B1167" s="176" t="s">
        <v>308</v>
      </c>
      <c r="C1167" s="176" t="s">
        <v>220</v>
      </c>
      <c r="D1167" s="176" t="s">
        <v>220</v>
      </c>
      <c r="E1167" s="176" t="s">
        <v>222</v>
      </c>
      <c r="F1167" s="176" t="s">
        <v>220</v>
      </c>
      <c r="G1167" s="176" t="s">
        <v>220</v>
      </c>
      <c r="H1167" s="176" t="s">
        <v>222</v>
      </c>
      <c r="I1167" s="176" t="s">
        <v>221</v>
      </c>
      <c r="J1167" s="176" t="s">
        <v>221</v>
      </c>
      <c r="K1167" s="176" t="s">
        <v>221</v>
      </c>
      <c r="L1167" s="176" t="s">
        <v>221</v>
      </c>
      <c r="M1167" s="176" t="s">
        <v>221</v>
      </c>
      <c r="N1167" s="176" t="s">
        <v>221</v>
      </c>
    </row>
    <row r="1168" spans="1:14" x14ac:dyDescent="0.3">
      <c r="A1168" s="176">
        <v>811485</v>
      </c>
      <c r="B1168" s="176" t="s">
        <v>308</v>
      </c>
      <c r="C1168" s="176" t="s">
        <v>221</v>
      </c>
      <c r="D1168" s="176" t="s">
        <v>221</v>
      </c>
      <c r="E1168" s="176" t="s">
        <v>221</v>
      </c>
      <c r="F1168" s="176" t="s">
        <v>221</v>
      </c>
      <c r="G1168" s="176" t="s">
        <v>221</v>
      </c>
      <c r="H1168" s="176" t="s">
        <v>221</v>
      </c>
      <c r="I1168" s="176" t="s">
        <v>221</v>
      </c>
      <c r="J1168" s="176" t="s">
        <v>221</v>
      </c>
      <c r="K1168" s="176" t="s">
        <v>221</v>
      </c>
      <c r="L1168" s="176" t="s">
        <v>221</v>
      </c>
      <c r="M1168" s="176" t="s">
        <v>221</v>
      </c>
      <c r="N1168" s="176" t="s">
        <v>221</v>
      </c>
    </row>
    <row r="1169" spans="1:14" x14ac:dyDescent="0.3">
      <c r="A1169" s="176">
        <v>811486</v>
      </c>
      <c r="B1169" s="176" t="s">
        <v>308</v>
      </c>
      <c r="C1169" s="176" t="s">
        <v>222</v>
      </c>
      <c r="D1169" s="176" t="s">
        <v>222</v>
      </c>
      <c r="E1169" s="176" t="s">
        <v>221</v>
      </c>
      <c r="F1169" s="176" t="s">
        <v>221</v>
      </c>
      <c r="G1169" s="176" t="s">
        <v>221</v>
      </c>
      <c r="H1169" s="176" t="s">
        <v>221</v>
      </c>
      <c r="I1169" s="176" t="s">
        <v>221</v>
      </c>
      <c r="J1169" s="176" t="s">
        <v>221</v>
      </c>
      <c r="K1169" s="176" t="s">
        <v>221</v>
      </c>
      <c r="L1169" s="176" t="s">
        <v>222</v>
      </c>
      <c r="M1169" s="176" t="s">
        <v>222</v>
      </c>
      <c r="N1169" s="176" t="s">
        <v>221</v>
      </c>
    </row>
    <row r="1170" spans="1:14" x14ac:dyDescent="0.3">
      <c r="A1170" s="176">
        <v>811487</v>
      </c>
      <c r="B1170" s="176" t="s">
        <v>308</v>
      </c>
      <c r="C1170" s="176" t="s">
        <v>220</v>
      </c>
      <c r="D1170" s="176" t="s">
        <v>222</v>
      </c>
      <c r="E1170" s="176" t="s">
        <v>220</v>
      </c>
      <c r="F1170" s="176" t="s">
        <v>220</v>
      </c>
      <c r="G1170" s="176" t="s">
        <v>220</v>
      </c>
      <c r="H1170" s="176" t="s">
        <v>222</v>
      </c>
      <c r="I1170" s="176" t="s">
        <v>222</v>
      </c>
      <c r="J1170" s="176" t="s">
        <v>222</v>
      </c>
      <c r="K1170" s="176" t="s">
        <v>222</v>
      </c>
      <c r="L1170" s="176" t="s">
        <v>222</v>
      </c>
      <c r="M1170" s="176" t="s">
        <v>222</v>
      </c>
      <c r="N1170" s="176" t="s">
        <v>222</v>
      </c>
    </row>
    <row r="1171" spans="1:14" x14ac:dyDescent="0.3">
      <c r="A1171" s="176">
        <v>811488</v>
      </c>
      <c r="B1171" s="176" t="s">
        <v>308</v>
      </c>
      <c r="C1171" s="176" t="s">
        <v>222</v>
      </c>
      <c r="D1171" s="176" t="s">
        <v>221</v>
      </c>
      <c r="E1171" s="176" t="s">
        <v>221</v>
      </c>
      <c r="F1171" s="176" t="s">
        <v>222</v>
      </c>
      <c r="G1171" s="176" t="s">
        <v>221</v>
      </c>
      <c r="H1171" s="176" t="s">
        <v>222</v>
      </c>
      <c r="I1171" s="176" t="s">
        <v>222</v>
      </c>
      <c r="J1171" s="176" t="s">
        <v>221</v>
      </c>
      <c r="K1171" s="176" t="s">
        <v>221</v>
      </c>
      <c r="L1171" s="176" t="s">
        <v>221</v>
      </c>
      <c r="M1171" s="176" t="s">
        <v>221</v>
      </c>
      <c r="N1171" s="176" t="s">
        <v>221</v>
      </c>
    </row>
    <row r="1172" spans="1:14" x14ac:dyDescent="0.3">
      <c r="A1172" s="176">
        <v>811489</v>
      </c>
      <c r="B1172" s="176" t="s">
        <v>308</v>
      </c>
      <c r="C1172" s="176" t="s">
        <v>222</v>
      </c>
      <c r="D1172" s="176" t="s">
        <v>221</v>
      </c>
      <c r="E1172" s="176" t="s">
        <v>221</v>
      </c>
      <c r="F1172" s="176" t="s">
        <v>221</v>
      </c>
      <c r="G1172" s="176" t="s">
        <v>222</v>
      </c>
      <c r="H1172" s="176" t="s">
        <v>222</v>
      </c>
      <c r="I1172" s="176" t="s">
        <v>221</v>
      </c>
      <c r="J1172" s="176" t="s">
        <v>221</v>
      </c>
      <c r="K1172" s="176" t="s">
        <v>221</v>
      </c>
      <c r="L1172" s="176" t="s">
        <v>221</v>
      </c>
      <c r="M1172" s="176" t="s">
        <v>221</v>
      </c>
      <c r="N1172" s="176" t="s">
        <v>221</v>
      </c>
    </row>
    <row r="1173" spans="1:14" x14ac:dyDescent="0.3">
      <c r="A1173" s="176">
        <v>811490</v>
      </c>
      <c r="B1173" s="176" t="s">
        <v>308</v>
      </c>
      <c r="C1173" s="176" t="s">
        <v>222</v>
      </c>
      <c r="D1173" s="176" t="s">
        <v>221</v>
      </c>
      <c r="E1173" s="176" t="s">
        <v>221</v>
      </c>
      <c r="F1173" s="176" t="s">
        <v>221</v>
      </c>
      <c r="G1173" s="176" t="s">
        <v>222</v>
      </c>
      <c r="H1173" s="176" t="s">
        <v>222</v>
      </c>
      <c r="I1173" s="176" t="s">
        <v>222</v>
      </c>
      <c r="J1173" s="176" t="s">
        <v>221</v>
      </c>
      <c r="K1173" s="176" t="s">
        <v>222</v>
      </c>
      <c r="L1173" s="176" t="s">
        <v>221</v>
      </c>
      <c r="M1173" s="176" t="s">
        <v>222</v>
      </c>
      <c r="N1173" s="176" t="s">
        <v>221</v>
      </c>
    </row>
    <row r="1174" spans="1:14" x14ac:dyDescent="0.3">
      <c r="A1174" s="176">
        <v>811491</v>
      </c>
      <c r="B1174" s="176" t="s">
        <v>308</v>
      </c>
      <c r="C1174" s="176" t="s">
        <v>220</v>
      </c>
      <c r="D1174" s="176" t="s">
        <v>222</v>
      </c>
      <c r="E1174" s="176" t="s">
        <v>220</v>
      </c>
      <c r="F1174" s="176" t="s">
        <v>222</v>
      </c>
      <c r="G1174" s="176" t="s">
        <v>222</v>
      </c>
      <c r="H1174" s="176" t="s">
        <v>222</v>
      </c>
      <c r="I1174" s="176" t="s">
        <v>222</v>
      </c>
      <c r="J1174" s="176" t="s">
        <v>222</v>
      </c>
      <c r="K1174" s="176" t="s">
        <v>222</v>
      </c>
      <c r="L1174" s="176" t="s">
        <v>222</v>
      </c>
      <c r="M1174" s="176" t="s">
        <v>220</v>
      </c>
      <c r="N1174" s="176" t="s">
        <v>221</v>
      </c>
    </row>
    <row r="1175" spans="1:14" x14ac:dyDescent="0.3">
      <c r="A1175" s="176">
        <v>811493</v>
      </c>
      <c r="B1175" s="176" t="s">
        <v>308</v>
      </c>
      <c r="C1175" s="176" t="s">
        <v>222</v>
      </c>
      <c r="D1175" s="176" t="s">
        <v>222</v>
      </c>
      <c r="E1175" s="176" t="s">
        <v>222</v>
      </c>
      <c r="F1175" s="176" t="s">
        <v>222</v>
      </c>
      <c r="G1175" s="176" t="s">
        <v>222</v>
      </c>
      <c r="H1175" s="176" t="s">
        <v>222</v>
      </c>
      <c r="I1175" s="176" t="s">
        <v>222</v>
      </c>
      <c r="J1175" s="176" t="s">
        <v>222</v>
      </c>
      <c r="K1175" s="176" t="s">
        <v>222</v>
      </c>
      <c r="L1175" s="176" t="s">
        <v>222</v>
      </c>
      <c r="M1175" s="176" t="s">
        <v>221</v>
      </c>
      <c r="N1175" s="176" t="s">
        <v>221</v>
      </c>
    </row>
    <row r="1176" spans="1:14" x14ac:dyDescent="0.3">
      <c r="A1176" s="176">
        <v>811495</v>
      </c>
      <c r="B1176" s="176" t="s">
        <v>308</v>
      </c>
      <c r="C1176" s="176" t="s">
        <v>221</v>
      </c>
      <c r="D1176" s="176" t="s">
        <v>222</v>
      </c>
      <c r="E1176" s="176" t="s">
        <v>221</v>
      </c>
      <c r="F1176" s="176" t="s">
        <v>222</v>
      </c>
      <c r="G1176" s="176" t="s">
        <v>222</v>
      </c>
      <c r="H1176" s="176" t="s">
        <v>221</v>
      </c>
      <c r="I1176" s="176" t="s">
        <v>221</v>
      </c>
      <c r="J1176" s="176" t="s">
        <v>221</v>
      </c>
      <c r="K1176" s="176" t="s">
        <v>221</v>
      </c>
      <c r="L1176" s="176" t="s">
        <v>221</v>
      </c>
      <c r="M1176" s="176" t="s">
        <v>221</v>
      </c>
      <c r="N1176" s="176" t="s">
        <v>221</v>
      </c>
    </row>
    <row r="1177" spans="1:14" x14ac:dyDescent="0.3">
      <c r="A1177" s="176">
        <v>811496</v>
      </c>
      <c r="B1177" s="176" t="s">
        <v>308</v>
      </c>
      <c r="C1177" s="176" t="s">
        <v>222</v>
      </c>
      <c r="D1177" s="176" t="s">
        <v>222</v>
      </c>
      <c r="E1177" s="176" t="s">
        <v>222</v>
      </c>
      <c r="F1177" s="176" t="s">
        <v>222</v>
      </c>
      <c r="G1177" s="176" t="s">
        <v>222</v>
      </c>
      <c r="H1177" s="176" t="s">
        <v>222</v>
      </c>
      <c r="I1177" s="176" t="s">
        <v>221</v>
      </c>
      <c r="J1177" s="176" t="s">
        <v>221</v>
      </c>
      <c r="K1177" s="176" t="s">
        <v>221</v>
      </c>
      <c r="L1177" s="176" t="s">
        <v>221</v>
      </c>
      <c r="M1177" s="176" t="s">
        <v>221</v>
      </c>
      <c r="N1177" s="176" t="s">
        <v>221</v>
      </c>
    </row>
    <row r="1178" spans="1:14" x14ac:dyDescent="0.3">
      <c r="A1178" s="176">
        <v>811497</v>
      </c>
      <c r="B1178" s="176" t="s">
        <v>308</v>
      </c>
      <c r="C1178" s="176" t="s">
        <v>222</v>
      </c>
      <c r="D1178" s="176" t="s">
        <v>222</v>
      </c>
      <c r="E1178" s="176" t="s">
        <v>222</v>
      </c>
      <c r="F1178" s="176" t="s">
        <v>222</v>
      </c>
      <c r="G1178" s="176" t="s">
        <v>221</v>
      </c>
      <c r="H1178" s="176" t="s">
        <v>222</v>
      </c>
      <c r="I1178" s="176" t="s">
        <v>222</v>
      </c>
      <c r="J1178" s="176" t="s">
        <v>221</v>
      </c>
      <c r="K1178" s="176" t="s">
        <v>221</v>
      </c>
      <c r="L1178" s="176" t="s">
        <v>221</v>
      </c>
      <c r="M1178" s="176" t="s">
        <v>222</v>
      </c>
      <c r="N1178" s="176" t="s">
        <v>222</v>
      </c>
    </row>
    <row r="1179" spans="1:14" x14ac:dyDescent="0.3">
      <c r="A1179" s="176">
        <v>811498</v>
      </c>
      <c r="B1179" s="176" t="s">
        <v>308</v>
      </c>
      <c r="C1179" s="176" t="s">
        <v>221</v>
      </c>
      <c r="D1179" s="176" t="s">
        <v>221</v>
      </c>
      <c r="E1179" s="176" t="s">
        <v>221</v>
      </c>
      <c r="F1179" s="176" t="s">
        <v>222</v>
      </c>
      <c r="G1179" s="176" t="s">
        <v>222</v>
      </c>
      <c r="H1179" s="176" t="s">
        <v>222</v>
      </c>
      <c r="I1179" s="176" t="s">
        <v>221</v>
      </c>
      <c r="J1179" s="176" t="s">
        <v>221</v>
      </c>
      <c r="K1179" s="176" t="s">
        <v>221</v>
      </c>
      <c r="L1179" s="176" t="s">
        <v>221</v>
      </c>
      <c r="M1179" s="176" t="s">
        <v>221</v>
      </c>
      <c r="N1179" s="176" t="s">
        <v>221</v>
      </c>
    </row>
    <row r="1180" spans="1:14" x14ac:dyDescent="0.3">
      <c r="A1180" s="176">
        <v>811499</v>
      </c>
      <c r="B1180" s="176" t="s">
        <v>308</v>
      </c>
      <c r="C1180" s="176" t="s">
        <v>222</v>
      </c>
      <c r="D1180" s="176" t="s">
        <v>222</v>
      </c>
      <c r="E1180" s="176" t="s">
        <v>222</v>
      </c>
      <c r="F1180" s="176" t="s">
        <v>222</v>
      </c>
      <c r="G1180" s="176" t="s">
        <v>222</v>
      </c>
      <c r="H1180" s="176" t="s">
        <v>222</v>
      </c>
      <c r="I1180" s="176" t="s">
        <v>221</v>
      </c>
      <c r="J1180" s="176" t="s">
        <v>221</v>
      </c>
      <c r="K1180" s="176" t="s">
        <v>221</v>
      </c>
      <c r="L1180" s="176" t="s">
        <v>221</v>
      </c>
      <c r="M1180" s="176" t="s">
        <v>221</v>
      </c>
      <c r="N1180" s="176" t="s">
        <v>221</v>
      </c>
    </row>
    <row r="1181" spans="1:14" x14ac:dyDescent="0.3">
      <c r="A1181" s="176">
        <v>811500</v>
      </c>
      <c r="B1181" s="176" t="s">
        <v>308</v>
      </c>
      <c r="C1181" s="176" t="s">
        <v>222</v>
      </c>
      <c r="D1181" s="176" t="s">
        <v>222</v>
      </c>
      <c r="E1181" s="176" t="s">
        <v>220</v>
      </c>
      <c r="F1181" s="176" t="s">
        <v>222</v>
      </c>
      <c r="G1181" s="176" t="s">
        <v>220</v>
      </c>
      <c r="H1181" s="176" t="s">
        <v>222</v>
      </c>
      <c r="I1181" s="176" t="s">
        <v>222</v>
      </c>
      <c r="J1181" s="176" t="s">
        <v>221</v>
      </c>
      <c r="K1181" s="176" t="s">
        <v>221</v>
      </c>
      <c r="L1181" s="176" t="s">
        <v>220</v>
      </c>
      <c r="M1181" s="176" t="s">
        <v>222</v>
      </c>
      <c r="N1181" s="176" t="s">
        <v>222</v>
      </c>
    </row>
    <row r="1182" spans="1:14" x14ac:dyDescent="0.3">
      <c r="A1182" s="176">
        <v>811501</v>
      </c>
      <c r="B1182" s="176" t="s">
        <v>308</v>
      </c>
      <c r="C1182" s="176" t="s">
        <v>222</v>
      </c>
      <c r="D1182" s="176" t="s">
        <v>222</v>
      </c>
      <c r="E1182" s="176" t="s">
        <v>221</v>
      </c>
      <c r="F1182" s="176" t="s">
        <v>221</v>
      </c>
      <c r="G1182" s="176" t="s">
        <v>222</v>
      </c>
      <c r="H1182" s="176" t="s">
        <v>221</v>
      </c>
      <c r="I1182" s="176" t="s">
        <v>221</v>
      </c>
      <c r="J1182" s="176" t="s">
        <v>221</v>
      </c>
      <c r="K1182" s="176" t="s">
        <v>221</v>
      </c>
      <c r="L1182" s="176" t="s">
        <v>221</v>
      </c>
      <c r="M1182" s="176" t="s">
        <v>221</v>
      </c>
      <c r="N1182" s="176" t="s">
        <v>221</v>
      </c>
    </row>
    <row r="1183" spans="1:14" x14ac:dyDescent="0.3">
      <c r="A1183" s="176">
        <v>811502</v>
      </c>
      <c r="B1183" s="176" t="s">
        <v>308</v>
      </c>
      <c r="C1183" s="176" t="s">
        <v>222</v>
      </c>
      <c r="D1183" s="176" t="s">
        <v>222</v>
      </c>
      <c r="E1183" s="176" t="s">
        <v>222</v>
      </c>
      <c r="F1183" s="176" t="s">
        <v>220</v>
      </c>
      <c r="G1183" s="176" t="s">
        <v>221</v>
      </c>
      <c r="H1183" s="176" t="s">
        <v>222</v>
      </c>
      <c r="I1183" s="176" t="s">
        <v>222</v>
      </c>
      <c r="J1183" s="176" t="s">
        <v>220</v>
      </c>
      <c r="K1183" s="176" t="s">
        <v>221</v>
      </c>
      <c r="L1183" s="176" t="s">
        <v>221</v>
      </c>
      <c r="M1183" s="176" t="s">
        <v>222</v>
      </c>
      <c r="N1183" s="176" t="s">
        <v>221</v>
      </c>
    </row>
    <row r="1184" spans="1:14" x14ac:dyDescent="0.3">
      <c r="A1184" s="176">
        <v>811504</v>
      </c>
      <c r="B1184" s="176" t="s">
        <v>308</v>
      </c>
      <c r="C1184" s="176" t="s">
        <v>222</v>
      </c>
      <c r="D1184" s="176" t="s">
        <v>221</v>
      </c>
      <c r="E1184" s="176" t="s">
        <v>221</v>
      </c>
      <c r="F1184" s="176" t="s">
        <v>222</v>
      </c>
      <c r="G1184" s="176" t="s">
        <v>222</v>
      </c>
      <c r="H1184" s="176" t="s">
        <v>222</v>
      </c>
      <c r="I1184" s="176" t="s">
        <v>221</v>
      </c>
      <c r="J1184" s="176" t="s">
        <v>221</v>
      </c>
      <c r="K1184" s="176" t="s">
        <v>221</v>
      </c>
      <c r="L1184" s="176" t="s">
        <v>221</v>
      </c>
      <c r="M1184" s="176" t="s">
        <v>221</v>
      </c>
      <c r="N1184" s="176" t="s">
        <v>221</v>
      </c>
    </row>
    <row r="1185" spans="1:14" x14ac:dyDescent="0.3">
      <c r="A1185" s="176">
        <v>811506</v>
      </c>
      <c r="B1185" s="176" t="s">
        <v>308</v>
      </c>
      <c r="C1185" s="176" t="s">
        <v>222</v>
      </c>
      <c r="D1185" s="176" t="s">
        <v>222</v>
      </c>
      <c r="E1185" s="176" t="s">
        <v>222</v>
      </c>
      <c r="F1185" s="176" t="s">
        <v>222</v>
      </c>
      <c r="G1185" s="176" t="s">
        <v>221</v>
      </c>
      <c r="H1185" s="176" t="s">
        <v>221</v>
      </c>
      <c r="I1185" s="176" t="s">
        <v>221</v>
      </c>
      <c r="J1185" s="176" t="s">
        <v>221</v>
      </c>
      <c r="K1185" s="176" t="s">
        <v>221</v>
      </c>
      <c r="L1185" s="176" t="s">
        <v>221</v>
      </c>
      <c r="M1185" s="176" t="s">
        <v>221</v>
      </c>
      <c r="N1185" s="176" t="s">
        <v>221</v>
      </c>
    </row>
    <row r="1186" spans="1:14" x14ac:dyDescent="0.3">
      <c r="A1186" s="176">
        <v>811507</v>
      </c>
      <c r="B1186" s="176" t="s">
        <v>308</v>
      </c>
      <c r="C1186" s="176" t="s">
        <v>222</v>
      </c>
      <c r="D1186" s="176" t="s">
        <v>222</v>
      </c>
      <c r="E1186" s="176" t="s">
        <v>222</v>
      </c>
      <c r="F1186" s="176" t="s">
        <v>222</v>
      </c>
      <c r="G1186" s="176" t="s">
        <v>222</v>
      </c>
      <c r="H1186" s="176" t="s">
        <v>222</v>
      </c>
      <c r="I1186" s="176" t="s">
        <v>221</v>
      </c>
      <c r="J1186" s="176" t="s">
        <v>221</v>
      </c>
      <c r="K1186" s="176" t="s">
        <v>221</v>
      </c>
      <c r="L1186" s="176" t="s">
        <v>221</v>
      </c>
      <c r="M1186" s="176" t="s">
        <v>221</v>
      </c>
      <c r="N1186" s="176" t="s">
        <v>221</v>
      </c>
    </row>
    <row r="1187" spans="1:14" x14ac:dyDescent="0.3">
      <c r="A1187" s="176">
        <v>811508</v>
      </c>
      <c r="B1187" s="176" t="s">
        <v>308</v>
      </c>
      <c r="C1187" s="176" t="s">
        <v>222</v>
      </c>
      <c r="D1187" s="176" t="s">
        <v>222</v>
      </c>
      <c r="E1187" s="176" t="s">
        <v>221</v>
      </c>
      <c r="F1187" s="176" t="s">
        <v>221</v>
      </c>
      <c r="G1187" s="176" t="s">
        <v>221</v>
      </c>
      <c r="H1187" s="176" t="s">
        <v>221</v>
      </c>
      <c r="I1187" s="176" t="s">
        <v>221</v>
      </c>
      <c r="J1187" s="176" t="s">
        <v>221</v>
      </c>
      <c r="K1187" s="176" t="s">
        <v>221</v>
      </c>
      <c r="L1187" s="176" t="s">
        <v>221</v>
      </c>
      <c r="M1187" s="176" t="s">
        <v>221</v>
      </c>
      <c r="N1187" s="176" t="s">
        <v>221</v>
      </c>
    </row>
    <row r="1188" spans="1:14" x14ac:dyDescent="0.3">
      <c r="A1188" s="176">
        <v>811510</v>
      </c>
      <c r="B1188" s="176" t="s">
        <v>308</v>
      </c>
      <c r="C1188" s="176" t="s">
        <v>220</v>
      </c>
      <c r="D1188" s="176" t="s">
        <v>222</v>
      </c>
      <c r="E1188" s="176" t="s">
        <v>222</v>
      </c>
      <c r="F1188" s="176" t="s">
        <v>222</v>
      </c>
      <c r="G1188" s="176" t="s">
        <v>222</v>
      </c>
      <c r="H1188" s="176" t="s">
        <v>222</v>
      </c>
      <c r="I1188" s="176" t="s">
        <v>222</v>
      </c>
      <c r="J1188" s="176" t="s">
        <v>222</v>
      </c>
      <c r="K1188" s="176" t="s">
        <v>222</v>
      </c>
      <c r="L1188" s="176" t="s">
        <v>222</v>
      </c>
      <c r="M1188" s="176" t="s">
        <v>222</v>
      </c>
      <c r="N1188" s="176" t="s">
        <v>222</v>
      </c>
    </row>
    <row r="1189" spans="1:14" x14ac:dyDescent="0.3">
      <c r="A1189" s="176">
        <v>811511</v>
      </c>
      <c r="B1189" s="176" t="s">
        <v>308</v>
      </c>
      <c r="C1189" s="176" t="s">
        <v>222</v>
      </c>
      <c r="D1189" s="176" t="s">
        <v>222</v>
      </c>
      <c r="E1189" s="176" t="s">
        <v>221</v>
      </c>
      <c r="F1189" s="176" t="s">
        <v>221</v>
      </c>
      <c r="G1189" s="176" t="s">
        <v>221</v>
      </c>
      <c r="H1189" s="176" t="s">
        <v>221</v>
      </c>
      <c r="I1189" s="176" t="s">
        <v>221</v>
      </c>
      <c r="J1189" s="176" t="s">
        <v>221</v>
      </c>
      <c r="K1189" s="176" t="s">
        <v>221</v>
      </c>
      <c r="L1189" s="176" t="s">
        <v>221</v>
      </c>
      <c r="M1189" s="176" t="s">
        <v>221</v>
      </c>
      <c r="N1189" s="176" t="s">
        <v>221</v>
      </c>
    </row>
    <row r="1190" spans="1:14" x14ac:dyDescent="0.3">
      <c r="A1190" s="176">
        <v>811513</v>
      </c>
      <c r="B1190" s="176" t="s">
        <v>308</v>
      </c>
      <c r="C1190" s="176" t="s">
        <v>220</v>
      </c>
      <c r="D1190" s="176" t="s">
        <v>222</v>
      </c>
      <c r="E1190" s="176" t="s">
        <v>221</v>
      </c>
      <c r="F1190" s="176" t="s">
        <v>221</v>
      </c>
      <c r="G1190" s="176" t="s">
        <v>221</v>
      </c>
      <c r="H1190" s="176" t="s">
        <v>222</v>
      </c>
      <c r="I1190" s="176" t="s">
        <v>222</v>
      </c>
      <c r="J1190" s="176" t="s">
        <v>221</v>
      </c>
      <c r="K1190" s="176" t="s">
        <v>221</v>
      </c>
      <c r="L1190" s="176" t="s">
        <v>221</v>
      </c>
      <c r="M1190" s="176" t="s">
        <v>221</v>
      </c>
      <c r="N1190" s="176" t="s">
        <v>221</v>
      </c>
    </row>
    <row r="1191" spans="1:14" x14ac:dyDescent="0.3">
      <c r="A1191" s="176">
        <v>811514</v>
      </c>
      <c r="B1191" s="176" t="s">
        <v>308</v>
      </c>
      <c r="C1191" s="176" t="s">
        <v>222</v>
      </c>
      <c r="D1191" s="176" t="s">
        <v>221</v>
      </c>
      <c r="E1191" s="176" t="s">
        <v>222</v>
      </c>
      <c r="F1191" s="176" t="s">
        <v>222</v>
      </c>
      <c r="G1191" s="176" t="s">
        <v>222</v>
      </c>
      <c r="H1191" s="176" t="s">
        <v>221</v>
      </c>
      <c r="I1191" s="176" t="s">
        <v>221</v>
      </c>
      <c r="J1191" s="176" t="s">
        <v>221</v>
      </c>
      <c r="K1191" s="176" t="s">
        <v>221</v>
      </c>
      <c r="L1191" s="176" t="s">
        <v>221</v>
      </c>
      <c r="M1191" s="176" t="s">
        <v>221</v>
      </c>
      <c r="N1191" s="176" t="s">
        <v>221</v>
      </c>
    </row>
    <row r="1192" spans="1:14" x14ac:dyDescent="0.3">
      <c r="A1192" s="176">
        <v>811516</v>
      </c>
      <c r="B1192" s="176" t="s">
        <v>308</v>
      </c>
      <c r="C1192" s="176" t="s">
        <v>222</v>
      </c>
      <c r="D1192" s="176" t="s">
        <v>222</v>
      </c>
      <c r="E1192" s="176" t="s">
        <v>222</v>
      </c>
      <c r="F1192" s="176" t="s">
        <v>222</v>
      </c>
      <c r="G1192" s="176" t="s">
        <v>221</v>
      </c>
      <c r="H1192" s="176" t="s">
        <v>221</v>
      </c>
      <c r="I1192" s="176" t="s">
        <v>222</v>
      </c>
      <c r="J1192" s="176" t="s">
        <v>221</v>
      </c>
      <c r="K1192" s="176" t="s">
        <v>221</v>
      </c>
      <c r="L1192" s="176" t="s">
        <v>221</v>
      </c>
      <c r="M1192" s="176" t="s">
        <v>222</v>
      </c>
      <c r="N1192" s="176" t="s">
        <v>221</v>
      </c>
    </row>
    <row r="1193" spans="1:14" x14ac:dyDescent="0.3">
      <c r="A1193" s="176">
        <v>811518</v>
      </c>
      <c r="B1193" s="176" t="s">
        <v>308</v>
      </c>
      <c r="C1193" s="176" t="s">
        <v>222</v>
      </c>
      <c r="D1193" s="176" t="s">
        <v>222</v>
      </c>
      <c r="E1193" s="176" t="s">
        <v>221</v>
      </c>
      <c r="F1193" s="176" t="s">
        <v>222</v>
      </c>
      <c r="G1193" s="176" t="s">
        <v>221</v>
      </c>
      <c r="H1193" s="176" t="s">
        <v>222</v>
      </c>
      <c r="I1193" s="176" t="s">
        <v>221</v>
      </c>
      <c r="J1193" s="176" t="s">
        <v>221</v>
      </c>
      <c r="K1193" s="176" t="s">
        <v>221</v>
      </c>
      <c r="L1193" s="176" t="s">
        <v>221</v>
      </c>
      <c r="M1193" s="176" t="s">
        <v>221</v>
      </c>
      <c r="N1193" s="176" t="s">
        <v>221</v>
      </c>
    </row>
    <row r="1194" spans="1:14" x14ac:dyDescent="0.3">
      <c r="A1194" s="176">
        <v>811519</v>
      </c>
      <c r="B1194" s="176" t="s">
        <v>308</v>
      </c>
      <c r="C1194" s="176" t="s">
        <v>222</v>
      </c>
      <c r="D1194" s="176" t="s">
        <v>221</v>
      </c>
      <c r="E1194" s="176" t="s">
        <v>222</v>
      </c>
      <c r="F1194" s="176" t="s">
        <v>222</v>
      </c>
      <c r="G1194" s="176" t="s">
        <v>221</v>
      </c>
      <c r="H1194" s="176" t="s">
        <v>221</v>
      </c>
      <c r="I1194" s="176" t="s">
        <v>221</v>
      </c>
      <c r="J1194" s="176" t="s">
        <v>221</v>
      </c>
      <c r="K1194" s="176" t="s">
        <v>221</v>
      </c>
      <c r="L1194" s="176" t="s">
        <v>221</v>
      </c>
      <c r="M1194" s="176" t="s">
        <v>221</v>
      </c>
      <c r="N1194" s="176" t="s">
        <v>221</v>
      </c>
    </row>
    <row r="1195" spans="1:14" x14ac:dyDescent="0.3">
      <c r="A1195" s="176">
        <v>811520</v>
      </c>
      <c r="B1195" s="176" t="s">
        <v>308</v>
      </c>
      <c r="C1195" s="176" t="s">
        <v>222</v>
      </c>
      <c r="D1195" s="176" t="s">
        <v>221</v>
      </c>
      <c r="E1195" s="176" t="s">
        <v>221</v>
      </c>
      <c r="F1195" s="176" t="s">
        <v>222</v>
      </c>
      <c r="G1195" s="176" t="s">
        <v>222</v>
      </c>
      <c r="H1195" s="176" t="s">
        <v>222</v>
      </c>
      <c r="I1195" s="176" t="s">
        <v>221</v>
      </c>
      <c r="J1195" s="176" t="s">
        <v>221</v>
      </c>
      <c r="K1195" s="176" t="s">
        <v>221</v>
      </c>
      <c r="L1195" s="176" t="s">
        <v>221</v>
      </c>
      <c r="M1195" s="176" t="s">
        <v>221</v>
      </c>
      <c r="N1195" s="176" t="s">
        <v>221</v>
      </c>
    </row>
    <row r="1196" spans="1:14" x14ac:dyDescent="0.3">
      <c r="A1196" s="176">
        <v>811521</v>
      </c>
      <c r="B1196" s="176" t="s">
        <v>308</v>
      </c>
      <c r="C1196" s="176" t="s">
        <v>222</v>
      </c>
      <c r="D1196" s="176" t="s">
        <v>221</v>
      </c>
      <c r="E1196" s="176" t="s">
        <v>221</v>
      </c>
      <c r="F1196" s="176" t="s">
        <v>222</v>
      </c>
      <c r="G1196" s="176" t="s">
        <v>222</v>
      </c>
      <c r="H1196" s="176" t="s">
        <v>221</v>
      </c>
      <c r="I1196" s="176" t="s">
        <v>221</v>
      </c>
      <c r="J1196" s="176" t="s">
        <v>221</v>
      </c>
      <c r="K1196" s="176" t="s">
        <v>221</v>
      </c>
      <c r="L1196" s="176" t="s">
        <v>221</v>
      </c>
      <c r="M1196" s="176" t="s">
        <v>221</v>
      </c>
      <c r="N1196" s="176" t="s">
        <v>221</v>
      </c>
    </row>
    <row r="1197" spans="1:14" x14ac:dyDescent="0.3">
      <c r="A1197" s="176">
        <v>811522</v>
      </c>
      <c r="B1197" s="176" t="s">
        <v>308</v>
      </c>
      <c r="C1197" s="176" t="s">
        <v>222</v>
      </c>
      <c r="D1197" s="176" t="s">
        <v>221</v>
      </c>
      <c r="E1197" s="176" t="s">
        <v>222</v>
      </c>
      <c r="F1197" s="176" t="s">
        <v>222</v>
      </c>
      <c r="G1197" s="176" t="s">
        <v>222</v>
      </c>
      <c r="H1197" s="176" t="s">
        <v>221</v>
      </c>
      <c r="I1197" s="176" t="s">
        <v>221</v>
      </c>
      <c r="J1197" s="176" t="s">
        <v>221</v>
      </c>
      <c r="K1197" s="176" t="s">
        <v>221</v>
      </c>
      <c r="L1197" s="176" t="s">
        <v>221</v>
      </c>
      <c r="M1197" s="176" t="s">
        <v>221</v>
      </c>
      <c r="N1197" s="176" t="s">
        <v>221</v>
      </c>
    </row>
    <row r="1198" spans="1:14" x14ac:dyDescent="0.3">
      <c r="A1198" s="176">
        <v>811523</v>
      </c>
      <c r="B1198" s="176" t="s">
        <v>308</v>
      </c>
      <c r="C1198" s="176" t="s">
        <v>222</v>
      </c>
      <c r="D1198" s="176" t="s">
        <v>222</v>
      </c>
      <c r="E1198" s="176" t="s">
        <v>222</v>
      </c>
      <c r="F1198" s="176" t="s">
        <v>222</v>
      </c>
      <c r="G1198" s="176" t="s">
        <v>222</v>
      </c>
      <c r="H1198" s="176" t="s">
        <v>222</v>
      </c>
      <c r="I1198" s="176" t="s">
        <v>221</v>
      </c>
      <c r="J1198" s="176" t="s">
        <v>221</v>
      </c>
      <c r="K1198" s="176" t="s">
        <v>221</v>
      </c>
      <c r="L1198" s="176" t="s">
        <v>221</v>
      </c>
      <c r="M1198" s="176" t="s">
        <v>221</v>
      </c>
      <c r="N1198" s="176" t="s">
        <v>221</v>
      </c>
    </row>
    <row r="1199" spans="1:14" x14ac:dyDescent="0.3">
      <c r="A1199" s="176">
        <v>811524</v>
      </c>
      <c r="B1199" s="176" t="s">
        <v>308</v>
      </c>
      <c r="C1199" s="176" t="s">
        <v>222</v>
      </c>
      <c r="D1199" s="176" t="s">
        <v>221</v>
      </c>
      <c r="E1199" s="176" t="s">
        <v>222</v>
      </c>
      <c r="F1199" s="176" t="s">
        <v>222</v>
      </c>
      <c r="G1199" s="176" t="s">
        <v>222</v>
      </c>
      <c r="H1199" s="176" t="s">
        <v>222</v>
      </c>
      <c r="I1199" s="176" t="s">
        <v>221</v>
      </c>
      <c r="J1199" s="176" t="s">
        <v>221</v>
      </c>
      <c r="K1199" s="176" t="s">
        <v>221</v>
      </c>
      <c r="L1199" s="176" t="s">
        <v>221</v>
      </c>
      <c r="M1199" s="176" t="s">
        <v>221</v>
      </c>
      <c r="N1199" s="176" t="s">
        <v>221</v>
      </c>
    </row>
    <row r="1200" spans="1:14" x14ac:dyDescent="0.3">
      <c r="A1200" s="176">
        <v>811525</v>
      </c>
      <c r="B1200" s="176" t="s">
        <v>308</v>
      </c>
      <c r="C1200" s="176" t="s">
        <v>222</v>
      </c>
      <c r="D1200" s="176" t="s">
        <v>222</v>
      </c>
      <c r="E1200" s="176" t="s">
        <v>222</v>
      </c>
      <c r="F1200" s="176" t="s">
        <v>222</v>
      </c>
      <c r="G1200" s="176" t="s">
        <v>222</v>
      </c>
      <c r="H1200" s="176" t="s">
        <v>222</v>
      </c>
      <c r="I1200" s="176" t="s">
        <v>221</v>
      </c>
      <c r="J1200" s="176" t="s">
        <v>221</v>
      </c>
      <c r="K1200" s="176" t="s">
        <v>221</v>
      </c>
      <c r="L1200" s="176" t="s">
        <v>221</v>
      </c>
      <c r="M1200" s="176" t="s">
        <v>221</v>
      </c>
      <c r="N1200" s="176" t="s">
        <v>221</v>
      </c>
    </row>
    <row r="1201" spans="1:50" x14ac:dyDescent="0.3">
      <c r="A1201" s="176">
        <v>811526</v>
      </c>
      <c r="B1201" s="176" t="s">
        <v>308</v>
      </c>
      <c r="C1201" s="176" t="s">
        <v>222</v>
      </c>
      <c r="D1201" s="176" t="s">
        <v>222</v>
      </c>
      <c r="E1201" s="176" t="s">
        <v>222</v>
      </c>
      <c r="F1201" s="176" t="s">
        <v>220</v>
      </c>
      <c r="G1201" s="176" t="s">
        <v>220</v>
      </c>
      <c r="H1201" s="176" t="s">
        <v>220</v>
      </c>
      <c r="I1201" s="176" t="s">
        <v>222</v>
      </c>
      <c r="J1201" s="176" t="s">
        <v>222</v>
      </c>
      <c r="K1201" s="176" t="s">
        <v>221</v>
      </c>
      <c r="L1201" s="176" t="s">
        <v>221</v>
      </c>
      <c r="M1201" s="176" t="s">
        <v>222</v>
      </c>
      <c r="N1201" s="176" t="s">
        <v>222</v>
      </c>
    </row>
    <row r="1202" spans="1:50" x14ac:dyDescent="0.3">
      <c r="A1202" s="176">
        <v>811527</v>
      </c>
      <c r="B1202" s="176" t="s">
        <v>308</v>
      </c>
      <c r="C1202" s="176" t="s">
        <v>222</v>
      </c>
      <c r="D1202" s="176" t="s">
        <v>222</v>
      </c>
      <c r="E1202" s="176" t="s">
        <v>221</v>
      </c>
      <c r="F1202" s="176" t="s">
        <v>222</v>
      </c>
      <c r="G1202" s="176" t="s">
        <v>222</v>
      </c>
      <c r="H1202" s="176" t="s">
        <v>222</v>
      </c>
      <c r="I1202" s="176" t="s">
        <v>221</v>
      </c>
      <c r="J1202" s="176" t="s">
        <v>221</v>
      </c>
      <c r="K1202" s="176" t="s">
        <v>221</v>
      </c>
      <c r="L1202" s="176" t="s">
        <v>221</v>
      </c>
      <c r="M1202" s="176" t="s">
        <v>221</v>
      </c>
      <c r="N1202" s="176" t="s">
        <v>221</v>
      </c>
    </row>
    <row r="1203" spans="1:50" x14ac:dyDescent="0.3">
      <c r="A1203" s="176">
        <v>811530</v>
      </c>
      <c r="B1203" s="176" t="s">
        <v>308</v>
      </c>
      <c r="C1203" s="176" t="s">
        <v>221</v>
      </c>
      <c r="D1203" s="176" t="s">
        <v>221</v>
      </c>
      <c r="E1203" s="176" t="s">
        <v>221</v>
      </c>
      <c r="F1203" s="176" t="s">
        <v>222</v>
      </c>
      <c r="G1203" s="176" t="s">
        <v>222</v>
      </c>
      <c r="H1203" s="176" t="s">
        <v>222</v>
      </c>
      <c r="I1203" s="176" t="s">
        <v>221</v>
      </c>
      <c r="J1203" s="176" t="s">
        <v>221</v>
      </c>
      <c r="K1203" s="176" t="s">
        <v>221</v>
      </c>
      <c r="L1203" s="176" t="s">
        <v>221</v>
      </c>
      <c r="M1203" s="176" t="s">
        <v>221</v>
      </c>
      <c r="N1203" s="176" t="s">
        <v>221</v>
      </c>
    </row>
    <row r="1204" spans="1:50" x14ac:dyDescent="0.3">
      <c r="A1204" s="176">
        <v>811531</v>
      </c>
      <c r="B1204" s="176" t="s">
        <v>308</v>
      </c>
      <c r="C1204" s="176" t="s">
        <v>220</v>
      </c>
      <c r="D1204" s="176" t="s">
        <v>222</v>
      </c>
      <c r="E1204" s="176" t="s">
        <v>222</v>
      </c>
      <c r="F1204" s="176" t="s">
        <v>222</v>
      </c>
      <c r="G1204" s="176" t="s">
        <v>220</v>
      </c>
      <c r="H1204" s="176" t="s">
        <v>222</v>
      </c>
      <c r="I1204" s="176" t="s">
        <v>222</v>
      </c>
      <c r="J1204" s="176" t="s">
        <v>221</v>
      </c>
      <c r="K1204" s="176" t="s">
        <v>221</v>
      </c>
      <c r="L1204" s="176" t="s">
        <v>221</v>
      </c>
      <c r="M1204" s="176" t="s">
        <v>221</v>
      </c>
      <c r="N1204" s="176" t="s">
        <v>221</v>
      </c>
    </row>
    <row r="1205" spans="1:50" x14ac:dyDescent="0.3">
      <c r="A1205" s="176">
        <v>811532</v>
      </c>
      <c r="B1205" s="176" t="s">
        <v>308</v>
      </c>
      <c r="C1205" s="176" t="s">
        <v>222</v>
      </c>
      <c r="D1205" s="176" t="s">
        <v>221</v>
      </c>
      <c r="E1205" s="176" t="s">
        <v>221</v>
      </c>
      <c r="F1205" s="176" t="s">
        <v>221</v>
      </c>
      <c r="G1205" s="176" t="s">
        <v>221</v>
      </c>
      <c r="H1205" s="176" t="s">
        <v>222</v>
      </c>
      <c r="I1205" s="176" t="s">
        <v>221</v>
      </c>
      <c r="J1205" s="176" t="s">
        <v>221</v>
      </c>
      <c r="K1205" s="176" t="s">
        <v>221</v>
      </c>
      <c r="L1205" s="176" t="s">
        <v>221</v>
      </c>
      <c r="M1205" s="176" t="s">
        <v>221</v>
      </c>
      <c r="N1205" s="176" t="s">
        <v>221</v>
      </c>
    </row>
    <row r="1206" spans="1:50" x14ac:dyDescent="0.3">
      <c r="A1206" s="176">
        <v>811533</v>
      </c>
      <c r="B1206" s="176" t="s">
        <v>308</v>
      </c>
      <c r="C1206" s="176" t="s">
        <v>222</v>
      </c>
      <c r="D1206" s="176" t="s">
        <v>221</v>
      </c>
      <c r="E1206" s="176" t="s">
        <v>221</v>
      </c>
      <c r="F1206" s="176" t="s">
        <v>222</v>
      </c>
      <c r="G1206" s="176" t="s">
        <v>222</v>
      </c>
      <c r="H1206" s="176" t="s">
        <v>222</v>
      </c>
      <c r="I1206" s="176" t="s">
        <v>221</v>
      </c>
      <c r="J1206" s="176" t="s">
        <v>221</v>
      </c>
      <c r="K1206" s="176" t="s">
        <v>221</v>
      </c>
      <c r="L1206" s="176" t="s">
        <v>221</v>
      </c>
      <c r="M1206" s="176" t="s">
        <v>222</v>
      </c>
      <c r="N1206" s="176" t="s">
        <v>221</v>
      </c>
    </row>
    <row r="1207" spans="1:50" x14ac:dyDescent="0.3">
      <c r="A1207" s="176">
        <v>811534</v>
      </c>
      <c r="B1207" s="176" t="s">
        <v>308</v>
      </c>
      <c r="C1207" s="176" t="s">
        <v>222</v>
      </c>
      <c r="D1207" s="176" t="s">
        <v>222</v>
      </c>
      <c r="E1207" s="176" t="s">
        <v>222</v>
      </c>
      <c r="F1207" s="176" t="s">
        <v>222</v>
      </c>
      <c r="G1207" s="176" t="s">
        <v>221</v>
      </c>
      <c r="H1207" s="176" t="s">
        <v>222</v>
      </c>
      <c r="I1207" s="176" t="s">
        <v>222</v>
      </c>
      <c r="J1207" s="176" t="s">
        <v>221</v>
      </c>
      <c r="K1207" s="176" t="s">
        <v>221</v>
      </c>
      <c r="L1207" s="176" t="s">
        <v>221</v>
      </c>
      <c r="M1207" s="176" t="s">
        <v>221</v>
      </c>
      <c r="N1207" s="176" t="s">
        <v>221</v>
      </c>
    </row>
    <row r="1208" spans="1:50" x14ac:dyDescent="0.3">
      <c r="A1208" s="176">
        <v>811535</v>
      </c>
      <c r="B1208" s="176" t="s">
        <v>308</v>
      </c>
      <c r="C1208" s="176" t="s">
        <v>222</v>
      </c>
      <c r="D1208" s="176" t="s">
        <v>222</v>
      </c>
      <c r="E1208" s="176" t="s">
        <v>221</v>
      </c>
      <c r="F1208" s="176" t="s">
        <v>222</v>
      </c>
      <c r="G1208" s="176" t="s">
        <v>222</v>
      </c>
      <c r="H1208" s="176" t="s">
        <v>221</v>
      </c>
      <c r="I1208" s="176" t="s">
        <v>221</v>
      </c>
      <c r="J1208" s="176" t="s">
        <v>221</v>
      </c>
      <c r="K1208" s="176" t="s">
        <v>221</v>
      </c>
      <c r="L1208" s="176" t="s">
        <v>221</v>
      </c>
      <c r="M1208" s="176" t="s">
        <v>221</v>
      </c>
      <c r="N1208" s="176" t="s">
        <v>221</v>
      </c>
    </row>
    <row r="1209" spans="1:50" x14ac:dyDescent="0.3">
      <c r="A1209" s="176">
        <v>811537</v>
      </c>
      <c r="B1209" s="176" t="s">
        <v>308</v>
      </c>
      <c r="C1209" s="176" t="s">
        <v>222</v>
      </c>
      <c r="D1209" s="176" t="s">
        <v>222</v>
      </c>
      <c r="E1209" s="176" t="s">
        <v>222</v>
      </c>
      <c r="F1209" s="176" t="s">
        <v>222</v>
      </c>
      <c r="G1209" s="176" t="s">
        <v>222</v>
      </c>
      <c r="H1209" s="176" t="s">
        <v>222</v>
      </c>
      <c r="I1209" s="176" t="s">
        <v>221</v>
      </c>
      <c r="J1209" s="176" t="s">
        <v>221</v>
      </c>
      <c r="K1209" s="176" t="s">
        <v>221</v>
      </c>
      <c r="L1209" s="176" t="s">
        <v>221</v>
      </c>
      <c r="M1209" s="176" t="s">
        <v>221</v>
      </c>
      <c r="N1209" s="176" t="s">
        <v>221</v>
      </c>
    </row>
    <row r="1210" spans="1:50" x14ac:dyDescent="0.3">
      <c r="A1210" s="176">
        <v>811538</v>
      </c>
      <c r="B1210" s="176" t="s">
        <v>308</v>
      </c>
      <c r="C1210" s="176" t="s">
        <v>222</v>
      </c>
      <c r="D1210" s="176" t="s">
        <v>222</v>
      </c>
      <c r="E1210" s="176" t="s">
        <v>221</v>
      </c>
      <c r="F1210" s="176" t="s">
        <v>222</v>
      </c>
      <c r="G1210" s="176" t="s">
        <v>221</v>
      </c>
      <c r="H1210" s="176" t="s">
        <v>221</v>
      </c>
      <c r="I1210" s="176" t="s">
        <v>221</v>
      </c>
      <c r="J1210" s="176" t="s">
        <v>221</v>
      </c>
      <c r="K1210" s="176" t="s">
        <v>221</v>
      </c>
      <c r="L1210" s="176" t="s">
        <v>221</v>
      </c>
      <c r="M1210" s="176" t="s">
        <v>221</v>
      </c>
      <c r="N1210" s="176" t="s">
        <v>221</v>
      </c>
    </row>
    <row r="1211" spans="1:50" x14ac:dyDescent="0.3">
      <c r="A1211" s="176">
        <v>811539</v>
      </c>
      <c r="B1211" s="176" t="s">
        <v>308</v>
      </c>
      <c r="C1211" s="176" t="s">
        <v>221</v>
      </c>
      <c r="D1211" s="176" t="s">
        <v>221</v>
      </c>
      <c r="E1211" s="176" t="s">
        <v>222</v>
      </c>
      <c r="F1211" s="176" t="s">
        <v>221</v>
      </c>
      <c r="G1211" s="176" t="s">
        <v>221</v>
      </c>
      <c r="H1211" s="176" t="s">
        <v>221</v>
      </c>
      <c r="I1211" s="176" t="s">
        <v>222</v>
      </c>
      <c r="J1211" s="176" t="s">
        <v>221</v>
      </c>
      <c r="K1211" s="176" t="s">
        <v>221</v>
      </c>
      <c r="L1211" s="176" t="s">
        <v>221</v>
      </c>
      <c r="M1211" s="176" t="s">
        <v>221</v>
      </c>
      <c r="N1211" s="176" t="s">
        <v>221</v>
      </c>
    </row>
    <row r="1212" spans="1:50" x14ac:dyDescent="0.3">
      <c r="A1212" s="176">
        <v>811540</v>
      </c>
      <c r="B1212" s="176" t="s">
        <v>308</v>
      </c>
      <c r="C1212" s="176" t="s">
        <v>220</v>
      </c>
      <c r="D1212" s="176" t="s">
        <v>220</v>
      </c>
      <c r="E1212" s="176" t="s">
        <v>220</v>
      </c>
      <c r="F1212" s="176" t="s">
        <v>220</v>
      </c>
      <c r="G1212" s="176" t="s">
        <v>220</v>
      </c>
      <c r="H1212" s="176" t="s">
        <v>222</v>
      </c>
      <c r="I1212" s="176" t="s">
        <v>222</v>
      </c>
      <c r="J1212" s="176" t="s">
        <v>220</v>
      </c>
      <c r="K1212" s="176" t="s">
        <v>220</v>
      </c>
      <c r="L1212" s="176" t="s">
        <v>220</v>
      </c>
      <c r="M1212" s="176" t="s">
        <v>220</v>
      </c>
      <c r="N1212" s="176" t="s">
        <v>222</v>
      </c>
      <c r="O1212" s="176" t="s">
        <v>284</v>
      </c>
      <c r="P1212" s="176" t="s">
        <v>284</v>
      </c>
      <c r="Q1212" s="176" t="s">
        <v>284</v>
      </c>
      <c r="R1212" s="176" t="s">
        <v>284</v>
      </c>
      <c r="S1212" s="176" t="s">
        <v>284</v>
      </c>
      <c r="T1212" s="176" t="s">
        <v>284</v>
      </c>
      <c r="U1212" s="176" t="s">
        <v>284</v>
      </c>
      <c r="V1212" s="176" t="s">
        <v>284</v>
      </c>
      <c r="W1212" s="176" t="s">
        <v>284</v>
      </c>
      <c r="X1212" s="176" t="s">
        <v>284</v>
      </c>
      <c r="Y1212" s="176" t="s">
        <v>284</v>
      </c>
      <c r="Z1212" s="176" t="s">
        <v>284</v>
      </c>
      <c r="AA1212" s="176" t="s">
        <v>284</v>
      </c>
      <c r="AB1212" s="176" t="s">
        <v>284</v>
      </c>
      <c r="AC1212" s="176" t="s">
        <v>284</v>
      </c>
      <c r="AD1212" s="176" t="s">
        <v>284</v>
      </c>
      <c r="AE1212" s="176" t="s">
        <v>284</v>
      </c>
      <c r="AF1212" s="176" t="s">
        <v>284</v>
      </c>
      <c r="AG1212" s="176" t="s">
        <v>284</v>
      </c>
      <c r="AH1212" s="176" t="s">
        <v>284</v>
      </c>
      <c r="AI1212" s="176" t="s">
        <v>284</v>
      </c>
      <c r="AJ1212" s="176" t="s">
        <v>284</v>
      </c>
      <c r="AK1212" s="176" t="s">
        <v>284</v>
      </c>
      <c r="AL1212" s="176" t="s">
        <v>284</v>
      </c>
      <c r="AM1212" s="176" t="s">
        <v>284</v>
      </c>
      <c r="AN1212" s="176" t="s">
        <v>284</v>
      </c>
      <c r="AO1212" s="176" t="s">
        <v>284</v>
      </c>
      <c r="AP1212" s="176" t="s">
        <v>284</v>
      </c>
      <c r="AQ1212" s="176" t="s">
        <v>284</v>
      </c>
      <c r="AR1212" s="176" t="s">
        <v>284</v>
      </c>
      <c r="AS1212" s="176" t="s">
        <v>284</v>
      </c>
      <c r="AT1212" s="176" t="s">
        <v>284</v>
      </c>
      <c r="AU1212" s="176" t="s">
        <v>284</v>
      </c>
      <c r="AV1212" s="176" t="s">
        <v>284</v>
      </c>
      <c r="AW1212" s="176" t="s">
        <v>284</v>
      </c>
      <c r="AX1212" s="176" t="s">
        <v>284</v>
      </c>
    </row>
    <row r="1213" spans="1:50" x14ac:dyDescent="0.3">
      <c r="A1213" s="176">
        <v>811544</v>
      </c>
      <c r="B1213" s="176" t="s">
        <v>308</v>
      </c>
      <c r="C1213" s="176" t="s">
        <v>222</v>
      </c>
      <c r="D1213" s="176" t="s">
        <v>222</v>
      </c>
      <c r="E1213" s="176" t="s">
        <v>222</v>
      </c>
      <c r="F1213" s="176" t="s">
        <v>221</v>
      </c>
      <c r="G1213" s="176" t="s">
        <v>221</v>
      </c>
      <c r="H1213" s="176" t="s">
        <v>222</v>
      </c>
      <c r="I1213" s="176" t="s">
        <v>221</v>
      </c>
      <c r="J1213" s="176" t="s">
        <v>221</v>
      </c>
      <c r="K1213" s="176" t="s">
        <v>221</v>
      </c>
      <c r="L1213" s="176" t="s">
        <v>221</v>
      </c>
      <c r="M1213" s="176" t="s">
        <v>221</v>
      </c>
      <c r="N1213" s="176" t="s">
        <v>221</v>
      </c>
    </row>
    <row r="1214" spans="1:50" x14ac:dyDescent="0.3">
      <c r="A1214" s="176">
        <v>811545</v>
      </c>
      <c r="B1214" s="176" t="s">
        <v>308</v>
      </c>
      <c r="C1214" s="176" t="s">
        <v>220</v>
      </c>
      <c r="D1214" s="176" t="s">
        <v>220</v>
      </c>
      <c r="E1214" s="176" t="s">
        <v>220</v>
      </c>
      <c r="F1214" s="176" t="s">
        <v>220</v>
      </c>
      <c r="G1214" s="176" t="s">
        <v>220</v>
      </c>
      <c r="H1214" s="176" t="s">
        <v>220</v>
      </c>
      <c r="I1214" s="176" t="s">
        <v>220</v>
      </c>
      <c r="J1214" s="176" t="s">
        <v>220</v>
      </c>
      <c r="K1214" s="176" t="s">
        <v>220</v>
      </c>
      <c r="L1214" s="176" t="s">
        <v>220</v>
      </c>
      <c r="M1214" s="176" t="s">
        <v>220</v>
      </c>
      <c r="N1214" s="176" t="s">
        <v>222</v>
      </c>
      <c r="O1214" s="176" t="s">
        <v>284</v>
      </c>
      <c r="P1214" s="176" t="s">
        <v>284</v>
      </c>
      <c r="Q1214" s="176" t="s">
        <v>284</v>
      </c>
      <c r="R1214" s="176" t="s">
        <v>284</v>
      </c>
      <c r="S1214" s="176" t="s">
        <v>284</v>
      </c>
      <c r="T1214" s="176" t="s">
        <v>284</v>
      </c>
      <c r="U1214" s="176" t="s">
        <v>284</v>
      </c>
      <c r="V1214" s="176" t="s">
        <v>284</v>
      </c>
      <c r="W1214" s="176" t="s">
        <v>284</v>
      </c>
      <c r="X1214" s="176" t="s">
        <v>284</v>
      </c>
      <c r="Y1214" s="176" t="s">
        <v>284</v>
      </c>
      <c r="Z1214" s="176" t="s">
        <v>284</v>
      </c>
      <c r="AA1214" s="176" t="s">
        <v>284</v>
      </c>
      <c r="AB1214" s="176" t="s">
        <v>284</v>
      </c>
      <c r="AC1214" s="176" t="s">
        <v>284</v>
      </c>
      <c r="AD1214" s="176" t="s">
        <v>284</v>
      </c>
      <c r="AE1214" s="176" t="s">
        <v>284</v>
      </c>
      <c r="AF1214" s="176" t="s">
        <v>284</v>
      </c>
      <c r="AG1214" s="176" t="s">
        <v>284</v>
      </c>
      <c r="AH1214" s="176" t="s">
        <v>284</v>
      </c>
      <c r="AI1214" s="176" t="s">
        <v>284</v>
      </c>
      <c r="AJ1214" s="176" t="s">
        <v>284</v>
      </c>
      <c r="AK1214" s="176" t="s">
        <v>284</v>
      </c>
      <c r="AL1214" s="176" t="s">
        <v>284</v>
      </c>
      <c r="AM1214" s="176" t="s">
        <v>284</v>
      </c>
      <c r="AN1214" s="176" t="s">
        <v>284</v>
      </c>
      <c r="AO1214" s="176" t="s">
        <v>284</v>
      </c>
      <c r="AP1214" s="176" t="s">
        <v>284</v>
      </c>
      <c r="AQ1214" s="176" t="s">
        <v>284</v>
      </c>
      <c r="AR1214" s="176" t="s">
        <v>284</v>
      </c>
      <c r="AS1214" s="176" t="s">
        <v>284</v>
      </c>
      <c r="AT1214" s="176" t="s">
        <v>284</v>
      </c>
      <c r="AU1214" s="176" t="s">
        <v>284</v>
      </c>
      <c r="AV1214" s="176" t="s">
        <v>284</v>
      </c>
      <c r="AW1214" s="176" t="s">
        <v>284</v>
      </c>
      <c r="AX1214" s="176" t="s">
        <v>284</v>
      </c>
    </row>
    <row r="1215" spans="1:50" x14ac:dyDescent="0.3">
      <c r="A1215" s="176">
        <v>811546</v>
      </c>
      <c r="B1215" s="176" t="s">
        <v>308</v>
      </c>
      <c r="C1215" s="176" t="s">
        <v>220</v>
      </c>
      <c r="D1215" s="176" t="s">
        <v>220</v>
      </c>
      <c r="E1215" s="176" t="s">
        <v>221</v>
      </c>
      <c r="F1215" s="176" t="s">
        <v>222</v>
      </c>
      <c r="G1215" s="176" t="s">
        <v>222</v>
      </c>
      <c r="H1215" s="176" t="s">
        <v>221</v>
      </c>
      <c r="I1215" s="176" t="s">
        <v>222</v>
      </c>
      <c r="J1215" s="176" t="s">
        <v>222</v>
      </c>
      <c r="K1215" s="176" t="s">
        <v>222</v>
      </c>
      <c r="L1215" s="176" t="s">
        <v>222</v>
      </c>
      <c r="M1215" s="176" t="s">
        <v>221</v>
      </c>
      <c r="N1215" s="176" t="s">
        <v>221</v>
      </c>
    </row>
    <row r="1216" spans="1:50" x14ac:dyDescent="0.3">
      <c r="A1216" s="176">
        <v>811548</v>
      </c>
      <c r="B1216" s="176" t="s">
        <v>308</v>
      </c>
      <c r="C1216" s="176" t="s">
        <v>222</v>
      </c>
      <c r="D1216" s="176" t="s">
        <v>221</v>
      </c>
      <c r="E1216" s="176" t="s">
        <v>221</v>
      </c>
      <c r="F1216" s="176" t="s">
        <v>221</v>
      </c>
      <c r="G1216" s="176" t="s">
        <v>221</v>
      </c>
      <c r="H1216" s="176" t="s">
        <v>222</v>
      </c>
      <c r="I1216" s="176" t="s">
        <v>221</v>
      </c>
      <c r="J1216" s="176" t="s">
        <v>221</v>
      </c>
      <c r="K1216" s="176" t="s">
        <v>221</v>
      </c>
      <c r="L1216" s="176" t="s">
        <v>221</v>
      </c>
      <c r="M1216" s="176" t="s">
        <v>221</v>
      </c>
      <c r="N1216" s="176" t="s">
        <v>221</v>
      </c>
    </row>
    <row r="1217" spans="1:50" x14ac:dyDescent="0.3">
      <c r="A1217" s="176">
        <v>811549</v>
      </c>
      <c r="B1217" s="176" t="s">
        <v>308</v>
      </c>
      <c r="C1217" s="176" t="s">
        <v>220</v>
      </c>
      <c r="D1217" s="176" t="s">
        <v>222</v>
      </c>
      <c r="E1217" s="176" t="s">
        <v>220</v>
      </c>
      <c r="F1217" s="176" t="s">
        <v>220</v>
      </c>
      <c r="G1217" s="176" t="s">
        <v>220</v>
      </c>
      <c r="H1217" s="176" t="s">
        <v>220</v>
      </c>
      <c r="I1217" s="176" t="s">
        <v>220</v>
      </c>
      <c r="J1217" s="176" t="s">
        <v>220</v>
      </c>
      <c r="K1217" s="176" t="s">
        <v>222</v>
      </c>
      <c r="L1217" s="176" t="s">
        <v>220</v>
      </c>
      <c r="M1217" s="176" t="s">
        <v>220</v>
      </c>
      <c r="N1217" s="176" t="s">
        <v>222</v>
      </c>
    </row>
    <row r="1218" spans="1:50" x14ac:dyDescent="0.3">
      <c r="A1218" s="176">
        <v>811550</v>
      </c>
      <c r="B1218" s="176" t="s">
        <v>308</v>
      </c>
      <c r="C1218" s="176" t="s">
        <v>220</v>
      </c>
      <c r="D1218" s="176" t="s">
        <v>220</v>
      </c>
      <c r="E1218" s="176" t="s">
        <v>222</v>
      </c>
      <c r="F1218" s="176" t="s">
        <v>220</v>
      </c>
      <c r="G1218" s="176" t="s">
        <v>222</v>
      </c>
      <c r="H1218" s="176" t="s">
        <v>220</v>
      </c>
      <c r="I1218" s="176" t="s">
        <v>222</v>
      </c>
      <c r="J1218" s="176" t="s">
        <v>221</v>
      </c>
      <c r="K1218" s="176" t="s">
        <v>221</v>
      </c>
      <c r="L1218" s="176" t="s">
        <v>220</v>
      </c>
      <c r="M1218" s="176" t="s">
        <v>220</v>
      </c>
      <c r="N1218" s="176" t="s">
        <v>221</v>
      </c>
      <c r="O1218" s="176" t="s">
        <v>284</v>
      </c>
      <c r="P1218" s="176" t="s">
        <v>284</v>
      </c>
      <c r="Q1218" s="176" t="s">
        <v>284</v>
      </c>
      <c r="R1218" s="176" t="s">
        <v>284</v>
      </c>
      <c r="S1218" s="176" t="s">
        <v>284</v>
      </c>
      <c r="T1218" s="176" t="s">
        <v>284</v>
      </c>
      <c r="U1218" s="176" t="s">
        <v>284</v>
      </c>
      <c r="V1218" s="176" t="s">
        <v>284</v>
      </c>
      <c r="W1218" s="176" t="s">
        <v>284</v>
      </c>
      <c r="X1218" s="176" t="s">
        <v>284</v>
      </c>
      <c r="Y1218" s="176" t="s">
        <v>284</v>
      </c>
      <c r="Z1218" s="176" t="s">
        <v>284</v>
      </c>
      <c r="AA1218" s="176" t="s">
        <v>284</v>
      </c>
      <c r="AB1218" s="176" t="s">
        <v>284</v>
      </c>
      <c r="AC1218" s="176" t="s">
        <v>284</v>
      </c>
      <c r="AD1218" s="176" t="s">
        <v>284</v>
      </c>
      <c r="AE1218" s="176" t="s">
        <v>284</v>
      </c>
      <c r="AF1218" s="176" t="s">
        <v>284</v>
      </c>
      <c r="AG1218" s="176" t="s">
        <v>284</v>
      </c>
      <c r="AH1218" s="176" t="s">
        <v>284</v>
      </c>
      <c r="AI1218" s="176" t="s">
        <v>284</v>
      </c>
      <c r="AJ1218" s="176" t="s">
        <v>284</v>
      </c>
      <c r="AK1218" s="176" t="s">
        <v>284</v>
      </c>
      <c r="AL1218" s="176" t="s">
        <v>284</v>
      </c>
      <c r="AM1218" s="176" t="s">
        <v>284</v>
      </c>
      <c r="AN1218" s="176" t="s">
        <v>284</v>
      </c>
      <c r="AO1218" s="176" t="s">
        <v>284</v>
      </c>
      <c r="AP1218" s="176" t="s">
        <v>284</v>
      </c>
      <c r="AQ1218" s="176" t="s">
        <v>284</v>
      </c>
      <c r="AR1218" s="176" t="s">
        <v>284</v>
      </c>
      <c r="AS1218" s="176" t="s">
        <v>284</v>
      </c>
      <c r="AT1218" s="176" t="s">
        <v>284</v>
      </c>
      <c r="AU1218" s="176" t="s">
        <v>284</v>
      </c>
      <c r="AV1218" s="176" t="s">
        <v>284</v>
      </c>
      <c r="AW1218" s="176" t="s">
        <v>284</v>
      </c>
      <c r="AX1218" s="176" t="s">
        <v>284</v>
      </c>
    </row>
    <row r="1219" spans="1:50" x14ac:dyDescent="0.3">
      <c r="A1219" s="176">
        <v>811552</v>
      </c>
      <c r="B1219" s="176" t="s">
        <v>308</v>
      </c>
      <c r="C1219" s="176" t="s">
        <v>222</v>
      </c>
      <c r="D1219" s="176" t="s">
        <v>222</v>
      </c>
      <c r="E1219" s="176" t="s">
        <v>222</v>
      </c>
      <c r="F1219" s="176" t="s">
        <v>222</v>
      </c>
      <c r="G1219" s="176" t="s">
        <v>221</v>
      </c>
      <c r="H1219" s="176" t="s">
        <v>222</v>
      </c>
      <c r="I1219" s="176" t="s">
        <v>222</v>
      </c>
      <c r="J1219" s="176" t="s">
        <v>221</v>
      </c>
      <c r="K1219" s="176" t="s">
        <v>221</v>
      </c>
      <c r="L1219" s="176" t="s">
        <v>222</v>
      </c>
      <c r="M1219" s="176" t="s">
        <v>222</v>
      </c>
      <c r="N1219" s="176" t="s">
        <v>221</v>
      </c>
      <c r="O1219" s="176" t="s">
        <v>284</v>
      </c>
      <c r="P1219" s="176" t="s">
        <v>284</v>
      </c>
      <c r="Q1219" s="176" t="s">
        <v>284</v>
      </c>
      <c r="R1219" s="176" t="s">
        <v>284</v>
      </c>
      <c r="S1219" s="176" t="s">
        <v>284</v>
      </c>
      <c r="T1219" s="176" t="s">
        <v>284</v>
      </c>
      <c r="U1219" s="176" t="s">
        <v>284</v>
      </c>
      <c r="V1219" s="176" t="s">
        <v>284</v>
      </c>
      <c r="W1219" s="176" t="s">
        <v>284</v>
      </c>
      <c r="X1219" s="176" t="s">
        <v>284</v>
      </c>
      <c r="Y1219" s="176" t="s">
        <v>284</v>
      </c>
      <c r="Z1219" s="176" t="s">
        <v>284</v>
      </c>
      <c r="AA1219" s="176" t="s">
        <v>284</v>
      </c>
      <c r="AB1219" s="176" t="s">
        <v>284</v>
      </c>
      <c r="AC1219" s="176" t="s">
        <v>284</v>
      </c>
      <c r="AD1219" s="176" t="s">
        <v>284</v>
      </c>
      <c r="AE1219" s="176" t="s">
        <v>284</v>
      </c>
      <c r="AF1219" s="176" t="s">
        <v>284</v>
      </c>
      <c r="AG1219" s="176" t="s">
        <v>284</v>
      </c>
      <c r="AH1219" s="176" t="s">
        <v>284</v>
      </c>
      <c r="AI1219" s="176" t="s">
        <v>284</v>
      </c>
      <c r="AJ1219" s="176" t="s">
        <v>284</v>
      </c>
      <c r="AK1219" s="176" t="s">
        <v>284</v>
      </c>
      <c r="AL1219" s="176" t="s">
        <v>284</v>
      </c>
      <c r="AM1219" s="176" t="s">
        <v>284</v>
      </c>
      <c r="AN1219" s="176" t="s">
        <v>284</v>
      </c>
      <c r="AO1219" s="176" t="s">
        <v>284</v>
      </c>
      <c r="AP1219" s="176" t="s">
        <v>284</v>
      </c>
      <c r="AQ1219" s="176" t="s">
        <v>284</v>
      </c>
      <c r="AR1219" s="176" t="s">
        <v>284</v>
      </c>
      <c r="AS1219" s="176" t="s">
        <v>284</v>
      </c>
      <c r="AT1219" s="176" t="s">
        <v>284</v>
      </c>
      <c r="AU1219" s="176" t="s">
        <v>284</v>
      </c>
      <c r="AV1219" s="176" t="s">
        <v>284</v>
      </c>
      <c r="AW1219" s="176" t="s">
        <v>284</v>
      </c>
      <c r="AX1219" s="176" t="s">
        <v>284</v>
      </c>
    </row>
    <row r="1220" spans="1:50" x14ac:dyDescent="0.3">
      <c r="A1220" s="176">
        <v>811553</v>
      </c>
      <c r="B1220" s="176" t="s">
        <v>308</v>
      </c>
      <c r="C1220" s="176" t="s">
        <v>220</v>
      </c>
      <c r="D1220" s="176" t="s">
        <v>222</v>
      </c>
      <c r="E1220" s="176" t="s">
        <v>222</v>
      </c>
      <c r="F1220" s="176" t="s">
        <v>220</v>
      </c>
      <c r="G1220" s="176" t="s">
        <v>220</v>
      </c>
      <c r="H1220" s="176" t="s">
        <v>222</v>
      </c>
      <c r="I1220" s="176" t="s">
        <v>222</v>
      </c>
      <c r="J1220" s="176" t="s">
        <v>221</v>
      </c>
      <c r="K1220" s="176" t="s">
        <v>222</v>
      </c>
      <c r="L1220" s="176" t="s">
        <v>220</v>
      </c>
      <c r="M1220" s="176" t="s">
        <v>222</v>
      </c>
      <c r="N1220" s="176" t="s">
        <v>222</v>
      </c>
    </row>
    <row r="1221" spans="1:50" x14ac:dyDescent="0.3">
      <c r="A1221" s="176">
        <v>811555</v>
      </c>
      <c r="B1221" s="176" t="s">
        <v>308</v>
      </c>
      <c r="C1221" s="176" t="s">
        <v>221</v>
      </c>
      <c r="D1221" s="176" t="s">
        <v>221</v>
      </c>
      <c r="E1221" s="176" t="s">
        <v>221</v>
      </c>
      <c r="F1221" s="176" t="s">
        <v>221</v>
      </c>
      <c r="G1221" s="176" t="s">
        <v>221</v>
      </c>
      <c r="H1221" s="176" t="s">
        <v>221</v>
      </c>
      <c r="I1221" s="176" t="s">
        <v>221</v>
      </c>
      <c r="J1221" s="176" t="s">
        <v>221</v>
      </c>
      <c r="K1221" s="176" t="s">
        <v>221</v>
      </c>
      <c r="L1221" s="176" t="s">
        <v>221</v>
      </c>
      <c r="M1221" s="176" t="s">
        <v>221</v>
      </c>
      <c r="N1221" s="176" t="s">
        <v>221</v>
      </c>
    </row>
    <row r="1222" spans="1:50" x14ac:dyDescent="0.3">
      <c r="A1222" s="176">
        <v>811558</v>
      </c>
      <c r="B1222" s="176" t="s">
        <v>308</v>
      </c>
      <c r="C1222" s="176" t="s">
        <v>220</v>
      </c>
      <c r="D1222" s="176" t="s">
        <v>220</v>
      </c>
      <c r="E1222" s="176" t="s">
        <v>222</v>
      </c>
      <c r="F1222" s="176" t="s">
        <v>222</v>
      </c>
      <c r="G1222" s="176" t="s">
        <v>220</v>
      </c>
      <c r="H1222" s="176" t="s">
        <v>222</v>
      </c>
      <c r="I1222" s="176" t="s">
        <v>222</v>
      </c>
      <c r="J1222" s="176" t="s">
        <v>222</v>
      </c>
      <c r="K1222" s="176" t="s">
        <v>222</v>
      </c>
      <c r="L1222" s="176" t="s">
        <v>220</v>
      </c>
      <c r="M1222" s="176" t="s">
        <v>222</v>
      </c>
      <c r="N1222" s="176" t="s">
        <v>221</v>
      </c>
    </row>
    <row r="1223" spans="1:50" x14ac:dyDescent="0.3">
      <c r="A1223" s="176">
        <v>811559</v>
      </c>
      <c r="B1223" s="176" t="s">
        <v>308</v>
      </c>
      <c r="C1223" s="176" t="s">
        <v>222</v>
      </c>
      <c r="D1223" s="176" t="s">
        <v>222</v>
      </c>
      <c r="E1223" s="176" t="s">
        <v>222</v>
      </c>
      <c r="F1223" s="176" t="s">
        <v>222</v>
      </c>
      <c r="G1223" s="176" t="s">
        <v>222</v>
      </c>
      <c r="H1223" s="176" t="s">
        <v>222</v>
      </c>
      <c r="I1223" s="176" t="s">
        <v>221</v>
      </c>
      <c r="J1223" s="176" t="s">
        <v>221</v>
      </c>
      <c r="K1223" s="176" t="s">
        <v>221</v>
      </c>
      <c r="L1223" s="176" t="s">
        <v>221</v>
      </c>
      <c r="M1223" s="176" t="s">
        <v>221</v>
      </c>
      <c r="N1223" s="176" t="s">
        <v>221</v>
      </c>
    </row>
    <row r="1224" spans="1:50" x14ac:dyDescent="0.3">
      <c r="A1224" s="176">
        <v>811561</v>
      </c>
      <c r="B1224" s="176" t="s">
        <v>308</v>
      </c>
      <c r="C1224" s="176" t="s">
        <v>222</v>
      </c>
      <c r="D1224" s="176" t="s">
        <v>222</v>
      </c>
      <c r="E1224" s="176" t="s">
        <v>222</v>
      </c>
      <c r="F1224" s="176" t="s">
        <v>222</v>
      </c>
      <c r="G1224" s="176" t="s">
        <v>222</v>
      </c>
      <c r="H1224" s="176" t="s">
        <v>221</v>
      </c>
      <c r="I1224" s="176" t="s">
        <v>221</v>
      </c>
      <c r="J1224" s="176" t="s">
        <v>221</v>
      </c>
      <c r="K1224" s="176" t="s">
        <v>221</v>
      </c>
      <c r="L1224" s="176" t="s">
        <v>221</v>
      </c>
      <c r="M1224" s="176" t="s">
        <v>221</v>
      </c>
      <c r="N1224" s="176" t="s">
        <v>221</v>
      </c>
    </row>
    <row r="1225" spans="1:50" x14ac:dyDescent="0.3">
      <c r="A1225" s="176">
        <v>811562</v>
      </c>
      <c r="B1225" s="176" t="s">
        <v>308</v>
      </c>
      <c r="C1225" s="176" t="s">
        <v>220</v>
      </c>
      <c r="D1225" s="176" t="s">
        <v>222</v>
      </c>
      <c r="E1225" s="176" t="s">
        <v>222</v>
      </c>
      <c r="F1225" s="176" t="s">
        <v>220</v>
      </c>
      <c r="G1225" s="176" t="s">
        <v>220</v>
      </c>
      <c r="H1225" s="176" t="s">
        <v>221</v>
      </c>
      <c r="I1225" s="176" t="s">
        <v>221</v>
      </c>
      <c r="J1225" s="176" t="s">
        <v>221</v>
      </c>
      <c r="K1225" s="176" t="s">
        <v>221</v>
      </c>
      <c r="L1225" s="176" t="s">
        <v>221</v>
      </c>
      <c r="M1225" s="176" t="s">
        <v>221</v>
      </c>
      <c r="N1225" s="176" t="s">
        <v>221</v>
      </c>
      <c r="O1225" s="176" t="s">
        <v>284</v>
      </c>
      <c r="P1225" s="176" t="s">
        <v>284</v>
      </c>
      <c r="Q1225" s="176" t="s">
        <v>284</v>
      </c>
      <c r="R1225" s="176" t="s">
        <v>284</v>
      </c>
      <c r="S1225" s="176" t="s">
        <v>284</v>
      </c>
      <c r="T1225" s="176" t="s">
        <v>284</v>
      </c>
      <c r="U1225" s="176" t="s">
        <v>284</v>
      </c>
      <c r="V1225" s="176" t="s">
        <v>284</v>
      </c>
      <c r="W1225" s="176" t="s">
        <v>284</v>
      </c>
      <c r="X1225" s="176" t="s">
        <v>284</v>
      </c>
      <c r="Y1225" s="176" t="s">
        <v>284</v>
      </c>
      <c r="Z1225" s="176" t="s">
        <v>284</v>
      </c>
      <c r="AA1225" s="176" t="s">
        <v>284</v>
      </c>
      <c r="AB1225" s="176" t="s">
        <v>284</v>
      </c>
      <c r="AC1225" s="176" t="s">
        <v>284</v>
      </c>
      <c r="AD1225" s="176" t="s">
        <v>284</v>
      </c>
      <c r="AE1225" s="176" t="s">
        <v>284</v>
      </c>
      <c r="AF1225" s="176" t="s">
        <v>284</v>
      </c>
      <c r="AG1225" s="176" t="s">
        <v>284</v>
      </c>
      <c r="AH1225" s="176" t="s">
        <v>284</v>
      </c>
      <c r="AI1225" s="176" t="s">
        <v>284</v>
      </c>
      <c r="AJ1225" s="176" t="s">
        <v>284</v>
      </c>
      <c r="AK1225" s="176" t="s">
        <v>284</v>
      </c>
      <c r="AL1225" s="176" t="s">
        <v>284</v>
      </c>
      <c r="AM1225" s="176" t="s">
        <v>284</v>
      </c>
      <c r="AN1225" s="176" t="s">
        <v>284</v>
      </c>
      <c r="AO1225" s="176" t="s">
        <v>284</v>
      </c>
      <c r="AP1225" s="176" t="s">
        <v>284</v>
      </c>
      <c r="AQ1225" s="176" t="s">
        <v>284</v>
      </c>
      <c r="AR1225" s="176" t="s">
        <v>284</v>
      </c>
      <c r="AS1225" s="176" t="s">
        <v>284</v>
      </c>
      <c r="AT1225" s="176" t="s">
        <v>284</v>
      </c>
      <c r="AU1225" s="176" t="s">
        <v>284</v>
      </c>
      <c r="AV1225" s="176" t="s">
        <v>284</v>
      </c>
      <c r="AW1225" s="176" t="s">
        <v>284</v>
      </c>
      <c r="AX1225" s="176" t="s">
        <v>284</v>
      </c>
    </row>
    <row r="1226" spans="1:50" x14ac:dyDescent="0.3">
      <c r="A1226" s="176">
        <v>811565</v>
      </c>
      <c r="B1226" s="176" t="s">
        <v>308</v>
      </c>
      <c r="C1226" s="176" t="s">
        <v>222</v>
      </c>
      <c r="D1226" s="176" t="s">
        <v>220</v>
      </c>
      <c r="E1226" s="176" t="s">
        <v>221</v>
      </c>
      <c r="F1226" s="176" t="s">
        <v>222</v>
      </c>
      <c r="G1226" s="176" t="s">
        <v>222</v>
      </c>
      <c r="H1226" s="176" t="s">
        <v>220</v>
      </c>
      <c r="I1226" s="176" t="s">
        <v>222</v>
      </c>
      <c r="J1226" s="176" t="s">
        <v>221</v>
      </c>
      <c r="K1226" s="176" t="s">
        <v>221</v>
      </c>
      <c r="L1226" s="176" t="s">
        <v>222</v>
      </c>
      <c r="M1226" s="176" t="s">
        <v>221</v>
      </c>
      <c r="N1226" s="176" t="s">
        <v>221</v>
      </c>
    </row>
    <row r="1227" spans="1:50" x14ac:dyDescent="0.3">
      <c r="A1227" s="176">
        <v>811566</v>
      </c>
      <c r="B1227" s="176" t="s">
        <v>308</v>
      </c>
      <c r="C1227" s="176" t="s">
        <v>222</v>
      </c>
      <c r="D1227" s="176" t="s">
        <v>222</v>
      </c>
      <c r="E1227" s="176" t="s">
        <v>222</v>
      </c>
      <c r="F1227" s="176" t="s">
        <v>222</v>
      </c>
      <c r="G1227" s="176" t="s">
        <v>222</v>
      </c>
      <c r="H1227" s="176" t="s">
        <v>222</v>
      </c>
      <c r="I1227" s="176" t="s">
        <v>221</v>
      </c>
      <c r="J1227" s="176" t="s">
        <v>221</v>
      </c>
      <c r="K1227" s="176" t="s">
        <v>221</v>
      </c>
      <c r="L1227" s="176" t="s">
        <v>221</v>
      </c>
      <c r="M1227" s="176" t="s">
        <v>221</v>
      </c>
      <c r="N1227" s="176" t="s">
        <v>221</v>
      </c>
    </row>
    <row r="1228" spans="1:50" x14ac:dyDescent="0.3">
      <c r="A1228" s="176">
        <v>811567</v>
      </c>
      <c r="B1228" s="176" t="s">
        <v>308</v>
      </c>
      <c r="C1228" s="176" t="s">
        <v>222</v>
      </c>
      <c r="D1228" s="176" t="s">
        <v>222</v>
      </c>
      <c r="E1228" s="176" t="s">
        <v>220</v>
      </c>
      <c r="F1228" s="176" t="s">
        <v>221</v>
      </c>
      <c r="G1228" s="176" t="s">
        <v>220</v>
      </c>
      <c r="H1228" s="176" t="s">
        <v>220</v>
      </c>
      <c r="I1228" s="176" t="s">
        <v>221</v>
      </c>
      <c r="J1228" s="176" t="s">
        <v>221</v>
      </c>
      <c r="K1228" s="176" t="s">
        <v>221</v>
      </c>
      <c r="L1228" s="176" t="s">
        <v>221</v>
      </c>
      <c r="M1228" s="176" t="s">
        <v>222</v>
      </c>
      <c r="N1228" s="176" t="s">
        <v>222</v>
      </c>
    </row>
    <row r="1229" spans="1:50" x14ac:dyDescent="0.3">
      <c r="A1229" s="176">
        <v>811568</v>
      </c>
      <c r="B1229" s="176" t="s">
        <v>308</v>
      </c>
      <c r="C1229" s="176" t="s">
        <v>221</v>
      </c>
      <c r="D1229" s="176" t="s">
        <v>222</v>
      </c>
      <c r="E1229" s="176" t="s">
        <v>221</v>
      </c>
      <c r="F1229" s="176" t="s">
        <v>222</v>
      </c>
      <c r="G1229" s="176" t="s">
        <v>221</v>
      </c>
      <c r="H1229" s="176" t="s">
        <v>221</v>
      </c>
      <c r="I1229" s="176" t="s">
        <v>221</v>
      </c>
      <c r="J1229" s="176" t="s">
        <v>221</v>
      </c>
      <c r="K1229" s="176" t="s">
        <v>221</v>
      </c>
      <c r="L1229" s="176" t="s">
        <v>221</v>
      </c>
      <c r="M1229" s="176" t="s">
        <v>221</v>
      </c>
      <c r="N1229" s="176" t="s">
        <v>221</v>
      </c>
    </row>
    <row r="1230" spans="1:50" x14ac:dyDescent="0.3">
      <c r="A1230" s="176">
        <v>811570</v>
      </c>
      <c r="B1230" s="176" t="s">
        <v>308</v>
      </c>
      <c r="C1230" s="176" t="s">
        <v>220</v>
      </c>
      <c r="D1230" s="176" t="s">
        <v>222</v>
      </c>
      <c r="E1230" s="176" t="s">
        <v>222</v>
      </c>
      <c r="F1230" s="176" t="s">
        <v>222</v>
      </c>
      <c r="G1230" s="176" t="s">
        <v>222</v>
      </c>
      <c r="H1230" s="176" t="s">
        <v>222</v>
      </c>
      <c r="I1230" s="176" t="s">
        <v>222</v>
      </c>
      <c r="J1230" s="176" t="s">
        <v>220</v>
      </c>
      <c r="K1230" s="176" t="s">
        <v>221</v>
      </c>
      <c r="L1230" s="176" t="s">
        <v>220</v>
      </c>
      <c r="M1230" s="176" t="s">
        <v>222</v>
      </c>
      <c r="N1230" s="176" t="s">
        <v>222</v>
      </c>
    </row>
    <row r="1231" spans="1:50" x14ac:dyDescent="0.3">
      <c r="A1231" s="176">
        <v>811571</v>
      </c>
      <c r="B1231" s="176" t="s">
        <v>308</v>
      </c>
      <c r="C1231" s="176" t="s">
        <v>222</v>
      </c>
      <c r="D1231" s="176" t="s">
        <v>222</v>
      </c>
      <c r="E1231" s="176" t="s">
        <v>222</v>
      </c>
      <c r="F1231" s="176" t="s">
        <v>222</v>
      </c>
      <c r="G1231" s="176" t="s">
        <v>222</v>
      </c>
      <c r="H1231" s="176" t="s">
        <v>222</v>
      </c>
      <c r="I1231" s="176" t="s">
        <v>221</v>
      </c>
      <c r="J1231" s="176" t="s">
        <v>221</v>
      </c>
      <c r="K1231" s="176" t="s">
        <v>221</v>
      </c>
      <c r="L1231" s="176" t="s">
        <v>221</v>
      </c>
      <c r="M1231" s="176" t="s">
        <v>221</v>
      </c>
      <c r="N1231" s="176" t="s">
        <v>221</v>
      </c>
    </row>
    <row r="1232" spans="1:50" x14ac:dyDescent="0.3">
      <c r="A1232" s="176">
        <v>811573</v>
      </c>
      <c r="B1232" s="176" t="s">
        <v>308</v>
      </c>
      <c r="C1232" s="176" t="s">
        <v>220</v>
      </c>
      <c r="D1232" s="176" t="s">
        <v>221</v>
      </c>
      <c r="E1232" s="176" t="s">
        <v>220</v>
      </c>
      <c r="F1232" s="176" t="s">
        <v>222</v>
      </c>
      <c r="G1232" s="176" t="s">
        <v>222</v>
      </c>
      <c r="H1232" s="176" t="s">
        <v>222</v>
      </c>
      <c r="I1232" s="176" t="s">
        <v>221</v>
      </c>
      <c r="J1232" s="176" t="s">
        <v>221</v>
      </c>
      <c r="K1232" s="176" t="s">
        <v>221</v>
      </c>
      <c r="L1232" s="176" t="s">
        <v>221</v>
      </c>
      <c r="M1232" s="176" t="s">
        <v>222</v>
      </c>
      <c r="N1232" s="176" t="s">
        <v>221</v>
      </c>
    </row>
    <row r="1233" spans="1:14" x14ac:dyDescent="0.3">
      <c r="A1233" s="176">
        <v>811575</v>
      </c>
      <c r="B1233" s="176" t="s">
        <v>308</v>
      </c>
      <c r="C1233" s="176" t="s">
        <v>222</v>
      </c>
      <c r="D1233" s="176" t="s">
        <v>221</v>
      </c>
      <c r="E1233" s="176" t="s">
        <v>221</v>
      </c>
      <c r="F1233" s="176" t="s">
        <v>222</v>
      </c>
      <c r="G1233" s="176" t="s">
        <v>222</v>
      </c>
      <c r="H1233" s="176" t="s">
        <v>221</v>
      </c>
      <c r="I1233" s="176" t="s">
        <v>221</v>
      </c>
      <c r="J1233" s="176" t="s">
        <v>221</v>
      </c>
      <c r="K1233" s="176" t="s">
        <v>221</v>
      </c>
      <c r="L1233" s="176" t="s">
        <v>221</v>
      </c>
      <c r="M1233" s="176" t="s">
        <v>221</v>
      </c>
      <c r="N1233" s="176" t="s">
        <v>221</v>
      </c>
    </row>
    <row r="1234" spans="1:14" x14ac:dyDescent="0.3">
      <c r="A1234" s="176">
        <v>811577</v>
      </c>
      <c r="B1234" s="176" t="s">
        <v>308</v>
      </c>
      <c r="C1234" s="176" t="s">
        <v>222</v>
      </c>
      <c r="D1234" s="176" t="s">
        <v>222</v>
      </c>
      <c r="E1234" s="176" t="s">
        <v>222</v>
      </c>
      <c r="F1234" s="176" t="s">
        <v>221</v>
      </c>
      <c r="G1234" s="176" t="s">
        <v>222</v>
      </c>
      <c r="H1234" s="176" t="s">
        <v>222</v>
      </c>
      <c r="I1234" s="176" t="s">
        <v>221</v>
      </c>
      <c r="J1234" s="176" t="s">
        <v>221</v>
      </c>
      <c r="K1234" s="176" t="s">
        <v>221</v>
      </c>
      <c r="L1234" s="176" t="s">
        <v>221</v>
      </c>
      <c r="M1234" s="176" t="s">
        <v>221</v>
      </c>
      <c r="N1234" s="176" t="s">
        <v>221</v>
      </c>
    </row>
    <row r="1235" spans="1:14" x14ac:dyDescent="0.3">
      <c r="A1235" s="176">
        <v>811578</v>
      </c>
      <c r="B1235" s="176" t="s">
        <v>308</v>
      </c>
      <c r="C1235" s="176" t="s">
        <v>220</v>
      </c>
      <c r="D1235" s="176" t="s">
        <v>222</v>
      </c>
      <c r="E1235" s="176" t="s">
        <v>220</v>
      </c>
      <c r="F1235" s="176" t="s">
        <v>222</v>
      </c>
      <c r="G1235" s="176" t="s">
        <v>222</v>
      </c>
      <c r="H1235" s="176" t="s">
        <v>222</v>
      </c>
      <c r="I1235" s="176" t="s">
        <v>222</v>
      </c>
      <c r="J1235" s="176" t="s">
        <v>222</v>
      </c>
      <c r="K1235" s="176" t="s">
        <v>221</v>
      </c>
      <c r="L1235" s="176" t="s">
        <v>221</v>
      </c>
      <c r="M1235" s="176" t="s">
        <v>222</v>
      </c>
      <c r="N1235" s="176" t="s">
        <v>221</v>
      </c>
    </row>
    <row r="1236" spans="1:14" x14ac:dyDescent="0.3">
      <c r="A1236" s="176">
        <v>811579</v>
      </c>
      <c r="B1236" s="176" t="s">
        <v>308</v>
      </c>
      <c r="C1236" s="176" t="s">
        <v>220</v>
      </c>
      <c r="D1236" s="176" t="s">
        <v>222</v>
      </c>
      <c r="E1236" s="176" t="s">
        <v>222</v>
      </c>
      <c r="F1236" s="176" t="s">
        <v>222</v>
      </c>
      <c r="G1236" s="176" t="s">
        <v>222</v>
      </c>
      <c r="H1236" s="176" t="s">
        <v>221</v>
      </c>
      <c r="I1236" s="176" t="s">
        <v>222</v>
      </c>
      <c r="J1236" s="176" t="s">
        <v>222</v>
      </c>
      <c r="K1236" s="176" t="s">
        <v>221</v>
      </c>
      <c r="L1236" s="176" t="s">
        <v>221</v>
      </c>
      <c r="M1236" s="176" t="s">
        <v>222</v>
      </c>
      <c r="N1236" s="176" t="s">
        <v>221</v>
      </c>
    </row>
    <row r="1237" spans="1:14" x14ac:dyDescent="0.3">
      <c r="A1237" s="176">
        <v>811580</v>
      </c>
      <c r="B1237" s="176" t="s">
        <v>308</v>
      </c>
      <c r="C1237" s="176" t="s">
        <v>222</v>
      </c>
      <c r="D1237" s="176" t="s">
        <v>222</v>
      </c>
      <c r="E1237" s="176" t="s">
        <v>222</v>
      </c>
      <c r="F1237" s="176" t="s">
        <v>222</v>
      </c>
      <c r="G1237" s="176" t="s">
        <v>220</v>
      </c>
      <c r="H1237" s="176" t="s">
        <v>222</v>
      </c>
      <c r="I1237" s="176" t="s">
        <v>222</v>
      </c>
      <c r="J1237" s="176" t="s">
        <v>222</v>
      </c>
      <c r="K1237" s="176" t="s">
        <v>221</v>
      </c>
      <c r="L1237" s="176" t="s">
        <v>222</v>
      </c>
      <c r="M1237" s="176" t="s">
        <v>222</v>
      </c>
      <c r="N1237" s="176" t="s">
        <v>221</v>
      </c>
    </row>
    <row r="1238" spans="1:14" x14ac:dyDescent="0.3">
      <c r="A1238" s="176">
        <v>811581</v>
      </c>
      <c r="B1238" s="176" t="s">
        <v>308</v>
      </c>
      <c r="C1238" s="176" t="s">
        <v>222</v>
      </c>
      <c r="D1238" s="176" t="s">
        <v>220</v>
      </c>
      <c r="E1238" s="176" t="s">
        <v>222</v>
      </c>
      <c r="F1238" s="176" t="s">
        <v>220</v>
      </c>
      <c r="G1238" s="176" t="s">
        <v>220</v>
      </c>
      <c r="H1238" s="176" t="s">
        <v>220</v>
      </c>
      <c r="I1238" s="176" t="s">
        <v>221</v>
      </c>
      <c r="J1238" s="176" t="s">
        <v>221</v>
      </c>
      <c r="K1238" s="176" t="s">
        <v>221</v>
      </c>
      <c r="L1238" s="176" t="s">
        <v>221</v>
      </c>
      <c r="M1238" s="176" t="s">
        <v>221</v>
      </c>
      <c r="N1238" s="176" t="s">
        <v>221</v>
      </c>
    </row>
    <row r="1239" spans="1:14" x14ac:dyDescent="0.3">
      <c r="A1239" s="176">
        <v>811582</v>
      </c>
      <c r="B1239" s="176" t="s">
        <v>308</v>
      </c>
      <c r="C1239" s="176" t="s">
        <v>222</v>
      </c>
      <c r="D1239" s="176" t="s">
        <v>222</v>
      </c>
      <c r="E1239" s="176" t="s">
        <v>220</v>
      </c>
      <c r="F1239" s="176" t="s">
        <v>220</v>
      </c>
      <c r="G1239" s="176" t="s">
        <v>222</v>
      </c>
      <c r="H1239" s="176" t="s">
        <v>222</v>
      </c>
      <c r="I1239" s="176" t="s">
        <v>222</v>
      </c>
      <c r="J1239" s="176" t="s">
        <v>222</v>
      </c>
      <c r="K1239" s="176" t="s">
        <v>222</v>
      </c>
      <c r="L1239" s="176" t="s">
        <v>222</v>
      </c>
      <c r="M1239" s="176" t="s">
        <v>222</v>
      </c>
      <c r="N1239" s="176" t="s">
        <v>222</v>
      </c>
    </row>
    <row r="1240" spans="1:14" x14ac:dyDescent="0.3">
      <c r="A1240" s="176">
        <v>811583</v>
      </c>
      <c r="B1240" s="176" t="s">
        <v>308</v>
      </c>
      <c r="C1240" s="176" t="s">
        <v>222</v>
      </c>
      <c r="D1240" s="176" t="s">
        <v>222</v>
      </c>
      <c r="E1240" s="176" t="s">
        <v>222</v>
      </c>
      <c r="F1240" s="176" t="s">
        <v>221</v>
      </c>
      <c r="G1240" s="176" t="s">
        <v>221</v>
      </c>
      <c r="H1240" s="176" t="s">
        <v>221</v>
      </c>
      <c r="I1240" s="176" t="s">
        <v>221</v>
      </c>
      <c r="J1240" s="176" t="s">
        <v>221</v>
      </c>
      <c r="K1240" s="176" t="s">
        <v>221</v>
      </c>
      <c r="L1240" s="176" t="s">
        <v>221</v>
      </c>
      <c r="M1240" s="176" t="s">
        <v>221</v>
      </c>
      <c r="N1240" s="176" t="s">
        <v>221</v>
      </c>
    </row>
    <row r="1241" spans="1:14" x14ac:dyDescent="0.3">
      <c r="A1241" s="176">
        <v>811584</v>
      </c>
      <c r="B1241" s="176" t="s">
        <v>308</v>
      </c>
      <c r="C1241" s="176" t="s">
        <v>222</v>
      </c>
      <c r="D1241" s="176" t="s">
        <v>222</v>
      </c>
      <c r="E1241" s="176" t="s">
        <v>221</v>
      </c>
      <c r="F1241" s="176" t="s">
        <v>222</v>
      </c>
      <c r="G1241" s="176" t="s">
        <v>221</v>
      </c>
      <c r="H1241" s="176" t="s">
        <v>221</v>
      </c>
      <c r="I1241" s="176" t="s">
        <v>221</v>
      </c>
      <c r="J1241" s="176" t="s">
        <v>221</v>
      </c>
      <c r="K1241" s="176" t="s">
        <v>221</v>
      </c>
      <c r="L1241" s="176" t="s">
        <v>221</v>
      </c>
      <c r="M1241" s="176" t="s">
        <v>221</v>
      </c>
      <c r="N1241" s="176" t="s">
        <v>221</v>
      </c>
    </row>
    <row r="1242" spans="1:14" x14ac:dyDescent="0.3">
      <c r="A1242" s="176">
        <v>811586</v>
      </c>
      <c r="B1242" s="176" t="s">
        <v>308</v>
      </c>
      <c r="C1242" s="176" t="s">
        <v>222</v>
      </c>
      <c r="D1242" s="176" t="s">
        <v>222</v>
      </c>
      <c r="E1242" s="176" t="s">
        <v>222</v>
      </c>
      <c r="F1242" s="176" t="s">
        <v>222</v>
      </c>
      <c r="G1242" s="176" t="s">
        <v>222</v>
      </c>
      <c r="H1242" s="176" t="s">
        <v>222</v>
      </c>
      <c r="I1242" s="176" t="s">
        <v>221</v>
      </c>
      <c r="J1242" s="176" t="s">
        <v>221</v>
      </c>
      <c r="K1242" s="176" t="s">
        <v>221</v>
      </c>
      <c r="L1242" s="176" t="s">
        <v>221</v>
      </c>
      <c r="M1242" s="176" t="s">
        <v>221</v>
      </c>
      <c r="N1242" s="176" t="s">
        <v>221</v>
      </c>
    </row>
    <row r="1243" spans="1:14" x14ac:dyDescent="0.3">
      <c r="A1243" s="176">
        <v>811587</v>
      </c>
      <c r="B1243" s="176" t="s">
        <v>308</v>
      </c>
      <c r="C1243" s="176" t="s">
        <v>222</v>
      </c>
      <c r="D1243" s="176" t="s">
        <v>221</v>
      </c>
      <c r="E1243" s="176" t="s">
        <v>222</v>
      </c>
      <c r="F1243" s="176" t="s">
        <v>222</v>
      </c>
      <c r="G1243" s="176" t="s">
        <v>221</v>
      </c>
      <c r="H1243" s="176" t="s">
        <v>222</v>
      </c>
      <c r="I1243" s="176" t="s">
        <v>221</v>
      </c>
      <c r="J1243" s="176" t="s">
        <v>221</v>
      </c>
      <c r="K1243" s="176" t="s">
        <v>221</v>
      </c>
      <c r="L1243" s="176" t="s">
        <v>221</v>
      </c>
      <c r="M1243" s="176" t="s">
        <v>221</v>
      </c>
      <c r="N1243" s="176" t="s">
        <v>221</v>
      </c>
    </row>
    <row r="1244" spans="1:14" x14ac:dyDescent="0.3">
      <c r="A1244" s="176">
        <v>811589</v>
      </c>
      <c r="B1244" s="176" t="s">
        <v>308</v>
      </c>
      <c r="C1244" s="176" t="s">
        <v>222</v>
      </c>
      <c r="D1244" s="176" t="s">
        <v>222</v>
      </c>
      <c r="E1244" s="176" t="s">
        <v>222</v>
      </c>
      <c r="F1244" s="176" t="s">
        <v>222</v>
      </c>
      <c r="G1244" s="176" t="s">
        <v>221</v>
      </c>
      <c r="H1244" s="176" t="s">
        <v>221</v>
      </c>
      <c r="I1244" s="176" t="s">
        <v>221</v>
      </c>
      <c r="J1244" s="176" t="s">
        <v>221</v>
      </c>
      <c r="K1244" s="176" t="s">
        <v>221</v>
      </c>
      <c r="L1244" s="176" t="s">
        <v>221</v>
      </c>
      <c r="M1244" s="176" t="s">
        <v>221</v>
      </c>
      <c r="N1244" s="176" t="s">
        <v>221</v>
      </c>
    </row>
    <row r="1245" spans="1:14" x14ac:dyDescent="0.3">
      <c r="A1245" s="176">
        <v>811590</v>
      </c>
      <c r="B1245" s="176" t="s">
        <v>308</v>
      </c>
      <c r="C1245" s="176" t="s">
        <v>221</v>
      </c>
      <c r="D1245" s="176" t="s">
        <v>220</v>
      </c>
      <c r="E1245" s="176" t="s">
        <v>221</v>
      </c>
      <c r="F1245" s="176" t="s">
        <v>221</v>
      </c>
      <c r="G1245" s="176" t="s">
        <v>220</v>
      </c>
      <c r="H1245" s="176" t="s">
        <v>221</v>
      </c>
      <c r="I1245" s="176" t="s">
        <v>221</v>
      </c>
      <c r="J1245" s="176" t="s">
        <v>221</v>
      </c>
      <c r="K1245" s="176" t="s">
        <v>221</v>
      </c>
      <c r="L1245" s="176" t="s">
        <v>222</v>
      </c>
      <c r="M1245" s="176" t="s">
        <v>222</v>
      </c>
      <c r="N1245" s="176" t="s">
        <v>222</v>
      </c>
    </row>
    <row r="1246" spans="1:14" x14ac:dyDescent="0.3">
      <c r="A1246" s="176">
        <v>811591</v>
      </c>
      <c r="B1246" s="176" t="s">
        <v>308</v>
      </c>
      <c r="C1246" s="176" t="s">
        <v>222</v>
      </c>
      <c r="D1246" s="176" t="s">
        <v>222</v>
      </c>
      <c r="E1246" s="176" t="s">
        <v>222</v>
      </c>
      <c r="F1246" s="176" t="s">
        <v>222</v>
      </c>
      <c r="G1246" s="176" t="s">
        <v>222</v>
      </c>
      <c r="H1246" s="176" t="s">
        <v>222</v>
      </c>
      <c r="I1246" s="176" t="s">
        <v>221</v>
      </c>
      <c r="J1246" s="176" t="s">
        <v>221</v>
      </c>
      <c r="K1246" s="176" t="s">
        <v>221</v>
      </c>
      <c r="L1246" s="176" t="s">
        <v>221</v>
      </c>
      <c r="M1246" s="176" t="s">
        <v>221</v>
      </c>
      <c r="N1246" s="176" t="s">
        <v>221</v>
      </c>
    </row>
    <row r="1247" spans="1:14" x14ac:dyDescent="0.3">
      <c r="A1247" s="176">
        <v>811592</v>
      </c>
      <c r="B1247" s="176" t="s">
        <v>308</v>
      </c>
      <c r="C1247" s="176" t="s">
        <v>222</v>
      </c>
      <c r="D1247" s="176" t="s">
        <v>222</v>
      </c>
      <c r="E1247" s="176" t="s">
        <v>222</v>
      </c>
      <c r="F1247" s="176" t="s">
        <v>222</v>
      </c>
      <c r="G1247" s="176" t="s">
        <v>222</v>
      </c>
      <c r="H1247" s="176" t="s">
        <v>222</v>
      </c>
      <c r="I1247" s="176" t="s">
        <v>221</v>
      </c>
      <c r="J1247" s="176" t="s">
        <v>221</v>
      </c>
      <c r="K1247" s="176" t="s">
        <v>221</v>
      </c>
      <c r="L1247" s="176" t="s">
        <v>221</v>
      </c>
      <c r="M1247" s="176" t="s">
        <v>221</v>
      </c>
      <c r="N1247" s="176" t="s">
        <v>221</v>
      </c>
    </row>
    <row r="1248" spans="1:14" x14ac:dyDescent="0.3">
      <c r="A1248" s="176">
        <v>811593</v>
      </c>
      <c r="B1248" s="176" t="s">
        <v>308</v>
      </c>
      <c r="C1248" s="176" t="s">
        <v>222</v>
      </c>
      <c r="D1248" s="176" t="s">
        <v>221</v>
      </c>
      <c r="E1248" s="176" t="s">
        <v>221</v>
      </c>
      <c r="F1248" s="176" t="s">
        <v>221</v>
      </c>
      <c r="G1248" s="176" t="s">
        <v>221</v>
      </c>
      <c r="H1248" s="176" t="s">
        <v>222</v>
      </c>
      <c r="I1248" s="176" t="s">
        <v>222</v>
      </c>
      <c r="J1248" s="176" t="s">
        <v>222</v>
      </c>
      <c r="K1248" s="176" t="s">
        <v>221</v>
      </c>
      <c r="L1248" s="176" t="s">
        <v>221</v>
      </c>
      <c r="M1248" s="176" t="s">
        <v>221</v>
      </c>
      <c r="N1248" s="176" t="s">
        <v>221</v>
      </c>
    </row>
    <row r="1249" spans="1:50" x14ac:dyDescent="0.3">
      <c r="A1249" s="176">
        <v>811594</v>
      </c>
      <c r="B1249" s="176" t="s">
        <v>308</v>
      </c>
      <c r="C1249" s="176" t="s">
        <v>220</v>
      </c>
      <c r="D1249" s="176" t="s">
        <v>220</v>
      </c>
      <c r="E1249" s="176" t="s">
        <v>220</v>
      </c>
      <c r="F1249" s="176" t="s">
        <v>222</v>
      </c>
      <c r="G1249" s="176" t="s">
        <v>220</v>
      </c>
      <c r="H1249" s="176" t="s">
        <v>222</v>
      </c>
      <c r="I1249" s="176" t="s">
        <v>222</v>
      </c>
      <c r="J1249" s="176" t="s">
        <v>220</v>
      </c>
      <c r="K1249" s="176" t="s">
        <v>220</v>
      </c>
      <c r="L1249" s="176" t="s">
        <v>220</v>
      </c>
      <c r="M1249" s="176" t="s">
        <v>222</v>
      </c>
      <c r="N1249" s="176" t="s">
        <v>222</v>
      </c>
    </row>
    <row r="1250" spans="1:50" x14ac:dyDescent="0.3">
      <c r="A1250" s="176">
        <v>811595</v>
      </c>
      <c r="B1250" s="176" t="s">
        <v>308</v>
      </c>
      <c r="C1250" s="176" t="s">
        <v>222</v>
      </c>
      <c r="D1250" s="176" t="s">
        <v>222</v>
      </c>
      <c r="E1250" s="176" t="s">
        <v>222</v>
      </c>
      <c r="F1250" s="176" t="s">
        <v>222</v>
      </c>
      <c r="G1250" s="176" t="s">
        <v>221</v>
      </c>
      <c r="H1250" s="176" t="s">
        <v>222</v>
      </c>
      <c r="I1250" s="176" t="s">
        <v>221</v>
      </c>
      <c r="J1250" s="176" t="s">
        <v>221</v>
      </c>
      <c r="K1250" s="176" t="s">
        <v>221</v>
      </c>
      <c r="L1250" s="176" t="s">
        <v>221</v>
      </c>
      <c r="M1250" s="176" t="s">
        <v>221</v>
      </c>
      <c r="N1250" s="176" t="s">
        <v>221</v>
      </c>
    </row>
    <row r="1251" spans="1:50" x14ac:dyDescent="0.3">
      <c r="A1251" s="176">
        <v>811598</v>
      </c>
      <c r="B1251" s="176" t="s">
        <v>308</v>
      </c>
      <c r="C1251" s="176" t="s">
        <v>220</v>
      </c>
      <c r="D1251" s="176" t="s">
        <v>222</v>
      </c>
      <c r="E1251" s="176" t="s">
        <v>220</v>
      </c>
      <c r="F1251" s="176" t="s">
        <v>222</v>
      </c>
      <c r="G1251" s="176" t="s">
        <v>222</v>
      </c>
      <c r="H1251" s="176" t="s">
        <v>220</v>
      </c>
      <c r="I1251" s="176" t="s">
        <v>222</v>
      </c>
      <c r="J1251" s="176" t="s">
        <v>221</v>
      </c>
      <c r="K1251" s="176" t="s">
        <v>221</v>
      </c>
      <c r="L1251" s="176" t="s">
        <v>222</v>
      </c>
      <c r="M1251" s="176" t="s">
        <v>222</v>
      </c>
      <c r="N1251" s="176" t="s">
        <v>222</v>
      </c>
      <c r="O1251" s="176" t="s">
        <v>284</v>
      </c>
      <c r="P1251" s="176" t="s">
        <v>284</v>
      </c>
      <c r="Q1251" s="176" t="s">
        <v>284</v>
      </c>
      <c r="R1251" s="176" t="s">
        <v>284</v>
      </c>
      <c r="S1251" s="176" t="s">
        <v>284</v>
      </c>
      <c r="T1251" s="176" t="s">
        <v>284</v>
      </c>
      <c r="U1251" s="176" t="s">
        <v>284</v>
      </c>
      <c r="V1251" s="176" t="s">
        <v>284</v>
      </c>
      <c r="W1251" s="176" t="s">
        <v>284</v>
      </c>
      <c r="X1251" s="176" t="s">
        <v>284</v>
      </c>
      <c r="Y1251" s="176" t="s">
        <v>284</v>
      </c>
      <c r="Z1251" s="176" t="s">
        <v>284</v>
      </c>
      <c r="AA1251" s="176" t="s">
        <v>284</v>
      </c>
      <c r="AB1251" s="176" t="s">
        <v>284</v>
      </c>
      <c r="AC1251" s="176" t="s">
        <v>284</v>
      </c>
      <c r="AD1251" s="176" t="s">
        <v>284</v>
      </c>
      <c r="AE1251" s="176" t="s">
        <v>284</v>
      </c>
      <c r="AF1251" s="176" t="s">
        <v>284</v>
      </c>
      <c r="AG1251" s="176" t="s">
        <v>284</v>
      </c>
      <c r="AH1251" s="176" t="s">
        <v>284</v>
      </c>
      <c r="AI1251" s="176" t="s">
        <v>284</v>
      </c>
      <c r="AJ1251" s="176" t="s">
        <v>284</v>
      </c>
      <c r="AK1251" s="176" t="s">
        <v>284</v>
      </c>
      <c r="AL1251" s="176" t="s">
        <v>284</v>
      </c>
      <c r="AM1251" s="176" t="s">
        <v>284</v>
      </c>
      <c r="AN1251" s="176" t="s">
        <v>284</v>
      </c>
      <c r="AO1251" s="176" t="s">
        <v>284</v>
      </c>
      <c r="AP1251" s="176" t="s">
        <v>284</v>
      </c>
      <c r="AQ1251" s="176" t="s">
        <v>284</v>
      </c>
      <c r="AR1251" s="176" t="s">
        <v>284</v>
      </c>
      <c r="AS1251" s="176" t="s">
        <v>284</v>
      </c>
      <c r="AT1251" s="176" t="s">
        <v>284</v>
      </c>
      <c r="AU1251" s="176" t="s">
        <v>284</v>
      </c>
      <c r="AV1251" s="176" t="s">
        <v>284</v>
      </c>
      <c r="AW1251" s="176" t="s">
        <v>284</v>
      </c>
      <c r="AX1251" s="176" t="s">
        <v>284</v>
      </c>
    </row>
    <row r="1252" spans="1:50" x14ac:dyDescent="0.3">
      <c r="A1252" s="176">
        <v>811599</v>
      </c>
      <c r="B1252" s="176" t="s">
        <v>308</v>
      </c>
      <c r="C1252" s="176" t="s">
        <v>222</v>
      </c>
      <c r="D1252" s="176" t="s">
        <v>222</v>
      </c>
      <c r="E1252" s="176" t="s">
        <v>221</v>
      </c>
      <c r="F1252" s="176" t="s">
        <v>221</v>
      </c>
      <c r="G1252" s="176" t="s">
        <v>222</v>
      </c>
      <c r="H1252" s="176" t="s">
        <v>221</v>
      </c>
      <c r="I1252" s="176" t="s">
        <v>221</v>
      </c>
      <c r="J1252" s="176" t="s">
        <v>221</v>
      </c>
      <c r="K1252" s="176" t="s">
        <v>221</v>
      </c>
      <c r="L1252" s="176" t="s">
        <v>221</v>
      </c>
      <c r="M1252" s="176" t="s">
        <v>221</v>
      </c>
      <c r="N1252" s="176" t="s">
        <v>221</v>
      </c>
    </row>
    <row r="1253" spans="1:50" x14ac:dyDescent="0.3">
      <c r="A1253" s="176">
        <v>811601</v>
      </c>
      <c r="B1253" s="176" t="s">
        <v>308</v>
      </c>
      <c r="C1253" s="176" t="s">
        <v>222</v>
      </c>
      <c r="D1253" s="176" t="s">
        <v>222</v>
      </c>
      <c r="E1253" s="176" t="s">
        <v>221</v>
      </c>
      <c r="F1253" s="176" t="s">
        <v>221</v>
      </c>
      <c r="G1253" s="176" t="s">
        <v>222</v>
      </c>
      <c r="H1253" s="176" t="s">
        <v>221</v>
      </c>
      <c r="I1253" s="176" t="s">
        <v>221</v>
      </c>
      <c r="J1253" s="176" t="s">
        <v>221</v>
      </c>
      <c r="K1253" s="176" t="s">
        <v>221</v>
      </c>
      <c r="L1253" s="176" t="s">
        <v>221</v>
      </c>
      <c r="M1253" s="176" t="s">
        <v>221</v>
      </c>
      <c r="N1253" s="176" t="s">
        <v>221</v>
      </c>
    </row>
    <row r="1254" spans="1:50" x14ac:dyDescent="0.3">
      <c r="A1254" s="176">
        <v>811606</v>
      </c>
      <c r="B1254" s="176" t="s">
        <v>308</v>
      </c>
      <c r="C1254" s="176" t="s">
        <v>222</v>
      </c>
      <c r="D1254" s="176" t="s">
        <v>221</v>
      </c>
      <c r="E1254" s="176" t="s">
        <v>221</v>
      </c>
      <c r="F1254" s="176" t="s">
        <v>222</v>
      </c>
      <c r="G1254" s="176" t="s">
        <v>222</v>
      </c>
      <c r="H1254" s="176" t="s">
        <v>222</v>
      </c>
      <c r="I1254" s="176" t="s">
        <v>221</v>
      </c>
      <c r="J1254" s="176" t="s">
        <v>221</v>
      </c>
      <c r="K1254" s="176" t="s">
        <v>221</v>
      </c>
      <c r="L1254" s="176" t="s">
        <v>221</v>
      </c>
      <c r="M1254" s="176" t="s">
        <v>222</v>
      </c>
      <c r="N1254" s="176" t="s">
        <v>222</v>
      </c>
    </row>
    <row r="1255" spans="1:50" x14ac:dyDescent="0.3">
      <c r="A1255" s="176">
        <v>811607</v>
      </c>
      <c r="B1255" s="176" t="s">
        <v>308</v>
      </c>
      <c r="C1255" s="176" t="s">
        <v>221</v>
      </c>
      <c r="D1255" s="176" t="s">
        <v>222</v>
      </c>
      <c r="E1255" s="176" t="s">
        <v>221</v>
      </c>
      <c r="F1255" s="176" t="s">
        <v>221</v>
      </c>
      <c r="G1255" s="176" t="s">
        <v>221</v>
      </c>
      <c r="H1255" s="176" t="s">
        <v>222</v>
      </c>
      <c r="I1255" s="176" t="s">
        <v>221</v>
      </c>
      <c r="J1255" s="176" t="s">
        <v>221</v>
      </c>
      <c r="K1255" s="176" t="s">
        <v>221</v>
      </c>
      <c r="L1255" s="176" t="s">
        <v>221</v>
      </c>
      <c r="M1255" s="176" t="s">
        <v>221</v>
      </c>
      <c r="N1255" s="176" t="s">
        <v>221</v>
      </c>
    </row>
    <row r="1256" spans="1:50" x14ac:dyDescent="0.3">
      <c r="A1256" s="176">
        <v>811610</v>
      </c>
      <c r="B1256" s="176" t="s">
        <v>308</v>
      </c>
      <c r="C1256" s="176" t="s">
        <v>221</v>
      </c>
      <c r="D1256" s="176" t="s">
        <v>222</v>
      </c>
      <c r="E1256" s="176" t="s">
        <v>221</v>
      </c>
      <c r="F1256" s="176" t="s">
        <v>222</v>
      </c>
      <c r="G1256" s="176" t="s">
        <v>222</v>
      </c>
      <c r="H1256" s="176" t="s">
        <v>222</v>
      </c>
      <c r="I1256" s="176" t="s">
        <v>222</v>
      </c>
      <c r="J1256" s="176" t="s">
        <v>222</v>
      </c>
      <c r="K1256" s="176" t="s">
        <v>221</v>
      </c>
      <c r="L1256" s="176" t="s">
        <v>221</v>
      </c>
      <c r="M1256" s="176" t="s">
        <v>222</v>
      </c>
      <c r="N1256" s="176" t="s">
        <v>222</v>
      </c>
    </row>
    <row r="1257" spans="1:50" x14ac:dyDescent="0.3">
      <c r="A1257" s="176">
        <v>811612</v>
      </c>
      <c r="B1257" s="176" t="s">
        <v>308</v>
      </c>
      <c r="C1257" s="176" t="s">
        <v>221</v>
      </c>
      <c r="D1257" s="176" t="s">
        <v>221</v>
      </c>
      <c r="E1257" s="176" t="s">
        <v>221</v>
      </c>
      <c r="F1257" s="176" t="s">
        <v>221</v>
      </c>
      <c r="G1257" s="176" t="s">
        <v>221</v>
      </c>
      <c r="H1257" s="176" t="s">
        <v>221</v>
      </c>
      <c r="I1257" s="176" t="s">
        <v>221</v>
      </c>
      <c r="J1257" s="176" t="s">
        <v>221</v>
      </c>
      <c r="K1257" s="176" t="s">
        <v>221</v>
      </c>
      <c r="L1257" s="176" t="s">
        <v>221</v>
      </c>
      <c r="M1257" s="176" t="s">
        <v>221</v>
      </c>
      <c r="N1257" s="176" t="s">
        <v>221</v>
      </c>
    </row>
    <row r="1258" spans="1:50" x14ac:dyDescent="0.3">
      <c r="A1258" s="176">
        <v>811614</v>
      </c>
      <c r="B1258" s="176" t="s">
        <v>308</v>
      </c>
      <c r="C1258" s="176" t="s">
        <v>221</v>
      </c>
      <c r="D1258" s="176" t="s">
        <v>222</v>
      </c>
      <c r="E1258" s="176" t="s">
        <v>222</v>
      </c>
      <c r="F1258" s="176" t="s">
        <v>222</v>
      </c>
      <c r="G1258" s="176" t="s">
        <v>222</v>
      </c>
      <c r="H1258" s="176" t="s">
        <v>221</v>
      </c>
      <c r="I1258" s="176" t="s">
        <v>221</v>
      </c>
      <c r="J1258" s="176" t="s">
        <v>221</v>
      </c>
      <c r="K1258" s="176" t="s">
        <v>221</v>
      </c>
      <c r="L1258" s="176" t="s">
        <v>221</v>
      </c>
      <c r="M1258" s="176" t="s">
        <v>221</v>
      </c>
      <c r="N1258" s="176" t="s">
        <v>221</v>
      </c>
    </row>
    <row r="1259" spans="1:50" x14ac:dyDescent="0.3">
      <c r="A1259" s="176">
        <v>811615</v>
      </c>
      <c r="B1259" s="176" t="s">
        <v>308</v>
      </c>
      <c r="C1259" s="176" t="s">
        <v>220</v>
      </c>
      <c r="D1259" s="176" t="s">
        <v>222</v>
      </c>
      <c r="E1259" s="176" t="s">
        <v>222</v>
      </c>
      <c r="F1259" s="176" t="s">
        <v>222</v>
      </c>
      <c r="G1259" s="176" t="s">
        <v>220</v>
      </c>
      <c r="H1259" s="176" t="s">
        <v>222</v>
      </c>
      <c r="I1259" s="176" t="s">
        <v>222</v>
      </c>
      <c r="J1259" s="176" t="s">
        <v>222</v>
      </c>
      <c r="K1259" s="176" t="s">
        <v>222</v>
      </c>
      <c r="L1259" s="176" t="s">
        <v>222</v>
      </c>
      <c r="M1259" s="176" t="s">
        <v>221</v>
      </c>
      <c r="N1259" s="176" t="s">
        <v>221</v>
      </c>
      <c r="O1259" s="176" t="s">
        <v>284</v>
      </c>
      <c r="P1259" s="176" t="s">
        <v>284</v>
      </c>
      <c r="Q1259" s="176" t="s">
        <v>284</v>
      </c>
      <c r="R1259" s="176" t="s">
        <v>284</v>
      </c>
      <c r="S1259" s="176" t="s">
        <v>284</v>
      </c>
      <c r="T1259" s="176" t="s">
        <v>284</v>
      </c>
      <c r="U1259" s="176" t="s">
        <v>284</v>
      </c>
      <c r="V1259" s="176" t="s">
        <v>284</v>
      </c>
      <c r="W1259" s="176" t="s">
        <v>284</v>
      </c>
      <c r="X1259" s="176" t="s">
        <v>284</v>
      </c>
      <c r="Y1259" s="176" t="s">
        <v>284</v>
      </c>
      <c r="Z1259" s="176" t="s">
        <v>284</v>
      </c>
      <c r="AA1259" s="176" t="s">
        <v>284</v>
      </c>
      <c r="AB1259" s="176" t="s">
        <v>284</v>
      </c>
      <c r="AC1259" s="176" t="s">
        <v>284</v>
      </c>
      <c r="AD1259" s="176" t="s">
        <v>284</v>
      </c>
      <c r="AE1259" s="176" t="s">
        <v>284</v>
      </c>
      <c r="AF1259" s="176" t="s">
        <v>284</v>
      </c>
      <c r="AG1259" s="176" t="s">
        <v>284</v>
      </c>
      <c r="AH1259" s="176" t="s">
        <v>284</v>
      </c>
      <c r="AI1259" s="176" t="s">
        <v>284</v>
      </c>
      <c r="AJ1259" s="176" t="s">
        <v>284</v>
      </c>
      <c r="AK1259" s="176" t="s">
        <v>284</v>
      </c>
      <c r="AL1259" s="176" t="s">
        <v>284</v>
      </c>
      <c r="AM1259" s="176" t="s">
        <v>284</v>
      </c>
      <c r="AN1259" s="176" t="s">
        <v>284</v>
      </c>
      <c r="AO1259" s="176" t="s">
        <v>284</v>
      </c>
      <c r="AP1259" s="176" t="s">
        <v>284</v>
      </c>
      <c r="AQ1259" s="176" t="s">
        <v>284</v>
      </c>
      <c r="AR1259" s="176" t="s">
        <v>284</v>
      </c>
      <c r="AS1259" s="176" t="s">
        <v>284</v>
      </c>
      <c r="AT1259" s="176" t="s">
        <v>284</v>
      </c>
      <c r="AU1259" s="176" t="s">
        <v>284</v>
      </c>
      <c r="AV1259" s="176" t="s">
        <v>284</v>
      </c>
      <c r="AW1259" s="176" t="s">
        <v>284</v>
      </c>
      <c r="AX1259" s="176" t="s">
        <v>284</v>
      </c>
    </row>
    <row r="1260" spans="1:50" x14ac:dyDescent="0.3">
      <c r="A1260" s="176">
        <v>811616</v>
      </c>
      <c r="B1260" s="176" t="s">
        <v>308</v>
      </c>
      <c r="C1260" s="176" t="s">
        <v>222</v>
      </c>
      <c r="D1260" s="176" t="s">
        <v>221</v>
      </c>
      <c r="E1260" s="176" t="s">
        <v>222</v>
      </c>
      <c r="F1260" s="176" t="s">
        <v>222</v>
      </c>
      <c r="G1260" s="176" t="s">
        <v>222</v>
      </c>
      <c r="H1260" s="176" t="s">
        <v>221</v>
      </c>
      <c r="I1260" s="176" t="s">
        <v>222</v>
      </c>
      <c r="J1260" s="176" t="s">
        <v>221</v>
      </c>
      <c r="K1260" s="176" t="s">
        <v>221</v>
      </c>
      <c r="L1260" s="176" t="s">
        <v>221</v>
      </c>
      <c r="M1260" s="176" t="s">
        <v>221</v>
      </c>
      <c r="N1260" s="176" t="s">
        <v>222</v>
      </c>
    </row>
    <row r="1261" spans="1:50" x14ac:dyDescent="0.3">
      <c r="A1261" s="176">
        <v>811618</v>
      </c>
      <c r="B1261" s="176" t="s">
        <v>308</v>
      </c>
      <c r="C1261" s="176" t="s">
        <v>222</v>
      </c>
      <c r="D1261" s="176" t="s">
        <v>222</v>
      </c>
      <c r="E1261" s="176" t="s">
        <v>221</v>
      </c>
      <c r="F1261" s="176" t="s">
        <v>222</v>
      </c>
      <c r="G1261" s="176" t="s">
        <v>222</v>
      </c>
      <c r="H1261" s="176" t="s">
        <v>222</v>
      </c>
      <c r="I1261" s="176" t="s">
        <v>221</v>
      </c>
      <c r="J1261" s="176" t="s">
        <v>221</v>
      </c>
      <c r="K1261" s="176" t="s">
        <v>221</v>
      </c>
      <c r="L1261" s="176" t="s">
        <v>221</v>
      </c>
      <c r="M1261" s="176" t="s">
        <v>221</v>
      </c>
      <c r="N1261" s="176" t="s">
        <v>221</v>
      </c>
    </row>
    <row r="1262" spans="1:50" x14ac:dyDescent="0.3">
      <c r="A1262" s="176">
        <v>811619</v>
      </c>
      <c r="B1262" s="176" t="s">
        <v>308</v>
      </c>
      <c r="C1262" s="176" t="s">
        <v>222</v>
      </c>
      <c r="D1262" s="176" t="s">
        <v>221</v>
      </c>
      <c r="E1262" s="176" t="s">
        <v>221</v>
      </c>
      <c r="F1262" s="176" t="s">
        <v>222</v>
      </c>
      <c r="G1262" s="176" t="s">
        <v>221</v>
      </c>
      <c r="H1262" s="176" t="s">
        <v>221</v>
      </c>
      <c r="I1262" s="176" t="s">
        <v>221</v>
      </c>
      <c r="J1262" s="176" t="s">
        <v>221</v>
      </c>
      <c r="K1262" s="176" t="s">
        <v>221</v>
      </c>
      <c r="L1262" s="176" t="s">
        <v>221</v>
      </c>
      <c r="M1262" s="176" t="s">
        <v>221</v>
      </c>
      <c r="N1262" s="176" t="s">
        <v>221</v>
      </c>
    </row>
    <row r="1263" spans="1:50" x14ac:dyDescent="0.3">
      <c r="A1263" s="176">
        <v>811621</v>
      </c>
      <c r="B1263" s="176" t="s">
        <v>308</v>
      </c>
      <c r="C1263" s="176" t="s">
        <v>222</v>
      </c>
      <c r="D1263" s="176" t="s">
        <v>222</v>
      </c>
      <c r="E1263" s="176" t="s">
        <v>222</v>
      </c>
      <c r="F1263" s="176" t="s">
        <v>222</v>
      </c>
      <c r="G1263" s="176" t="s">
        <v>222</v>
      </c>
      <c r="H1263" s="176" t="s">
        <v>220</v>
      </c>
      <c r="I1263" s="176" t="s">
        <v>222</v>
      </c>
      <c r="J1263" s="176" t="s">
        <v>221</v>
      </c>
      <c r="K1263" s="176" t="s">
        <v>222</v>
      </c>
      <c r="L1263" s="176" t="s">
        <v>222</v>
      </c>
      <c r="M1263" s="176" t="s">
        <v>222</v>
      </c>
      <c r="N1263" s="176" t="s">
        <v>222</v>
      </c>
    </row>
    <row r="1264" spans="1:50" x14ac:dyDescent="0.3">
      <c r="A1264" s="176">
        <v>811622</v>
      </c>
      <c r="B1264" s="176" t="s">
        <v>308</v>
      </c>
      <c r="C1264" s="176" t="s">
        <v>222</v>
      </c>
      <c r="D1264" s="176" t="s">
        <v>222</v>
      </c>
      <c r="E1264" s="176" t="s">
        <v>222</v>
      </c>
      <c r="F1264" s="176" t="s">
        <v>221</v>
      </c>
      <c r="G1264" s="176" t="s">
        <v>221</v>
      </c>
      <c r="H1264" s="176" t="s">
        <v>222</v>
      </c>
      <c r="I1264" s="176" t="s">
        <v>221</v>
      </c>
      <c r="J1264" s="176" t="s">
        <v>221</v>
      </c>
      <c r="K1264" s="176" t="s">
        <v>221</v>
      </c>
      <c r="L1264" s="176" t="s">
        <v>221</v>
      </c>
      <c r="M1264" s="176" t="s">
        <v>221</v>
      </c>
      <c r="N1264" s="176" t="s">
        <v>221</v>
      </c>
    </row>
    <row r="1265" spans="1:50" x14ac:dyDescent="0.3">
      <c r="A1265" s="176">
        <v>811623</v>
      </c>
      <c r="B1265" s="176" t="s">
        <v>308</v>
      </c>
      <c r="C1265" s="176" t="s">
        <v>222</v>
      </c>
      <c r="D1265" s="176" t="s">
        <v>222</v>
      </c>
      <c r="E1265" s="176" t="s">
        <v>221</v>
      </c>
      <c r="F1265" s="176" t="s">
        <v>222</v>
      </c>
      <c r="G1265" s="176" t="s">
        <v>222</v>
      </c>
      <c r="H1265" s="176" t="s">
        <v>220</v>
      </c>
      <c r="I1265" s="176" t="s">
        <v>222</v>
      </c>
      <c r="J1265" s="176" t="s">
        <v>221</v>
      </c>
      <c r="K1265" s="176" t="s">
        <v>221</v>
      </c>
      <c r="L1265" s="176" t="s">
        <v>222</v>
      </c>
      <c r="M1265" s="176" t="s">
        <v>221</v>
      </c>
      <c r="N1265" s="176" t="s">
        <v>221</v>
      </c>
    </row>
    <row r="1266" spans="1:50" x14ac:dyDescent="0.3">
      <c r="A1266" s="176">
        <v>811624</v>
      </c>
      <c r="B1266" s="176" t="s">
        <v>308</v>
      </c>
      <c r="C1266" s="176" t="s">
        <v>220</v>
      </c>
      <c r="D1266" s="176" t="s">
        <v>220</v>
      </c>
      <c r="E1266" s="176" t="s">
        <v>222</v>
      </c>
      <c r="F1266" s="176" t="s">
        <v>222</v>
      </c>
      <c r="G1266" s="176" t="s">
        <v>220</v>
      </c>
      <c r="H1266" s="176" t="s">
        <v>220</v>
      </c>
      <c r="I1266" s="176" t="s">
        <v>222</v>
      </c>
      <c r="J1266" s="176" t="s">
        <v>222</v>
      </c>
      <c r="K1266" s="176" t="s">
        <v>222</v>
      </c>
      <c r="L1266" s="176" t="s">
        <v>222</v>
      </c>
      <c r="M1266" s="176" t="s">
        <v>222</v>
      </c>
      <c r="N1266" s="176" t="s">
        <v>222</v>
      </c>
    </row>
    <row r="1267" spans="1:50" x14ac:dyDescent="0.3">
      <c r="A1267" s="176">
        <v>811625</v>
      </c>
      <c r="B1267" s="176" t="s">
        <v>308</v>
      </c>
      <c r="C1267" s="176" t="s">
        <v>222</v>
      </c>
      <c r="D1267" s="176" t="s">
        <v>222</v>
      </c>
      <c r="E1267" s="176" t="s">
        <v>222</v>
      </c>
      <c r="F1267" s="176" t="s">
        <v>221</v>
      </c>
      <c r="G1267" s="176" t="s">
        <v>222</v>
      </c>
      <c r="H1267" s="176" t="s">
        <v>221</v>
      </c>
      <c r="I1267" s="176" t="s">
        <v>222</v>
      </c>
      <c r="J1267" s="176" t="s">
        <v>221</v>
      </c>
      <c r="K1267" s="176" t="s">
        <v>221</v>
      </c>
      <c r="L1267" s="176" t="s">
        <v>222</v>
      </c>
      <c r="M1267" s="176" t="s">
        <v>221</v>
      </c>
      <c r="N1267" s="176" t="s">
        <v>221</v>
      </c>
    </row>
    <row r="1268" spans="1:50" x14ac:dyDescent="0.3">
      <c r="A1268" s="176">
        <v>811626</v>
      </c>
      <c r="B1268" s="176" t="s">
        <v>308</v>
      </c>
      <c r="C1268" s="176" t="s">
        <v>222</v>
      </c>
      <c r="D1268" s="176" t="s">
        <v>222</v>
      </c>
      <c r="E1268" s="176" t="s">
        <v>221</v>
      </c>
      <c r="F1268" s="176" t="s">
        <v>221</v>
      </c>
      <c r="G1268" s="176" t="s">
        <v>221</v>
      </c>
      <c r="H1268" s="176" t="s">
        <v>221</v>
      </c>
      <c r="I1268" s="176" t="s">
        <v>221</v>
      </c>
      <c r="J1268" s="176" t="s">
        <v>221</v>
      </c>
      <c r="K1268" s="176" t="s">
        <v>221</v>
      </c>
      <c r="L1268" s="176" t="s">
        <v>221</v>
      </c>
      <c r="M1268" s="176" t="s">
        <v>221</v>
      </c>
      <c r="N1268" s="176" t="s">
        <v>221</v>
      </c>
    </row>
    <row r="1269" spans="1:50" x14ac:dyDescent="0.3">
      <c r="A1269" s="176">
        <v>811627</v>
      </c>
      <c r="B1269" s="176" t="s">
        <v>308</v>
      </c>
      <c r="C1269" s="176" t="s">
        <v>221</v>
      </c>
      <c r="D1269" s="176" t="s">
        <v>222</v>
      </c>
      <c r="E1269" s="176" t="s">
        <v>221</v>
      </c>
      <c r="F1269" s="176" t="s">
        <v>221</v>
      </c>
      <c r="G1269" s="176" t="s">
        <v>222</v>
      </c>
      <c r="H1269" s="176" t="s">
        <v>221</v>
      </c>
      <c r="I1269" s="176" t="s">
        <v>221</v>
      </c>
      <c r="J1269" s="176" t="s">
        <v>221</v>
      </c>
      <c r="K1269" s="176" t="s">
        <v>221</v>
      </c>
      <c r="L1269" s="176" t="s">
        <v>221</v>
      </c>
      <c r="M1269" s="176" t="s">
        <v>221</v>
      </c>
      <c r="N1269" s="176" t="s">
        <v>221</v>
      </c>
    </row>
    <row r="1270" spans="1:50" x14ac:dyDescent="0.3">
      <c r="A1270" s="176">
        <v>811630</v>
      </c>
      <c r="B1270" s="176" t="s">
        <v>308</v>
      </c>
      <c r="C1270" s="176" t="s">
        <v>221</v>
      </c>
      <c r="D1270" s="176" t="s">
        <v>222</v>
      </c>
      <c r="E1270" s="176" t="s">
        <v>221</v>
      </c>
      <c r="F1270" s="176" t="s">
        <v>221</v>
      </c>
      <c r="G1270" s="176" t="s">
        <v>221</v>
      </c>
      <c r="H1270" s="176" t="s">
        <v>222</v>
      </c>
      <c r="I1270" s="176" t="s">
        <v>221</v>
      </c>
      <c r="J1270" s="176" t="s">
        <v>221</v>
      </c>
      <c r="K1270" s="176" t="s">
        <v>221</v>
      </c>
      <c r="L1270" s="176" t="s">
        <v>221</v>
      </c>
      <c r="M1270" s="176" t="s">
        <v>221</v>
      </c>
      <c r="N1270" s="176" t="s">
        <v>221</v>
      </c>
    </row>
    <row r="1271" spans="1:50" x14ac:dyDescent="0.3">
      <c r="A1271" s="176">
        <v>811632</v>
      </c>
      <c r="B1271" s="176" t="s">
        <v>308</v>
      </c>
      <c r="C1271" s="176" t="s">
        <v>221</v>
      </c>
      <c r="D1271" s="176" t="s">
        <v>221</v>
      </c>
      <c r="E1271" s="176" t="s">
        <v>222</v>
      </c>
      <c r="F1271" s="176" t="s">
        <v>222</v>
      </c>
      <c r="G1271" s="176" t="s">
        <v>222</v>
      </c>
      <c r="H1271" s="176" t="s">
        <v>222</v>
      </c>
      <c r="I1271" s="176" t="s">
        <v>221</v>
      </c>
      <c r="J1271" s="176" t="s">
        <v>221</v>
      </c>
      <c r="K1271" s="176" t="s">
        <v>221</v>
      </c>
      <c r="L1271" s="176" t="s">
        <v>221</v>
      </c>
      <c r="M1271" s="176" t="s">
        <v>221</v>
      </c>
      <c r="N1271" s="176" t="s">
        <v>221</v>
      </c>
    </row>
    <row r="1272" spans="1:50" x14ac:dyDescent="0.3">
      <c r="A1272" s="176">
        <v>811636</v>
      </c>
      <c r="B1272" s="176" t="s">
        <v>308</v>
      </c>
      <c r="C1272" s="176" t="s">
        <v>222</v>
      </c>
      <c r="D1272" s="176" t="s">
        <v>221</v>
      </c>
      <c r="E1272" s="176" t="s">
        <v>221</v>
      </c>
      <c r="F1272" s="176" t="s">
        <v>221</v>
      </c>
      <c r="G1272" s="176" t="s">
        <v>222</v>
      </c>
      <c r="H1272" s="176" t="s">
        <v>222</v>
      </c>
      <c r="I1272" s="176" t="s">
        <v>222</v>
      </c>
      <c r="J1272" s="176" t="s">
        <v>221</v>
      </c>
      <c r="K1272" s="176" t="s">
        <v>221</v>
      </c>
      <c r="L1272" s="176" t="s">
        <v>221</v>
      </c>
      <c r="M1272" s="176" t="s">
        <v>222</v>
      </c>
      <c r="N1272" s="176" t="s">
        <v>221</v>
      </c>
    </row>
    <row r="1273" spans="1:50" x14ac:dyDescent="0.3">
      <c r="A1273" s="176">
        <v>811639</v>
      </c>
      <c r="B1273" s="176" t="s">
        <v>308</v>
      </c>
      <c r="C1273" s="176" t="s">
        <v>222</v>
      </c>
      <c r="D1273" s="176" t="s">
        <v>222</v>
      </c>
      <c r="E1273" s="176" t="s">
        <v>222</v>
      </c>
      <c r="F1273" s="176" t="s">
        <v>221</v>
      </c>
      <c r="G1273" s="176" t="s">
        <v>222</v>
      </c>
      <c r="H1273" s="176" t="s">
        <v>222</v>
      </c>
      <c r="I1273" s="176" t="s">
        <v>221</v>
      </c>
      <c r="J1273" s="176" t="s">
        <v>221</v>
      </c>
      <c r="K1273" s="176" t="s">
        <v>221</v>
      </c>
      <c r="L1273" s="176" t="s">
        <v>221</v>
      </c>
      <c r="M1273" s="176" t="s">
        <v>221</v>
      </c>
      <c r="N1273" s="176" t="s">
        <v>221</v>
      </c>
    </row>
    <row r="1274" spans="1:50" x14ac:dyDescent="0.3">
      <c r="A1274" s="176">
        <v>811640</v>
      </c>
      <c r="B1274" s="176" t="s">
        <v>308</v>
      </c>
      <c r="C1274" s="176" t="s">
        <v>222</v>
      </c>
      <c r="D1274" s="176" t="s">
        <v>222</v>
      </c>
      <c r="E1274" s="176" t="s">
        <v>222</v>
      </c>
      <c r="F1274" s="176" t="s">
        <v>222</v>
      </c>
      <c r="G1274" s="176" t="s">
        <v>222</v>
      </c>
      <c r="H1274" s="176" t="s">
        <v>222</v>
      </c>
      <c r="I1274" s="176" t="s">
        <v>221</v>
      </c>
      <c r="J1274" s="176" t="s">
        <v>221</v>
      </c>
      <c r="K1274" s="176" t="s">
        <v>221</v>
      </c>
      <c r="L1274" s="176" t="s">
        <v>221</v>
      </c>
      <c r="M1274" s="176" t="s">
        <v>221</v>
      </c>
      <c r="N1274" s="176" t="s">
        <v>221</v>
      </c>
    </row>
    <row r="1275" spans="1:50" x14ac:dyDescent="0.3">
      <c r="A1275" s="176">
        <v>811642</v>
      </c>
      <c r="B1275" s="176" t="s">
        <v>308</v>
      </c>
      <c r="C1275" s="176" t="s">
        <v>222</v>
      </c>
      <c r="D1275" s="176" t="s">
        <v>222</v>
      </c>
      <c r="E1275" s="176" t="s">
        <v>221</v>
      </c>
      <c r="F1275" s="176" t="s">
        <v>221</v>
      </c>
      <c r="G1275" s="176" t="s">
        <v>222</v>
      </c>
      <c r="H1275" s="176" t="s">
        <v>222</v>
      </c>
      <c r="I1275" s="176" t="s">
        <v>221</v>
      </c>
      <c r="J1275" s="176" t="s">
        <v>221</v>
      </c>
      <c r="K1275" s="176" t="s">
        <v>221</v>
      </c>
      <c r="L1275" s="176" t="s">
        <v>221</v>
      </c>
      <c r="M1275" s="176" t="s">
        <v>221</v>
      </c>
      <c r="N1275" s="176" t="s">
        <v>221</v>
      </c>
    </row>
    <row r="1276" spans="1:50" x14ac:dyDescent="0.3">
      <c r="A1276" s="176">
        <v>811644</v>
      </c>
      <c r="B1276" s="176" t="s">
        <v>308</v>
      </c>
      <c r="C1276" s="176" t="s">
        <v>222</v>
      </c>
      <c r="D1276" s="176" t="s">
        <v>222</v>
      </c>
      <c r="E1276" s="176" t="s">
        <v>221</v>
      </c>
      <c r="F1276" s="176" t="s">
        <v>221</v>
      </c>
      <c r="G1276" s="176" t="s">
        <v>222</v>
      </c>
      <c r="H1276" s="176" t="s">
        <v>221</v>
      </c>
      <c r="I1276" s="176" t="s">
        <v>221</v>
      </c>
      <c r="J1276" s="176" t="s">
        <v>221</v>
      </c>
      <c r="K1276" s="176" t="s">
        <v>221</v>
      </c>
      <c r="L1276" s="176" t="s">
        <v>221</v>
      </c>
      <c r="M1276" s="176" t="s">
        <v>221</v>
      </c>
      <c r="N1276" s="176" t="s">
        <v>221</v>
      </c>
    </row>
    <row r="1277" spans="1:50" x14ac:dyDescent="0.3">
      <c r="A1277" s="176">
        <v>811645</v>
      </c>
      <c r="B1277" s="176" t="s">
        <v>308</v>
      </c>
      <c r="C1277" s="176" t="s">
        <v>221</v>
      </c>
      <c r="D1277" s="176" t="s">
        <v>221</v>
      </c>
      <c r="E1277" s="176" t="s">
        <v>221</v>
      </c>
      <c r="F1277" s="176" t="s">
        <v>222</v>
      </c>
      <c r="G1277" s="176" t="s">
        <v>221</v>
      </c>
      <c r="H1277" s="176" t="s">
        <v>222</v>
      </c>
      <c r="I1277" s="176" t="s">
        <v>222</v>
      </c>
      <c r="J1277" s="176" t="s">
        <v>221</v>
      </c>
      <c r="K1277" s="176" t="s">
        <v>221</v>
      </c>
      <c r="L1277" s="176" t="s">
        <v>222</v>
      </c>
      <c r="M1277" s="176" t="s">
        <v>221</v>
      </c>
      <c r="N1277" s="176" t="s">
        <v>221</v>
      </c>
      <c r="O1277" s="176" t="s">
        <v>284</v>
      </c>
      <c r="P1277" s="176" t="s">
        <v>284</v>
      </c>
      <c r="Q1277" s="176" t="s">
        <v>284</v>
      </c>
      <c r="R1277" s="176" t="s">
        <v>284</v>
      </c>
      <c r="S1277" s="176" t="s">
        <v>284</v>
      </c>
      <c r="T1277" s="176" t="s">
        <v>284</v>
      </c>
      <c r="U1277" s="176" t="s">
        <v>284</v>
      </c>
      <c r="V1277" s="176" t="s">
        <v>284</v>
      </c>
      <c r="W1277" s="176" t="s">
        <v>284</v>
      </c>
      <c r="X1277" s="176" t="s">
        <v>284</v>
      </c>
      <c r="Y1277" s="176" t="s">
        <v>284</v>
      </c>
      <c r="Z1277" s="176" t="s">
        <v>284</v>
      </c>
      <c r="AA1277" s="176" t="s">
        <v>284</v>
      </c>
      <c r="AB1277" s="176" t="s">
        <v>284</v>
      </c>
      <c r="AC1277" s="176" t="s">
        <v>284</v>
      </c>
      <c r="AD1277" s="176" t="s">
        <v>284</v>
      </c>
      <c r="AE1277" s="176" t="s">
        <v>284</v>
      </c>
      <c r="AF1277" s="176" t="s">
        <v>284</v>
      </c>
      <c r="AG1277" s="176" t="s">
        <v>284</v>
      </c>
      <c r="AH1277" s="176" t="s">
        <v>284</v>
      </c>
      <c r="AI1277" s="176" t="s">
        <v>284</v>
      </c>
      <c r="AJ1277" s="176" t="s">
        <v>284</v>
      </c>
      <c r="AK1277" s="176" t="s">
        <v>284</v>
      </c>
      <c r="AL1277" s="176" t="s">
        <v>284</v>
      </c>
      <c r="AM1277" s="176" t="s">
        <v>284</v>
      </c>
      <c r="AN1277" s="176" t="s">
        <v>284</v>
      </c>
      <c r="AO1277" s="176" t="s">
        <v>284</v>
      </c>
      <c r="AP1277" s="176" t="s">
        <v>284</v>
      </c>
      <c r="AQ1277" s="176" t="s">
        <v>284</v>
      </c>
      <c r="AR1277" s="176" t="s">
        <v>284</v>
      </c>
      <c r="AS1277" s="176" t="s">
        <v>284</v>
      </c>
      <c r="AT1277" s="176" t="s">
        <v>284</v>
      </c>
      <c r="AU1277" s="176" t="s">
        <v>284</v>
      </c>
      <c r="AV1277" s="176" t="s">
        <v>284</v>
      </c>
      <c r="AW1277" s="176" t="s">
        <v>284</v>
      </c>
      <c r="AX1277" s="176" t="s">
        <v>284</v>
      </c>
    </row>
    <row r="1278" spans="1:50" x14ac:dyDescent="0.3">
      <c r="A1278" s="176">
        <v>811646</v>
      </c>
      <c r="B1278" s="176" t="s">
        <v>308</v>
      </c>
      <c r="C1278" s="176" t="s">
        <v>222</v>
      </c>
      <c r="D1278" s="176" t="s">
        <v>221</v>
      </c>
      <c r="E1278" s="176" t="s">
        <v>221</v>
      </c>
      <c r="F1278" s="176" t="s">
        <v>221</v>
      </c>
      <c r="G1278" s="176" t="s">
        <v>221</v>
      </c>
      <c r="H1278" s="176" t="s">
        <v>222</v>
      </c>
      <c r="I1278" s="176" t="s">
        <v>221</v>
      </c>
      <c r="J1278" s="176" t="s">
        <v>221</v>
      </c>
      <c r="K1278" s="176" t="s">
        <v>221</v>
      </c>
      <c r="L1278" s="176" t="s">
        <v>221</v>
      </c>
      <c r="M1278" s="176" t="s">
        <v>221</v>
      </c>
      <c r="N1278" s="176" t="s">
        <v>221</v>
      </c>
    </row>
    <row r="1279" spans="1:50" x14ac:dyDescent="0.3">
      <c r="A1279" s="176">
        <v>811647</v>
      </c>
      <c r="B1279" s="176" t="s">
        <v>308</v>
      </c>
      <c r="C1279" s="176" t="s">
        <v>222</v>
      </c>
      <c r="D1279" s="176" t="s">
        <v>222</v>
      </c>
      <c r="E1279" s="176" t="s">
        <v>221</v>
      </c>
      <c r="F1279" s="176" t="s">
        <v>221</v>
      </c>
      <c r="G1279" s="176" t="s">
        <v>222</v>
      </c>
      <c r="H1279" s="176" t="s">
        <v>221</v>
      </c>
      <c r="I1279" s="176" t="s">
        <v>221</v>
      </c>
      <c r="J1279" s="176" t="s">
        <v>221</v>
      </c>
      <c r="K1279" s="176" t="s">
        <v>221</v>
      </c>
      <c r="L1279" s="176" t="s">
        <v>221</v>
      </c>
      <c r="M1279" s="176" t="s">
        <v>221</v>
      </c>
      <c r="N1279" s="176" t="s">
        <v>221</v>
      </c>
    </row>
    <row r="1280" spans="1:50" x14ac:dyDescent="0.3">
      <c r="A1280" s="176">
        <v>811648</v>
      </c>
      <c r="B1280" s="176" t="s">
        <v>308</v>
      </c>
      <c r="C1280" s="176" t="s">
        <v>222</v>
      </c>
      <c r="D1280" s="176" t="s">
        <v>221</v>
      </c>
      <c r="E1280" s="176" t="s">
        <v>221</v>
      </c>
      <c r="F1280" s="176" t="s">
        <v>221</v>
      </c>
      <c r="G1280" s="176" t="s">
        <v>221</v>
      </c>
      <c r="H1280" s="176" t="s">
        <v>222</v>
      </c>
      <c r="I1280" s="176" t="s">
        <v>221</v>
      </c>
      <c r="J1280" s="176" t="s">
        <v>221</v>
      </c>
      <c r="K1280" s="176" t="s">
        <v>221</v>
      </c>
      <c r="L1280" s="176" t="s">
        <v>221</v>
      </c>
      <c r="M1280" s="176" t="s">
        <v>221</v>
      </c>
      <c r="N1280" s="176" t="s">
        <v>221</v>
      </c>
    </row>
    <row r="1281" spans="1:50" x14ac:dyDescent="0.3">
      <c r="A1281" s="176">
        <v>811649</v>
      </c>
      <c r="B1281" s="176" t="s">
        <v>308</v>
      </c>
      <c r="C1281" s="176" t="s">
        <v>222</v>
      </c>
      <c r="D1281" s="176" t="s">
        <v>221</v>
      </c>
      <c r="E1281" s="176" t="s">
        <v>221</v>
      </c>
      <c r="F1281" s="176" t="s">
        <v>221</v>
      </c>
      <c r="G1281" s="176" t="s">
        <v>222</v>
      </c>
      <c r="H1281" s="176" t="s">
        <v>222</v>
      </c>
      <c r="I1281" s="176" t="s">
        <v>221</v>
      </c>
      <c r="J1281" s="176" t="s">
        <v>221</v>
      </c>
      <c r="K1281" s="176" t="s">
        <v>221</v>
      </c>
      <c r="L1281" s="176" t="s">
        <v>221</v>
      </c>
      <c r="M1281" s="176" t="s">
        <v>221</v>
      </c>
      <c r="N1281" s="176" t="s">
        <v>221</v>
      </c>
    </row>
    <row r="1282" spans="1:50" x14ac:dyDescent="0.3">
      <c r="A1282" s="176">
        <v>811650</v>
      </c>
      <c r="B1282" s="176" t="s">
        <v>308</v>
      </c>
      <c r="C1282" s="176" t="s">
        <v>222</v>
      </c>
      <c r="D1282" s="176" t="s">
        <v>221</v>
      </c>
      <c r="E1282" s="176" t="s">
        <v>222</v>
      </c>
      <c r="F1282" s="176" t="s">
        <v>222</v>
      </c>
      <c r="G1282" s="176" t="s">
        <v>222</v>
      </c>
      <c r="H1282" s="176" t="s">
        <v>222</v>
      </c>
      <c r="I1282" s="176" t="s">
        <v>221</v>
      </c>
      <c r="J1282" s="176" t="s">
        <v>221</v>
      </c>
      <c r="K1282" s="176" t="s">
        <v>222</v>
      </c>
      <c r="L1282" s="176" t="s">
        <v>222</v>
      </c>
      <c r="M1282" s="176" t="s">
        <v>222</v>
      </c>
      <c r="N1282" s="176" t="s">
        <v>221</v>
      </c>
    </row>
    <row r="1283" spans="1:50" x14ac:dyDescent="0.3">
      <c r="A1283" s="176">
        <v>811653</v>
      </c>
      <c r="B1283" s="176" t="s">
        <v>308</v>
      </c>
      <c r="C1283" s="176" t="s">
        <v>222</v>
      </c>
      <c r="D1283" s="176" t="s">
        <v>221</v>
      </c>
      <c r="E1283" s="176" t="s">
        <v>221</v>
      </c>
      <c r="F1283" s="176" t="s">
        <v>221</v>
      </c>
      <c r="G1283" s="176" t="s">
        <v>221</v>
      </c>
      <c r="H1283" s="176" t="s">
        <v>222</v>
      </c>
      <c r="I1283" s="176" t="s">
        <v>221</v>
      </c>
      <c r="J1283" s="176" t="s">
        <v>221</v>
      </c>
      <c r="K1283" s="176" t="s">
        <v>221</v>
      </c>
      <c r="L1283" s="176" t="s">
        <v>221</v>
      </c>
      <c r="M1283" s="176" t="s">
        <v>221</v>
      </c>
      <c r="N1283" s="176" t="s">
        <v>221</v>
      </c>
    </row>
    <row r="1284" spans="1:50" x14ac:dyDescent="0.3">
      <c r="A1284" s="176">
        <v>811654</v>
      </c>
      <c r="B1284" s="176" t="s">
        <v>308</v>
      </c>
      <c r="C1284" s="176" t="s">
        <v>222</v>
      </c>
      <c r="D1284" s="176" t="s">
        <v>222</v>
      </c>
      <c r="E1284" s="176" t="s">
        <v>221</v>
      </c>
      <c r="F1284" s="176" t="s">
        <v>221</v>
      </c>
      <c r="G1284" s="176" t="s">
        <v>221</v>
      </c>
      <c r="H1284" s="176" t="s">
        <v>222</v>
      </c>
      <c r="I1284" s="176" t="s">
        <v>221</v>
      </c>
      <c r="J1284" s="176" t="s">
        <v>221</v>
      </c>
      <c r="K1284" s="176" t="s">
        <v>221</v>
      </c>
      <c r="L1284" s="176" t="s">
        <v>221</v>
      </c>
      <c r="M1284" s="176" t="s">
        <v>221</v>
      </c>
      <c r="N1284" s="176" t="s">
        <v>221</v>
      </c>
    </row>
    <row r="1285" spans="1:50" x14ac:dyDescent="0.3">
      <c r="A1285" s="176">
        <v>811655</v>
      </c>
      <c r="B1285" s="176" t="s">
        <v>308</v>
      </c>
      <c r="C1285" s="176" t="s">
        <v>222</v>
      </c>
      <c r="D1285" s="176" t="s">
        <v>222</v>
      </c>
      <c r="E1285" s="176" t="s">
        <v>221</v>
      </c>
      <c r="F1285" s="176" t="s">
        <v>222</v>
      </c>
      <c r="G1285" s="176" t="s">
        <v>221</v>
      </c>
      <c r="H1285" s="176" t="s">
        <v>222</v>
      </c>
      <c r="I1285" s="176" t="s">
        <v>221</v>
      </c>
      <c r="J1285" s="176" t="s">
        <v>221</v>
      </c>
      <c r="K1285" s="176" t="s">
        <v>221</v>
      </c>
      <c r="L1285" s="176" t="s">
        <v>221</v>
      </c>
      <c r="M1285" s="176" t="s">
        <v>221</v>
      </c>
      <c r="N1285" s="176" t="s">
        <v>221</v>
      </c>
    </row>
    <row r="1286" spans="1:50" x14ac:dyDescent="0.3">
      <c r="A1286" s="176">
        <v>811656</v>
      </c>
      <c r="B1286" s="176" t="s">
        <v>308</v>
      </c>
      <c r="C1286" s="176" t="s">
        <v>222</v>
      </c>
      <c r="D1286" s="176" t="s">
        <v>222</v>
      </c>
      <c r="E1286" s="176" t="s">
        <v>221</v>
      </c>
      <c r="F1286" s="176" t="s">
        <v>222</v>
      </c>
      <c r="G1286" s="176" t="s">
        <v>222</v>
      </c>
      <c r="H1286" s="176" t="s">
        <v>222</v>
      </c>
      <c r="I1286" s="176" t="s">
        <v>221</v>
      </c>
      <c r="J1286" s="176" t="s">
        <v>221</v>
      </c>
      <c r="K1286" s="176" t="s">
        <v>221</v>
      </c>
      <c r="L1286" s="176" t="s">
        <v>221</v>
      </c>
      <c r="M1286" s="176" t="s">
        <v>221</v>
      </c>
      <c r="N1286" s="176" t="s">
        <v>221</v>
      </c>
    </row>
    <row r="1287" spans="1:50" x14ac:dyDescent="0.3">
      <c r="A1287" s="176">
        <v>811657</v>
      </c>
      <c r="B1287" s="176" t="s">
        <v>308</v>
      </c>
      <c r="C1287" s="176" t="s">
        <v>222</v>
      </c>
      <c r="D1287" s="176" t="s">
        <v>221</v>
      </c>
      <c r="E1287" s="176" t="s">
        <v>222</v>
      </c>
      <c r="F1287" s="176" t="s">
        <v>222</v>
      </c>
      <c r="G1287" s="176" t="s">
        <v>222</v>
      </c>
      <c r="H1287" s="176" t="s">
        <v>222</v>
      </c>
      <c r="I1287" s="176" t="s">
        <v>221</v>
      </c>
      <c r="J1287" s="176" t="s">
        <v>221</v>
      </c>
      <c r="K1287" s="176" t="s">
        <v>221</v>
      </c>
      <c r="L1287" s="176" t="s">
        <v>221</v>
      </c>
      <c r="M1287" s="176" t="s">
        <v>221</v>
      </c>
      <c r="N1287" s="176" t="s">
        <v>221</v>
      </c>
    </row>
    <row r="1288" spans="1:50" x14ac:dyDescent="0.3">
      <c r="A1288" s="176">
        <v>811659</v>
      </c>
      <c r="B1288" s="176" t="s">
        <v>308</v>
      </c>
      <c r="C1288" s="176" t="s">
        <v>222</v>
      </c>
      <c r="D1288" s="176" t="s">
        <v>222</v>
      </c>
      <c r="E1288" s="176" t="s">
        <v>222</v>
      </c>
      <c r="F1288" s="176" t="s">
        <v>221</v>
      </c>
      <c r="G1288" s="176" t="s">
        <v>221</v>
      </c>
      <c r="H1288" s="176" t="s">
        <v>222</v>
      </c>
      <c r="I1288" s="176" t="s">
        <v>221</v>
      </c>
      <c r="J1288" s="176" t="s">
        <v>221</v>
      </c>
      <c r="K1288" s="176" t="s">
        <v>221</v>
      </c>
      <c r="L1288" s="176" t="s">
        <v>221</v>
      </c>
      <c r="M1288" s="176" t="s">
        <v>221</v>
      </c>
      <c r="N1288" s="176" t="s">
        <v>221</v>
      </c>
    </row>
    <row r="1289" spans="1:50" x14ac:dyDescent="0.3">
      <c r="A1289" s="176">
        <v>811661</v>
      </c>
      <c r="B1289" s="176" t="s">
        <v>308</v>
      </c>
      <c r="C1289" s="176" t="s">
        <v>220</v>
      </c>
      <c r="D1289" s="176" t="s">
        <v>222</v>
      </c>
      <c r="E1289" s="176" t="s">
        <v>221</v>
      </c>
      <c r="F1289" s="176" t="s">
        <v>220</v>
      </c>
      <c r="G1289" s="176" t="s">
        <v>220</v>
      </c>
      <c r="H1289" s="176" t="s">
        <v>221</v>
      </c>
      <c r="I1289" s="176" t="s">
        <v>220</v>
      </c>
      <c r="J1289" s="176" t="s">
        <v>221</v>
      </c>
      <c r="K1289" s="176" t="s">
        <v>221</v>
      </c>
      <c r="L1289" s="176" t="s">
        <v>221</v>
      </c>
      <c r="M1289" s="176" t="s">
        <v>220</v>
      </c>
      <c r="N1289" s="176" t="s">
        <v>221</v>
      </c>
      <c r="O1289" s="176" t="s">
        <v>284</v>
      </c>
      <c r="P1289" s="176" t="s">
        <v>284</v>
      </c>
      <c r="Q1289" s="176" t="s">
        <v>284</v>
      </c>
      <c r="R1289" s="176" t="s">
        <v>284</v>
      </c>
      <c r="S1289" s="176" t="s">
        <v>284</v>
      </c>
      <c r="T1289" s="176" t="s">
        <v>284</v>
      </c>
      <c r="U1289" s="176" t="s">
        <v>284</v>
      </c>
      <c r="V1289" s="176" t="s">
        <v>284</v>
      </c>
      <c r="W1289" s="176" t="s">
        <v>284</v>
      </c>
      <c r="X1289" s="176" t="s">
        <v>284</v>
      </c>
      <c r="Y1289" s="176" t="s">
        <v>284</v>
      </c>
      <c r="Z1289" s="176" t="s">
        <v>284</v>
      </c>
      <c r="AA1289" s="176" t="s">
        <v>284</v>
      </c>
      <c r="AB1289" s="176" t="s">
        <v>284</v>
      </c>
      <c r="AC1289" s="176" t="s">
        <v>284</v>
      </c>
      <c r="AD1289" s="176" t="s">
        <v>284</v>
      </c>
      <c r="AE1289" s="176" t="s">
        <v>284</v>
      </c>
      <c r="AF1289" s="176" t="s">
        <v>284</v>
      </c>
      <c r="AG1289" s="176" t="s">
        <v>284</v>
      </c>
      <c r="AH1289" s="176" t="s">
        <v>284</v>
      </c>
      <c r="AI1289" s="176" t="s">
        <v>284</v>
      </c>
      <c r="AJ1289" s="176" t="s">
        <v>284</v>
      </c>
      <c r="AK1289" s="176" t="s">
        <v>284</v>
      </c>
      <c r="AL1289" s="176" t="s">
        <v>284</v>
      </c>
      <c r="AM1289" s="176" t="s">
        <v>284</v>
      </c>
      <c r="AN1289" s="176" t="s">
        <v>284</v>
      </c>
      <c r="AO1289" s="176" t="s">
        <v>284</v>
      </c>
      <c r="AP1289" s="176" t="s">
        <v>284</v>
      </c>
      <c r="AQ1289" s="176" t="s">
        <v>284</v>
      </c>
      <c r="AR1289" s="176" t="s">
        <v>284</v>
      </c>
      <c r="AS1289" s="176" t="s">
        <v>284</v>
      </c>
      <c r="AT1289" s="176" t="s">
        <v>284</v>
      </c>
      <c r="AU1289" s="176" t="s">
        <v>284</v>
      </c>
      <c r="AV1289" s="176" t="s">
        <v>284</v>
      </c>
      <c r="AW1289" s="176" t="s">
        <v>284</v>
      </c>
      <c r="AX1289" s="176" t="s">
        <v>284</v>
      </c>
    </row>
    <row r="1290" spans="1:50" x14ac:dyDescent="0.3">
      <c r="A1290" s="176">
        <v>811664</v>
      </c>
      <c r="B1290" s="176" t="s">
        <v>308</v>
      </c>
      <c r="C1290" s="176" t="s">
        <v>221</v>
      </c>
      <c r="D1290" s="176" t="s">
        <v>222</v>
      </c>
      <c r="E1290" s="176" t="s">
        <v>221</v>
      </c>
      <c r="F1290" s="176" t="s">
        <v>222</v>
      </c>
      <c r="G1290" s="176" t="s">
        <v>221</v>
      </c>
      <c r="H1290" s="176" t="s">
        <v>221</v>
      </c>
      <c r="I1290" s="176" t="s">
        <v>221</v>
      </c>
      <c r="J1290" s="176" t="s">
        <v>221</v>
      </c>
      <c r="K1290" s="176" t="s">
        <v>221</v>
      </c>
      <c r="L1290" s="176" t="s">
        <v>221</v>
      </c>
      <c r="M1290" s="176" t="s">
        <v>221</v>
      </c>
      <c r="N1290" s="176" t="s">
        <v>221</v>
      </c>
    </row>
    <row r="1291" spans="1:50" x14ac:dyDescent="0.3">
      <c r="A1291" s="176">
        <v>811665</v>
      </c>
      <c r="B1291" s="176" t="s">
        <v>308</v>
      </c>
      <c r="C1291" s="176" t="s">
        <v>222</v>
      </c>
      <c r="D1291" s="176" t="s">
        <v>222</v>
      </c>
      <c r="E1291" s="176" t="s">
        <v>222</v>
      </c>
      <c r="F1291" s="176" t="s">
        <v>222</v>
      </c>
      <c r="G1291" s="176" t="s">
        <v>222</v>
      </c>
      <c r="H1291" s="176" t="s">
        <v>222</v>
      </c>
      <c r="I1291" s="176" t="s">
        <v>221</v>
      </c>
      <c r="J1291" s="176" t="s">
        <v>221</v>
      </c>
      <c r="K1291" s="176" t="s">
        <v>221</v>
      </c>
      <c r="L1291" s="176" t="s">
        <v>221</v>
      </c>
      <c r="M1291" s="176" t="s">
        <v>221</v>
      </c>
      <c r="N1291" s="176" t="s">
        <v>221</v>
      </c>
    </row>
    <row r="1292" spans="1:50" x14ac:dyDescent="0.3">
      <c r="A1292" s="176">
        <v>811666</v>
      </c>
      <c r="B1292" s="176" t="s">
        <v>308</v>
      </c>
      <c r="C1292" s="176" t="s">
        <v>222</v>
      </c>
      <c r="D1292" s="176" t="s">
        <v>222</v>
      </c>
      <c r="E1292" s="176" t="s">
        <v>221</v>
      </c>
      <c r="F1292" s="176" t="s">
        <v>222</v>
      </c>
      <c r="G1292" s="176" t="s">
        <v>222</v>
      </c>
      <c r="H1292" s="176" t="s">
        <v>222</v>
      </c>
      <c r="I1292" s="176" t="s">
        <v>221</v>
      </c>
      <c r="J1292" s="176" t="s">
        <v>221</v>
      </c>
      <c r="K1292" s="176" t="s">
        <v>221</v>
      </c>
      <c r="L1292" s="176" t="s">
        <v>221</v>
      </c>
      <c r="M1292" s="176" t="s">
        <v>221</v>
      </c>
      <c r="N1292" s="176" t="s">
        <v>221</v>
      </c>
    </row>
    <row r="1293" spans="1:50" x14ac:dyDescent="0.3">
      <c r="A1293" s="176">
        <v>811668</v>
      </c>
      <c r="B1293" s="176" t="s">
        <v>308</v>
      </c>
      <c r="C1293" s="176" t="s">
        <v>222</v>
      </c>
      <c r="D1293" s="176" t="s">
        <v>222</v>
      </c>
      <c r="E1293" s="176" t="s">
        <v>221</v>
      </c>
      <c r="F1293" s="176" t="s">
        <v>221</v>
      </c>
      <c r="G1293" s="176" t="s">
        <v>221</v>
      </c>
      <c r="H1293" s="176" t="s">
        <v>221</v>
      </c>
      <c r="I1293" s="176" t="s">
        <v>221</v>
      </c>
      <c r="J1293" s="176" t="s">
        <v>221</v>
      </c>
      <c r="K1293" s="176" t="s">
        <v>221</v>
      </c>
      <c r="L1293" s="176" t="s">
        <v>221</v>
      </c>
      <c r="M1293" s="176" t="s">
        <v>221</v>
      </c>
      <c r="N1293" s="176" t="s">
        <v>221</v>
      </c>
    </row>
    <row r="1294" spans="1:50" x14ac:dyDescent="0.3">
      <c r="A1294" s="176">
        <v>811669</v>
      </c>
      <c r="B1294" s="176" t="s">
        <v>308</v>
      </c>
      <c r="C1294" s="176" t="s">
        <v>222</v>
      </c>
      <c r="D1294" s="176" t="s">
        <v>220</v>
      </c>
      <c r="E1294" s="176" t="s">
        <v>222</v>
      </c>
      <c r="F1294" s="176" t="s">
        <v>222</v>
      </c>
      <c r="G1294" s="176" t="s">
        <v>222</v>
      </c>
      <c r="H1294" s="176" t="s">
        <v>222</v>
      </c>
      <c r="I1294" s="176" t="s">
        <v>222</v>
      </c>
      <c r="J1294" s="176" t="s">
        <v>221</v>
      </c>
      <c r="K1294" s="176" t="s">
        <v>222</v>
      </c>
      <c r="L1294" s="176" t="s">
        <v>221</v>
      </c>
      <c r="M1294" s="176" t="s">
        <v>221</v>
      </c>
      <c r="N1294" s="176" t="s">
        <v>220</v>
      </c>
      <c r="O1294" s="176" t="s">
        <v>284</v>
      </c>
      <c r="P1294" s="176" t="s">
        <v>284</v>
      </c>
      <c r="Q1294" s="176" t="s">
        <v>284</v>
      </c>
      <c r="R1294" s="176" t="s">
        <v>284</v>
      </c>
      <c r="S1294" s="176" t="s">
        <v>284</v>
      </c>
      <c r="T1294" s="176" t="s">
        <v>284</v>
      </c>
      <c r="U1294" s="176" t="s">
        <v>284</v>
      </c>
      <c r="V1294" s="176" t="s">
        <v>284</v>
      </c>
      <c r="W1294" s="176" t="s">
        <v>284</v>
      </c>
      <c r="X1294" s="176" t="s">
        <v>284</v>
      </c>
      <c r="Y1294" s="176" t="s">
        <v>284</v>
      </c>
      <c r="Z1294" s="176" t="s">
        <v>284</v>
      </c>
      <c r="AA1294" s="176" t="s">
        <v>284</v>
      </c>
      <c r="AB1294" s="176" t="s">
        <v>284</v>
      </c>
      <c r="AC1294" s="176" t="s">
        <v>284</v>
      </c>
      <c r="AD1294" s="176" t="s">
        <v>284</v>
      </c>
      <c r="AE1294" s="176" t="s">
        <v>284</v>
      </c>
      <c r="AF1294" s="176" t="s">
        <v>284</v>
      </c>
      <c r="AG1294" s="176" t="s">
        <v>284</v>
      </c>
      <c r="AH1294" s="176" t="s">
        <v>284</v>
      </c>
      <c r="AI1294" s="176" t="s">
        <v>284</v>
      </c>
      <c r="AJ1294" s="176" t="s">
        <v>284</v>
      </c>
      <c r="AK1294" s="176" t="s">
        <v>284</v>
      </c>
      <c r="AL1294" s="176" t="s">
        <v>284</v>
      </c>
      <c r="AM1294" s="176" t="s">
        <v>284</v>
      </c>
      <c r="AN1294" s="176" t="s">
        <v>284</v>
      </c>
      <c r="AO1294" s="176" t="s">
        <v>284</v>
      </c>
      <c r="AP1294" s="176" t="s">
        <v>284</v>
      </c>
      <c r="AQ1294" s="176" t="s">
        <v>284</v>
      </c>
      <c r="AR1294" s="176" t="s">
        <v>284</v>
      </c>
      <c r="AS1294" s="176" t="s">
        <v>284</v>
      </c>
      <c r="AT1294" s="176" t="s">
        <v>284</v>
      </c>
      <c r="AU1294" s="176" t="s">
        <v>284</v>
      </c>
      <c r="AV1294" s="176" t="s">
        <v>284</v>
      </c>
      <c r="AW1294" s="176" t="s">
        <v>284</v>
      </c>
      <c r="AX1294" s="176" t="s">
        <v>284</v>
      </c>
    </row>
    <row r="1295" spans="1:50" x14ac:dyDescent="0.3">
      <c r="A1295" s="176">
        <v>811670</v>
      </c>
      <c r="B1295" s="176" t="s">
        <v>308</v>
      </c>
      <c r="C1295" s="176" t="s">
        <v>221</v>
      </c>
      <c r="D1295" s="176" t="s">
        <v>222</v>
      </c>
      <c r="E1295" s="176" t="s">
        <v>222</v>
      </c>
      <c r="F1295" s="176" t="s">
        <v>221</v>
      </c>
      <c r="G1295" s="176" t="s">
        <v>221</v>
      </c>
      <c r="H1295" s="176" t="s">
        <v>221</v>
      </c>
      <c r="I1295" s="176" t="s">
        <v>221</v>
      </c>
      <c r="J1295" s="176" t="s">
        <v>221</v>
      </c>
      <c r="K1295" s="176" t="s">
        <v>221</v>
      </c>
      <c r="L1295" s="176" t="s">
        <v>221</v>
      </c>
      <c r="M1295" s="176" t="s">
        <v>221</v>
      </c>
      <c r="N1295" s="176" t="s">
        <v>221</v>
      </c>
    </row>
    <row r="1296" spans="1:50" x14ac:dyDescent="0.3">
      <c r="A1296" s="176">
        <v>811672</v>
      </c>
      <c r="B1296" s="176" t="s">
        <v>308</v>
      </c>
      <c r="C1296" s="176" t="s">
        <v>222</v>
      </c>
      <c r="D1296" s="176" t="s">
        <v>222</v>
      </c>
      <c r="E1296" s="176" t="s">
        <v>221</v>
      </c>
      <c r="F1296" s="176" t="s">
        <v>222</v>
      </c>
      <c r="G1296" s="176" t="s">
        <v>221</v>
      </c>
      <c r="H1296" s="176" t="s">
        <v>221</v>
      </c>
      <c r="I1296" s="176" t="s">
        <v>221</v>
      </c>
      <c r="J1296" s="176" t="s">
        <v>221</v>
      </c>
      <c r="K1296" s="176" t="s">
        <v>221</v>
      </c>
      <c r="L1296" s="176" t="s">
        <v>221</v>
      </c>
      <c r="M1296" s="176" t="s">
        <v>221</v>
      </c>
      <c r="N1296" s="176" t="s">
        <v>221</v>
      </c>
    </row>
    <row r="1297" spans="1:50" x14ac:dyDescent="0.3">
      <c r="A1297" s="176">
        <v>811674</v>
      </c>
      <c r="B1297" s="176" t="s">
        <v>308</v>
      </c>
      <c r="C1297" s="176" t="s">
        <v>221</v>
      </c>
      <c r="D1297" s="176" t="s">
        <v>222</v>
      </c>
      <c r="E1297" s="176" t="s">
        <v>222</v>
      </c>
      <c r="F1297" s="176" t="s">
        <v>222</v>
      </c>
      <c r="G1297" s="176" t="s">
        <v>222</v>
      </c>
      <c r="H1297" s="176" t="s">
        <v>222</v>
      </c>
      <c r="I1297" s="176" t="s">
        <v>221</v>
      </c>
      <c r="J1297" s="176" t="s">
        <v>221</v>
      </c>
      <c r="K1297" s="176" t="s">
        <v>221</v>
      </c>
      <c r="L1297" s="176" t="s">
        <v>221</v>
      </c>
      <c r="M1297" s="176" t="s">
        <v>221</v>
      </c>
      <c r="N1297" s="176" t="s">
        <v>221</v>
      </c>
    </row>
    <row r="1298" spans="1:50" x14ac:dyDescent="0.3">
      <c r="A1298" s="176">
        <v>811676</v>
      </c>
      <c r="B1298" s="176" t="s">
        <v>308</v>
      </c>
      <c r="C1298" s="176" t="s">
        <v>222</v>
      </c>
      <c r="D1298" s="176" t="s">
        <v>221</v>
      </c>
      <c r="E1298" s="176" t="s">
        <v>221</v>
      </c>
      <c r="F1298" s="176" t="s">
        <v>221</v>
      </c>
      <c r="G1298" s="176" t="s">
        <v>222</v>
      </c>
      <c r="H1298" s="176" t="s">
        <v>221</v>
      </c>
      <c r="I1298" s="176" t="s">
        <v>221</v>
      </c>
      <c r="J1298" s="176" t="s">
        <v>221</v>
      </c>
      <c r="K1298" s="176" t="s">
        <v>221</v>
      </c>
      <c r="L1298" s="176" t="s">
        <v>221</v>
      </c>
      <c r="M1298" s="176" t="s">
        <v>221</v>
      </c>
      <c r="N1298" s="176" t="s">
        <v>221</v>
      </c>
    </row>
    <row r="1299" spans="1:50" x14ac:dyDescent="0.3">
      <c r="A1299" s="176">
        <v>811677</v>
      </c>
      <c r="B1299" s="176" t="s">
        <v>308</v>
      </c>
      <c r="C1299" s="176" t="s">
        <v>220</v>
      </c>
      <c r="D1299" s="176" t="s">
        <v>220</v>
      </c>
      <c r="E1299" s="176" t="s">
        <v>222</v>
      </c>
      <c r="F1299" s="176" t="s">
        <v>220</v>
      </c>
      <c r="G1299" s="176" t="s">
        <v>222</v>
      </c>
      <c r="H1299" s="176" t="s">
        <v>222</v>
      </c>
      <c r="I1299" s="176" t="s">
        <v>222</v>
      </c>
      <c r="J1299" s="176" t="s">
        <v>220</v>
      </c>
      <c r="K1299" s="176" t="s">
        <v>222</v>
      </c>
      <c r="L1299" s="176" t="s">
        <v>222</v>
      </c>
      <c r="M1299" s="176" t="s">
        <v>221</v>
      </c>
      <c r="N1299" s="176" t="s">
        <v>221</v>
      </c>
    </row>
    <row r="1300" spans="1:50" x14ac:dyDescent="0.3">
      <c r="A1300" s="176">
        <v>811681</v>
      </c>
      <c r="B1300" s="176" t="s">
        <v>308</v>
      </c>
      <c r="C1300" s="176" t="s">
        <v>222</v>
      </c>
      <c r="D1300" s="176" t="s">
        <v>222</v>
      </c>
      <c r="E1300" s="176" t="s">
        <v>221</v>
      </c>
      <c r="F1300" s="176" t="s">
        <v>222</v>
      </c>
      <c r="G1300" s="176" t="s">
        <v>222</v>
      </c>
      <c r="H1300" s="176" t="s">
        <v>221</v>
      </c>
      <c r="I1300" s="176" t="s">
        <v>221</v>
      </c>
      <c r="J1300" s="176" t="s">
        <v>221</v>
      </c>
      <c r="K1300" s="176" t="s">
        <v>221</v>
      </c>
      <c r="L1300" s="176" t="s">
        <v>221</v>
      </c>
      <c r="M1300" s="176" t="s">
        <v>221</v>
      </c>
      <c r="N1300" s="176" t="s">
        <v>221</v>
      </c>
    </row>
    <row r="1301" spans="1:50" x14ac:dyDescent="0.3">
      <c r="A1301" s="176">
        <v>811684</v>
      </c>
      <c r="B1301" s="176" t="s">
        <v>308</v>
      </c>
      <c r="C1301" s="176" t="s">
        <v>222</v>
      </c>
      <c r="D1301" s="176" t="s">
        <v>222</v>
      </c>
      <c r="E1301" s="176" t="s">
        <v>221</v>
      </c>
      <c r="F1301" s="176" t="s">
        <v>222</v>
      </c>
      <c r="G1301" s="176" t="s">
        <v>221</v>
      </c>
      <c r="H1301" s="176" t="s">
        <v>222</v>
      </c>
      <c r="I1301" s="176" t="s">
        <v>221</v>
      </c>
      <c r="J1301" s="176" t="s">
        <v>221</v>
      </c>
      <c r="K1301" s="176" t="s">
        <v>221</v>
      </c>
      <c r="L1301" s="176" t="s">
        <v>221</v>
      </c>
      <c r="M1301" s="176" t="s">
        <v>221</v>
      </c>
      <c r="N1301" s="176" t="s">
        <v>221</v>
      </c>
    </row>
    <row r="1302" spans="1:50" x14ac:dyDescent="0.3">
      <c r="A1302" s="176">
        <v>811686</v>
      </c>
      <c r="B1302" s="176" t="s">
        <v>308</v>
      </c>
      <c r="C1302" s="176" t="s">
        <v>222</v>
      </c>
      <c r="D1302" s="176" t="s">
        <v>221</v>
      </c>
      <c r="E1302" s="176" t="s">
        <v>221</v>
      </c>
      <c r="F1302" s="176" t="s">
        <v>222</v>
      </c>
      <c r="G1302" s="176" t="s">
        <v>222</v>
      </c>
      <c r="H1302" s="176" t="s">
        <v>222</v>
      </c>
      <c r="I1302" s="176" t="s">
        <v>221</v>
      </c>
      <c r="J1302" s="176" t="s">
        <v>221</v>
      </c>
      <c r="K1302" s="176" t="s">
        <v>221</v>
      </c>
      <c r="L1302" s="176" t="s">
        <v>221</v>
      </c>
      <c r="M1302" s="176" t="s">
        <v>221</v>
      </c>
      <c r="N1302" s="176" t="s">
        <v>221</v>
      </c>
    </row>
    <row r="1303" spans="1:50" x14ac:dyDescent="0.3">
      <c r="A1303" s="176">
        <v>811687</v>
      </c>
      <c r="B1303" s="176" t="s">
        <v>308</v>
      </c>
      <c r="C1303" s="176" t="s">
        <v>222</v>
      </c>
      <c r="D1303" s="176" t="s">
        <v>222</v>
      </c>
      <c r="E1303" s="176" t="s">
        <v>222</v>
      </c>
      <c r="F1303" s="176" t="s">
        <v>220</v>
      </c>
      <c r="G1303" s="176" t="s">
        <v>221</v>
      </c>
      <c r="H1303" s="176" t="s">
        <v>222</v>
      </c>
      <c r="I1303" s="176" t="s">
        <v>222</v>
      </c>
      <c r="J1303" s="176" t="s">
        <v>220</v>
      </c>
      <c r="K1303" s="176" t="s">
        <v>221</v>
      </c>
      <c r="L1303" s="176" t="s">
        <v>221</v>
      </c>
      <c r="M1303" s="176" t="s">
        <v>220</v>
      </c>
      <c r="N1303" s="176" t="s">
        <v>221</v>
      </c>
    </row>
    <row r="1304" spans="1:50" x14ac:dyDescent="0.3">
      <c r="A1304" s="176">
        <v>811688</v>
      </c>
      <c r="B1304" s="176" t="s">
        <v>308</v>
      </c>
      <c r="C1304" s="176" t="s">
        <v>222</v>
      </c>
      <c r="D1304" s="176" t="s">
        <v>222</v>
      </c>
      <c r="E1304" s="176" t="s">
        <v>222</v>
      </c>
      <c r="F1304" s="176" t="s">
        <v>222</v>
      </c>
      <c r="G1304" s="176" t="s">
        <v>222</v>
      </c>
      <c r="H1304" s="176" t="s">
        <v>222</v>
      </c>
      <c r="I1304" s="176" t="s">
        <v>221</v>
      </c>
      <c r="J1304" s="176" t="s">
        <v>221</v>
      </c>
      <c r="K1304" s="176" t="s">
        <v>221</v>
      </c>
      <c r="L1304" s="176" t="s">
        <v>221</v>
      </c>
      <c r="M1304" s="176" t="s">
        <v>221</v>
      </c>
      <c r="N1304" s="176" t="s">
        <v>221</v>
      </c>
    </row>
    <row r="1305" spans="1:50" x14ac:dyDescent="0.3">
      <c r="A1305" s="176">
        <v>811692</v>
      </c>
      <c r="B1305" s="176" t="s">
        <v>308</v>
      </c>
      <c r="C1305" s="176" t="s">
        <v>222</v>
      </c>
      <c r="D1305" s="176" t="s">
        <v>221</v>
      </c>
      <c r="E1305" s="176" t="s">
        <v>222</v>
      </c>
      <c r="F1305" s="176" t="s">
        <v>221</v>
      </c>
      <c r="G1305" s="176" t="s">
        <v>222</v>
      </c>
      <c r="H1305" s="176" t="s">
        <v>222</v>
      </c>
      <c r="I1305" s="176" t="s">
        <v>221</v>
      </c>
      <c r="J1305" s="176" t="s">
        <v>222</v>
      </c>
      <c r="K1305" s="176" t="s">
        <v>222</v>
      </c>
      <c r="L1305" s="176" t="s">
        <v>221</v>
      </c>
      <c r="M1305" s="176" t="s">
        <v>221</v>
      </c>
      <c r="N1305" s="176" t="s">
        <v>222</v>
      </c>
    </row>
    <row r="1306" spans="1:50" x14ac:dyDescent="0.3">
      <c r="A1306" s="176">
        <v>811694</v>
      </c>
      <c r="B1306" s="176" t="s">
        <v>308</v>
      </c>
      <c r="C1306" s="176" t="s">
        <v>222</v>
      </c>
      <c r="D1306" s="176" t="s">
        <v>222</v>
      </c>
      <c r="E1306" s="176" t="s">
        <v>221</v>
      </c>
      <c r="F1306" s="176" t="s">
        <v>222</v>
      </c>
      <c r="G1306" s="176" t="s">
        <v>222</v>
      </c>
      <c r="H1306" s="176" t="s">
        <v>222</v>
      </c>
      <c r="I1306" s="176" t="s">
        <v>221</v>
      </c>
      <c r="J1306" s="176" t="s">
        <v>221</v>
      </c>
      <c r="K1306" s="176" t="s">
        <v>221</v>
      </c>
      <c r="L1306" s="176" t="s">
        <v>221</v>
      </c>
      <c r="M1306" s="176" t="s">
        <v>221</v>
      </c>
      <c r="N1306" s="176" t="s">
        <v>221</v>
      </c>
    </row>
    <row r="1307" spans="1:50" x14ac:dyDescent="0.3">
      <c r="A1307" s="176">
        <v>811697</v>
      </c>
      <c r="B1307" s="176" t="s">
        <v>308</v>
      </c>
      <c r="C1307" s="176" t="s">
        <v>222</v>
      </c>
      <c r="D1307" s="176" t="s">
        <v>222</v>
      </c>
      <c r="E1307" s="176" t="s">
        <v>222</v>
      </c>
      <c r="F1307" s="176" t="s">
        <v>222</v>
      </c>
      <c r="G1307" s="176" t="s">
        <v>221</v>
      </c>
      <c r="H1307" s="176" t="s">
        <v>221</v>
      </c>
      <c r="I1307" s="176" t="s">
        <v>221</v>
      </c>
      <c r="J1307" s="176" t="s">
        <v>221</v>
      </c>
      <c r="K1307" s="176" t="s">
        <v>221</v>
      </c>
      <c r="L1307" s="176" t="s">
        <v>221</v>
      </c>
      <c r="M1307" s="176" t="s">
        <v>221</v>
      </c>
      <c r="N1307" s="176" t="s">
        <v>221</v>
      </c>
    </row>
    <row r="1308" spans="1:50" x14ac:dyDescent="0.3">
      <c r="A1308" s="176">
        <v>811698</v>
      </c>
      <c r="B1308" s="176" t="s">
        <v>308</v>
      </c>
      <c r="C1308" s="176" t="s">
        <v>222</v>
      </c>
      <c r="D1308" s="176" t="s">
        <v>222</v>
      </c>
      <c r="E1308" s="176" t="s">
        <v>221</v>
      </c>
      <c r="F1308" s="176" t="s">
        <v>221</v>
      </c>
      <c r="G1308" s="176" t="s">
        <v>221</v>
      </c>
      <c r="H1308" s="176" t="s">
        <v>221</v>
      </c>
      <c r="I1308" s="176" t="s">
        <v>221</v>
      </c>
      <c r="J1308" s="176" t="s">
        <v>221</v>
      </c>
      <c r="K1308" s="176" t="s">
        <v>221</v>
      </c>
      <c r="L1308" s="176" t="s">
        <v>221</v>
      </c>
      <c r="M1308" s="176" t="s">
        <v>221</v>
      </c>
      <c r="N1308" s="176" t="s">
        <v>221</v>
      </c>
    </row>
    <row r="1309" spans="1:50" x14ac:dyDescent="0.3">
      <c r="A1309" s="176">
        <v>811700</v>
      </c>
      <c r="B1309" s="176" t="s">
        <v>308</v>
      </c>
      <c r="C1309" s="176" t="s">
        <v>221</v>
      </c>
      <c r="D1309" s="176" t="s">
        <v>220</v>
      </c>
      <c r="E1309" s="176" t="s">
        <v>222</v>
      </c>
      <c r="F1309" s="176" t="s">
        <v>221</v>
      </c>
      <c r="G1309" s="176" t="s">
        <v>222</v>
      </c>
      <c r="H1309" s="176" t="s">
        <v>221</v>
      </c>
      <c r="I1309" s="176" t="s">
        <v>221</v>
      </c>
      <c r="J1309" s="176" t="s">
        <v>221</v>
      </c>
      <c r="K1309" s="176" t="s">
        <v>221</v>
      </c>
      <c r="L1309" s="176" t="s">
        <v>221</v>
      </c>
      <c r="M1309" s="176" t="s">
        <v>221</v>
      </c>
      <c r="N1309" s="176" t="s">
        <v>221</v>
      </c>
    </row>
    <row r="1310" spans="1:50" x14ac:dyDescent="0.3">
      <c r="A1310" s="176">
        <v>811701</v>
      </c>
      <c r="B1310" s="176" t="s">
        <v>308</v>
      </c>
      <c r="C1310" s="176" t="s">
        <v>220</v>
      </c>
      <c r="D1310" s="176" t="s">
        <v>220</v>
      </c>
      <c r="E1310" s="176" t="s">
        <v>220</v>
      </c>
      <c r="F1310" s="176" t="s">
        <v>222</v>
      </c>
      <c r="G1310" s="176" t="s">
        <v>220</v>
      </c>
      <c r="H1310" s="176" t="s">
        <v>220</v>
      </c>
      <c r="I1310" s="176" t="s">
        <v>222</v>
      </c>
      <c r="J1310" s="176" t="s">
        <v>222</v>
      </c>
      <c r="K1310" s="176" t="s">
        <v>222</v>
      </c>
      <c r="L1310" s="176" t="s">
        <v>222</v>
      </c>
      <c r="M1310" s="176" t="s">
        <v>222</v>
      </c>
      <c r="N1310" s="176" t="s">
        <v>221</v>
      </c>
      <c r="O1310" s="176" t="s">
        <v>284</v>
      </c>
      <c r="P1310" s="176" t="s">
        <v>284</v>
      </c>
      <c r="Q1310" s="176" t="s">
        <v>284</v>
      </c>
      <c r="R1310" s="176" t="s">
        <v>284</v>
      </c>
      <c r="S1310" s="176" t="s">
        <v>284</v>
      </c>
      <c r="T1310" s="176" t="s">
        <v>284</v>
      </c>
      <c r="U1310" s="176" t="s">
        <v>284</v>
      </c>
      <c r="V1310" s="176" t="s">
        <v>284</v>
      </c>
      <c r="W1310" s="176" t="s">
        <v>284</v>
      </c>
      <c r="X1310" s="176" t="s">
        <v>284</v>
      </c>
      <c r="Y1310" s="176" t="s">
        <v>284</v>
      </c>
      <c r="Z1310" s="176" t="s">
        <v>284</v>
      </c>
      <c r="AA1310" s="176" t="s">
        <v>284</v>
      </c>
      <c r="AB1310" s="176" t="s">
        <v>284</v>
      </c>
      <c r="AC1310" s="176" t="s">
        <v>284</v>
      </c>
      <c r="AD1310" s="176" t="s">
        <v>284</v>
      </c>
      <c r="AE1310" s="176" t="s">
        <v>284</v>
      </c>
      <c r="AF1310" s="176" t="s">
        <v>284</v>
      </c>
      <c r="AG1310" s="176" t="s">
        <v>284</v>
      </c>
      <c r="AH1310" s="176" t="s">
        <v>284</v>
      </c>
      <c r="AI1310" s="176" t="s">
        <v>284</v>
      </c>
      <c r="AJ1310" s="176" t="s">
        <v>284</v>
      </c>
      <c r="AK1310" s="176" t="s">
        <v>284</v>
      </c>
      <c r="AL1310" s="176" t="s">
        <v>284</v>
      </c>
      <c r="AM1310" s="176" t="s">
        <v>284</v>
      </c>
      <c r="AN1310" s="176" t="s">
        <v>284</v>
      </c>
      <c r="AO1310" s="176" t="s">
        <v>284</v>
      </c>
      <c r="AP1310" s="176" t="s">
        <v>284</v>
      </c>
      <c r="AQ1310" s="176" t="s">
        <v>284</v>
      </c>
      <c r="AR1310" s="176" t="s">
        <v>284</v>
      </c>
      <c r="AS1310" s="176" t="s">
        <v>284</v>
      </c>
      <c r="AT1310" s="176" t="s">
        <v>284</v>
      </c>
      <c r="AU1310" s="176" t="s">
        <v>284</v>
      </c>
      <c r="AV1310" s="176" t="s">
        <v>284</v>
      </c>
      <c r="AW1310" s="176" t="s">
        <v>284</v>
      </c>
      <c r="AX1310" s="176" t="s">
        <v>284</v>
      </c>
    </row>
    <row r="1311" spans="1:50" x14ac:dyDescent="0.3">
      <c r="A1311" s="176">
        <v>811702</v>
      </c>
      <c r="B1311" s="176" t="s">
        <v>308</v>
      </c>
      <c r="C1311" s="176" t="s">
        <v>222</v>
      </c>
      <c r="D1311" s="176" t="s">
        <v>221</v>
      </c>
      <c r="E1311" s="176" t="s">
        <v>222</v>
      </c>
      <c r="F1311" s="176" t="s">
        <v>220</v>
      </c>
      <c r="G1311" s="176" t="s">
        <v>220</v>
      </c>
      <c r="H1311" s="176" t="s">
        <v>222</v>
      </c>
      <c r="I1311" s="176" t="s">
        <v>221</v>
      </c>
      <c r="J1311" s="176" t="s">
        <v>221</v>
      </c>
      <c r="K1311" s="176" t="s">
        <v>221</v>
      </c>
      <c r="L1311" s="176" t="s">
        <v>221</v>
      </c>
      <c r="M1311" s="176" t="s">
        <v>221</v>
      </c>
      <c r="N1311" s="176" t="s">
        <v>222</v>
      </c>
    </row>
    <row r="1312" spans="1:50" x14ac:dyDescent="0.3">
      <c r="A1312" s="176">
        <v>811704</v>
      </c>
      <c r="B1312" s="176" t="s">
        <v>308</v>
      </c>
      <c r="C1312" s="176" t="s">
        <v>222</v>
      </c>
      <c r="D1312" s="176" t="s">
        <v>221</v>
      </c>
      <c r="E1312" s="176" t="s">
        <v>221</v>
      </c>
      <c r="F1312" s="176" t="s">
        <v>222</v>
      </c>
      <c r="G1312" s="176" t="s">
        <v>222</v>
      </c>
      <c r="H1312" s="176" t="s">
        <v>221</v>
      </c>
      <c r="I1312" s="176" t="s">
        <v>221</v>
      </c>
      <c r="J1312" s="176" t="s">
        <v>221</v>
      </c>
      <c r="K1312" s="176" t="s">
        <v>221</v>
      </c>
      <c r="L1312" s="176" t="s">
        <v>221</v>
      </c>
      <c r="M1312" s="176" t="s">
        <v>221</v>
      </c>
      <c r="N1312" s="176" t="s">
        <v>221</v>
      </c>
    </row>
    <row r="1313" spans="1:50" x14ac:dyDescent="0.3">
      <c r="A1313" s="176">
        <v>811705</v>
      </c>
      <c r="B1313" s="176" t="s">
        <v>308</v>
      </c>
      <c r="C1313" s="176" t="s">
        <v>222</v>
      </c>
      <c r="D1313" s="176" t="s">
        <v>220</v>
      </c>
      <c r="E1313" s="176" t="s">
        <v>222</v>
      </c>
      <c r="F1313" s="176" t="s">
        <v>220</v>
      </c>
      <c r="G1313" s="176" t="s">
        <v>222</v>
      </c>
      <c r="H1313" s="176" t="s">
        <v>222</v>
      </c>
      <c r="I1313" s="176" t="s">
        <v>222</v>
      </c>
      <c r="J1313" s="176" t="s">
        <v>222</v>
      </c>
      <c r="K1313" s="176" t="s">
        <v>222</v>
      </c>
      <c r="L1313" s="176" t="s">
        <v>220</v>
      </c>
      <c r="M1313" s="176" t="s">
        <v>222</v>
      </c>
      <c r="N1313" s="176" t="s">
        <v>221</v>
      </c>
    </row>
    <row r="1314" spans="1:50" x14ac:dyDescent="0.3">
      <c r="A1314" s="176">
        <v>811706</v>
      </c>
      <c r="B1314" s="176" t="s">
        <v>308</v>
      </c>
      <c r="C1314" s="176" t="s">
        <v>222</v>
      </c>
      <c r="D1314" s="176" t="s">
        <v>222</v>
      </c>
      <c r="E1314" s="176" t="s">
        <v>222</v>
      </c>
      <c r="F1314" s="176" t="s">
        <v>222</v>
      </c>
      <c r="G1314" s="176" t="s">
        <v>221</v>
      </c>
      <c r="H1314" s="176" t="s">
        <v>222</v>
      </c>
      <c r="I1314" s="176" t="s">
        <v>222</v>
      </c>
      <c r="J1314" s="176" t="s">
        <v>222</v>
      </c>
      <c r="K1314" s="176" t="s">
        <v>221</v>
      </c>
      <c r="L1314" s="176" t="s">
        <v>220</v>
      </c>
      <c r="M1314" s="176" t="s">
        <v>222</v>
      </c>
      <c r="N1314" s="176" t="s">
        <v>222</v>
      </c>
      <c r="O1314" s="176" t="s">
        <v>284</v>
      </c>
      <c r="P1314" s="176" t="s">
        <v>284</v>
      </c>
      <c r="Q1314" s="176" t="s">
        <v>284</v>
      </c>
      <c r="R1314" s="176" t="s">
        <v>284</v>
      </c>
      <c r="S1314" s="176" t="s">
        <v>284</v>
      </c>
      <c r="T1314" s="176" t="s">
        <v>284</v>
      </c>
      <c r="U1314" s="176" t="s">
        <v>284</v>
      </c>
      <c r="V1314" s="176" t="s">
        <v>284</v>
      </c>
      <c r="W1314" s="176" t="s">
        <v>284</v>
      </c>
      <c r="X1314" s="176" t="s">
        <v>284</v>
      </c>
      <c r="Y1314" s="176" t="s">
        <v>284</v>
      </c>
      <c r="Z1314" s="176" t="s">
        <v>284</v>
      </c>
      <c r="AA1314" s="176" t="s">
        <v>284</v>
      </c>
      <c r="AB1314" s="176" t="s">
        <v>284</v>
      </c>
      <c r="AC1314" s="176" t="s">
        <v>284</v>
      </c>
      <c r="AD1314" s="176" t="s">
        <v>284</v>
      </c>
      <c r="AE1314" s="176" t="s">
        <v>284</v>
      </c>
      <c r="AF1314" s="176" t="s">
        <v>284</v>
      </c>
      <c r="AG1314" s="176" t="s">
        <v>284</v>
      </c>
      <c r="AH1314" s="176" t="s">
        <v>284</v>
      </c>
      <c r="AI1314" s="176" t="s">
        <v>284</v>
      </c>
      <c r="AJ1314" s="176" t="s">
        <v>284</v>
      </c>
      <c r="AK1314" s="176" t="s">
        <v>284</v>
      </c>
      <c r="AL1314" s="176" t="s">
        <v>284</v>
      </c>
      <c r="AM1314" s="176" t="s">
        <v>284</v>
      </c>
      <c r="AN1314" s="176" t="s">
        <v>284</v>
      </c>
      <c r="AO1314" s="176" t="s">
        <v>284</v>
      </c>
      <c r="AP1314" s="176" t="s">
        <v>284</v>
      </c>
      <c r="AQ1314" s="176" t="s">
        <v>284</v>
      </c>
      <c r="AR1314" s="176" t="s">
        <v>284</v>
      </c>
      <c r="AS1314" s="176" t="s">
        <v>284</v>
      </c>
      <c r="AT1314" s="176" t="s">
        <v>284</v>
      </c>
      <c r="AU1314" s="176" t="s">
        <v>284</v>
      </c>
      <c r="AV1314" s="176" t="s">
        <v>284</v>
      </c>
      <c r="AW1314" s="176" t="s">
        <v>284</v>
      </c>
      <c r="AX1314" s="176" t="s">
        <v>284</v>
      </c>
    </row>
    <row r="1315" spans="1:50" x14ac:dyDescent="0.3">
      <c r="A1315" s="176">
        <v>811708</v>
      </c>
      <c r="B1315" s="176" t="s">
        <v>308</v>
      </c>
      <c r="C1315" s="176" t="s">
        <v>222</v>
      </c>
      <c r="D1315" s="176" t="s">
        <v>222</v>
      </c>
      <c r="E1315" s="176" t="s">
        <v>221</v>
      </c>
      <c r="F1315" s="176" t="s">
        <v>221</v>
      </c>
      <c r="G1315" s="176" t="s">
        <v>221</v>
      </c>
      <c r="H1315" s="176" t="s">
        <v>221</v>
      </c>
      <c r="I1315" s="176" t="s">
        <v>221</v>
      </c>
      <c r="J1315" s="176" t="s">
        <v>221</v>
      </c>
      <c r="K1315" s="176" t="s">
        <v>221</v>
      </c>
      <c r="L1315" s="176" t="s">
        <v>221</v>
      </c>
      <c r="M1315" s="176" t="s">
        <v>221</v>
      </c>
      <c r="N1315" s="176" t="s">
        <v>221</v>
      </c>
    </row>
    <row r="1316" spans="1:50" x14ac:dyDescent="0.3">
      <c r="A1316" s="176">
        <v>811709</v>
      </c>
      <c r="B1316" s="176" t="s">
        <v>308</v>
      </c>
      <c r="C1316" s="176" t="s">
        <v>221</v>
      </c>
      <c r="D1316" s="176" t="s">
        <v>222</v>
      </c>
      <c r="E1316" s="176" t="s">
        <v>222</v>
      </c>
      <c r="F1316" s="176" t="s">
        <v>222</v>
      </c>
      <c r="G1316" s="176" t="s">
        <v>221</v>
      </c>
      <c r="H1316" s="176" t="s">
        <v>221</v>
      </c>
      <c r="I1316" s="176" t="s">
        <v>221</v>
      </c>
      <c r="J1316" s="176" t="s">
        <v>221</v>
      </c>
      <c r="K1316" s="176" t="s">
        <v>221</v>
      </c>
      <c r="L1316" s="176" t="s">
        <v>221</v>
      </c>
      <c r="M1316" s="176" t="s">
        <v>221</v>
      </c>
      <c r="N1316" s="176" t="s">
        <v>221</v>
      </c>
    </row>
    <row r="1317" spans="1:50" x14ac:dyDescent="0.3">
      <c r="A1317" s="176">
        <v>811710</v>
      </c>
      <c r="B1317" s="176" t="s">
        <v>308</v>
      </c>
      <c r="C1317" s="176" t="s">
        <v>222</v>
      </c>
      <c r="D1317" s="176" t="s">
        <v>221</v>
      </c>
      <c r="E1317" s="176" t="s">
        <v>221</v>
      </c>
      <c r="F1317" s="176" t="s">
        <v>221</v>
      </c>
      <c r="G1317" s="176" t="s">
        <v>221</v>
      </c>
      <c r="H1317" s="176" t="s">
        <v>222</v>
      </c>
      <c r="I1317" s="176" t="s">
        <v>221</v>
      </c>
      <c r="J1317" s="176" t="s">
        <v>221</v>
      </c>
      <c r="K1317" s="176" t="s">
        <v>221</v>
      </c>
      <c r="L1317" s="176" t="s">
        <v>221</v>
      </c>
      <c r="M1317" s="176" t="s">
        <v>221</v>
      </c>
      <c r="N1317" s="176" t="s">
        <v>221</v>
      </c>
    </row>
    <row r="1318" spans="1:50" x14ac:dyDescent="0.3">
      <c r="A1318" s="176">
        <v>811711</v>
      </c>
      <c r="B1318" s="176" t="s">
        <v>308</v>
      </c>
      <c r="C1318" s="176" t="s">
        <v>220</v>
      </c>
      <c r="D1318" s="176" t="s">
        <v>220</v>
      </c>
      <c r="E1318" s="176" t="s">
        <v>222</v>
      </c>
      <c r="F1318" s="176" t="s">
        <v>221</v>
      </c>
      <c r="G1318" s="176" t="s">
        <v>222</v>
      </c>
      <c r="H1318" s="176" t="s">
        <v>220</v>
      </c>
      <c r="I1318" s="176" t="s">
        <v>222</v>
      </c>
      <c r="J1318" s="176" t="s">
        <v>221</v>
      </c>
      <c r="K1318" s="176" t="s">
        <v>221</v>
      </c>
      <c r="L1318" s="176" t="s">
        <v>221</v>
      </c>
      <c r="M1318" s="176" t="s">
        <v>222</v>
      </c>
      <c r="N1318" s="176" t="s">
        <v>222</v>
      </c>
    </row>
    <row r="1319" spans="1:50" x14ac:dyDescent="0.3">
      <c r="A1319" s="176">
        <v>811713</v>
      </c>
      <c r="B1319" s="176" t="s">
        <v>308</v>
      </c>
      <c r="C1319" s="176" t="s">
        <v>222</v>
      </c>
      <c r="D1319" s="176" t="s">
        <v>221</v>
      </c>
      <c r="E1319" s="176" t="s">
        <v>222</v>
      </c>
      <c r="F1319" s="176" t="s">
        <v>221</v>
      </c>
      <c r="G1319" s="176" t="s">
        <v>221</v>
      </c>
      <c r="H1319" s="176" t="s">
        <v>221</v>
      </c>
      <c r="I1319" s="176" t="s">
        <v>221</v>
      </c>
      <c r="J1319" s="176" t="s">
        <v>221</v>
      </c>
      <c r="K1319" s="176" t="s">
        <v>221</v>
      </c>
      <c r="L1319" s="176" t="s">
        <v>221</v>
      </c>
      <c r="M1319" s="176" t="s">
        <v>221</v>
      </c>
      <c r="N1319" s="176" t="s">
        <v>221</v>
      </c>
    </row>
    <row r="1320" spans="1:50" x14ac:dyDescent="0.3">
      <c r="A1320" s="176">
        <v>811714</v>
      </c>
      <c r="B1320" s="176" t="s">
        <v>308</v>
      </c>
      <c r="C1320" s="176" t="s">
        <v>220</v>
      </c>
      <c r="D1320" s="176" t="s">
        <v>221</v>
      </c>
      <c r="E1320" s="176" t="s">
        <v>221</v>
      </c>
      <c r="F1320" s="176" t="s">
        <v>222</v>
      </c>
      <c r="G1320" s="176" t="s">
        <v>221</v>
      </c>
      <c r="H1320" s="176" t="s">
        <v>220</v>
      </c>
      <c r="I1320" s="176" t="s">
        <v>222</v>
      </c>
      <c r="J1320" s="176" t="s">
        <v>221</v>
      </c>
      <c r="K1320" s="176" t="s">
        <v>221</v>
      </c>
      <c r="L1320" s="176" t="s">
        <v>221</v>
      </c>
      <c r="M1320" s="176" t="s">
        <v>220</v>
      </c>
      <c r="N1320" s="176" t="s">
        <v>221</v>
      </c>
    </row>
    <row r="1321" spans="1:50" x14ac:dyDescent="0.3">
      <c r="A1321" s="176">
        <v>811715</v>
      </c>
      <c r="B1321" s="176" t="s">
        <v>308</v>
      </c>
      <c r="C1321" s="176" t="s">
        <v>222</v>
      </c>
      <c r="D1321" s="176" t="s">
        <v>222</v>
      </c>
      <c r="E1321" s="176" t="s">
        <v>222</v>
      </c>
      <c r="F1321" s="176" t="s">
        <v>221</v>
      </c>
      <c r="G1321" s="176" t="s">
        <v>221</v>
      </c>
      <c r="H1321" s="176" t="s">
        <v>222</v>
      </c>
      <c r="I1321" s="176" t="s">
        <v>221</v>
      </c>
      <c r="J1321" s="176" t="s">
        <v>221</v>
      </c>
      <c r="K1321" s="176" t="s">
        <v>221</v>
      </c>
      <c r="L1321" s="176" t="s">
        <v>221</v>
      </c>
      <c r="M1321" s="176" t="s">
        <v>221</v>
      </c>
      <c r="N1321" s="176" t="s">
        <v>221</v>
      </c>
    </row>
    <row r="1322" spans="1:50" x14ac:dyDescent="0.3">
      <c r="A1322" s="176">
        <v>811716</v>
      </c>
      <c r="B1322" s="176" t="s">
        <v>308</v>
      </c>
      <c r="C1322" s="176" t="s">
        <v>222</v>
      </c>
      <c r="D1322" s="176" t="s">
        <v>221</v>
      </c>
      <c r="E1322" s="176" t="s">
        <v>221</v>
      </c>
      <c r="F1322" s="176" t="s">
        <v>222</v>
      </c>
      <c r="G1322" s="176" t="s">
        <v>221</v>
      </c>
      <c r="H1322" s="176" t="s">
        <v>222</v>
      </c>
      <c r="I1322" s="176" t="s">
        <v>222</v>
      </c>
      <c r="J1322" s="176" t="s">
        <v>221</v>
      </c>
      <c r="K1322" s="176" t="s">
        <v>221</v>
      </c>
      <c r="L1322" s="176" t="s">
        <v>221</v>
      </c>
      <c r="M1322" s="176" t="s">
        <v>221</v>
      </c>
      <c r="N1322" s="176" t="s">
        <v>221</v>
      </c>
    </row>
    <row r="1323" spans="1:50" x14ac:dyDescent="0.3">
      <c r="A1323" s="176">
        <v>811718</v>
      </c>
      <c r="B1323" s="176" t="s">
        <v>308</v>
      </c>
      <c r="C1323" s="176" t="s">
        <v>222</v>
      </c>
      <c r="D1323" s="176" t="s">
        <v>221</v>
      </c>
      <c r="E1323" s="176" t="s">
        <v>221</v>
      </c>
      <c r="F1323" s="176" t="s">
        <v>221</v>
      </c>
      <c r="G1323" s="176" t="s">
        <v>221</v>
      </c>
      <c r="H1323" s="176" t="s">
        <v>221</v>
      </c>
      <c r="I1323" s="176" t="s">
        <v>221</v>
      </c>
      <c r="J1323" s="176" t="s">
        <v>221</v>
      </c>
      <c r="K1323" s="176" t="s">
        <v>221</v>
      </c>
      <c r="L1323" s="176" t="s">
        <v>222</v>
      </c>
      <c r="M1323" s="176" t="s">
        <v>221</v>
      </c>
      <c r="N1323" s="176" t="s">
        <v>221</v>
      </c>
    </row>
    <row r="1324" spans="1:50" x14ac:dyDescent="0.3">
      <c r="A1324" s="176">
        <v>811720</v>
      </c>
      <c r="B1324" s="176" t="s">
        <v>308</v>
      </c>
      <c r="C1324" s="176" t="s">
        <v>222</v>
      </c>
      <c r="D1324" s="176" t="s">
        <v>221</v>
      </c>
      <c r="E1324" s="176" t="s">
        <v>221</v>
      </c>
      <c r="F1324" s="176" t="s">
        <v>221</v>
      </c>
      <c r="G1324" s="176" t="s">
        <v>221</v>
      </c>
      <c r="H1324" s="176" t="s">
        <v>222</v>
      </c>
      <c r="I1324" s="176" t="s">
        <v>221</v>
      </c>
      <c r="J1324" s="176" t="s">
        <v>221</v>
      </c>
      <c r="K1324" s="176" t="s">
        <v>221</v>
      </c>
      <c r="L1324" s="176" t="s">
        <v>221</v>
      </c>
      <c r="M1324" s="176" t="s">
        <v>221</v>
      </c>
      <c r="N1324" s="176" t="s">
        <v>221</v>
      </c>
    </row>
    <row r="1325" spans="1:50" x14ac:dyDescent="0.3">
      <c r="A1325" s="176">
        <v>811721</v>
      </c>
      <c r="B1325" s="176" t="s">
        <v>308</v>
      </c>
      <c r="C1325" s="176" t="s">
        <v>222</v>
      </c>
      <c r="D1325" s="176" t="s">
        <v>221</v>
      </c>
      <c r="E1325" s="176" t="s">
        <v>221</v>
      </c>
      <c r="F1325" s="176" t="s">
        <v>221</v>
      </c>
      <c r="G1325" s="176" t="s">
        <v>222</v>
      </c>
      <c r="H1325" s="176" t="s">
        <v>222</v>
      </c>
      <c r="I1325" s="176" t="s">
        <v>221</v>
      </c>
      <c r="J1325" s="176" t="s">
        <v>221</v>
      </c>
      <c r="K1325" s="176" t="s">
        <v>221</v>
      </c>
      <c r="L1325" s="176" t="s">
        <v>221</v>
      </c>
      <c r="M1325" s="176" t="s">
        <v>221</v>
      </c>
      <c r="N1325" s="176" t="s">
        <v>221</v>
      </c>
    </row>
    <row r="1326" spans="1:50" x14ac:dyDescent="0.3">
      <c r="A1326" s="176">
        <v>811723</v>
      </c>
      <c r="B1326" s="176" t="s">
        <v>308</v>
      </c>
      <c r="C1326" s="176" t="s">
        <v>222</v>
      </c>
      <c r="D1326" s="176" t="s">
        <v>222</v>
      </c>
      <c r="E1326" s="176" t="s">
        <v>222</v>
      </c>
      <c r="F1326" s="176" t="s">
        <v>222</v>
      </c>
      <c r="G1326" s="176" t="s">
        <v>222</v>
      </c>
      <c r="H1326" s="176" t="s">
        <v>222</v>
      </c>
      <c r="I1326" s="176" t="s">
        <v>221</v>
      </c>
      <c r="J1326" s="176" t="s">
        <v>221</v>
      </c>
      <c r="K1326" s="176" t="s">
        <v>221</v>
      </c>
      <c r="L1326" s="176" t="s">
        <v>221</v>
      </c>
      <c r="M1326" s="176" t="s">
        <v>221</v>
      </c>
      <c r="N1326" s="176" t="s">
        <v>221</v>
      </c>
    </row>
    <row r="1327" spans="1:50" x14ac:dyDescent="0.3">
      <c r="A1327" s="176">
        <v>811724</v>
      </c>
      <c r="B1327" s="176" t="s">
        <v>308</v>
      </c>
      <c r="C1327" s="176" t="s">
        <v>222</v>
      </c>
      <c r="D1327" s="176" t="s">
        <v>221</v>
      </c>
      <c r="E1327" s="176" t="s">
        <v>221</v>
      </c>
      <c r="F1327" s="176" t="s">
        <v>221</v>
      </c>
      <c r="G1327" s="176" t="s">
        <v>221</v>
      </c>
      <c r="H1327" s="176" t="s">
        <v>222</v>
      </c>
      <c r="I1327" s="176" t="s">
        <v>221</v>
      </c>
      <c r="J1327" s="176" t="s">
        <v>221</v>
      </c>
      <c r="K1327" s="176" t="s">
        <v>221</v>
      </c>
      <c r="L1327" s="176" t="s">
        <v>221</v>
      </c>
      <c r="M1327" s="176" t="s">
        <v>221</v>
      </c>
      <c r="N1327" s="176" t="s">
        <v>221</v>
      </c>
    </row>
    <row r="1328" spans="1:50" x14ac:dyDescent="0.3">
      <c r="A1328" s="176">
        <v>811725</v>
      </c>
      <c r="B1328" s="176" t="s">
        <v>308</v>
      </c>
      <c r="C1328" s="176" t="s">
        <v>222</v>
      </c>
      <c r="D1328" s="176" t="s">
        <v>222</v>
      </c>
      <c r="E1328" s="176" t="s">
        <v>221</v>
      </c>
      <c r="F1328" s="176" t="s">
        <v>221</v>
      </c>
      <c r="G1328" s="176" t="s">
        <v>222</v>
      </c>
      <c r="H1328" s="176" t="s">
        <v>221</v>
      </c>
      <c r="I1328" s="176" t="s">
        <v>221</v>
      </c>
      <c r="J1328" s="176" t="s">
        <v>221</v>
      </c>
      <c r="K1328" s="176" t="s">
        <v>221</v>
      </c>
      <c r="L1328" s="176" t="s">
        <v>221</v>
      </c>
      <c r="M1328" s="176" t="s">
        <v>221</v>
      </c>
      <c r="N1328" s="176" t="s">
        <v>221</v>
      </c>
    </row>
    <row r="1329" spans="1:50" x14ac:dyDescent="0.3">
      <c r="A1329" s="176">
        <v>811730</v>
      </c>
      <c r="B1329" s="176" t="s">
        <v>308</v>
      </c>
      <c r="C1329" s="176" t="s">
        <v>220</v>
      </c>
      <c r="D1329" s="176" t="s">
        <v>220</v>
      </c>
      <c r="E1329" s="176" t="s">
        <v>220</v>
      </c>
      <c r="F1329" s="176" t="s">
        <v>220</v>
      </c>
      <c r="G1329" s="176" t="s">
        <v>220</v>
      </c>
      <c r="H1329" s="176" t="s">
        <v>222</v>
      </c>
      <c r="I1329" s="176" t="s">
        <v>221</v>
      </c>
      <c r="J1329" s="176" t="s">
        <v>221</v>
      </c>
      <c r="K1329" s="176" t="s">
        <v>221</v>
      </c>
      <c r="L1329" s="176" t="s">
        <v>221</v>
      </c>
      <c r="M1329" s="176" t="s">
        <v>222</v>
      </c>
      <c r="N1329" s="176" t="s">
        <v>221</v>
      </c>
      <c r="O1329" s="176" t="s">
        <v>284</v>
      </c>
      <c r="P1329" s="176" t="s">
        <v>284</v>
      </c>
      <c r="Q1329" s="176" t="s">
        <v>284</v>
      </c>
      <c r="R1329" s="176" t="s">
        <v>284</v>
      </c>
      <c r="S1329" s="176" t="s">
        <v>284</v>
      </c>
      <c r="T1329" s="176" t="s">
        <v>284</v>
      </c>
      <c r="U1329" s="176" t="s">
        <v>284</v>
      </c>
      <c r="V1329" s="176" t="s">
        <v>284</v>
      </c>
      <c r="W1329" s="176" t="s">
        <v>284</v>
      </c>
      <c r="X1329" s="176" t="s">
        <v>284</v>
      </c>
      <c r="Y1329" s="176" t="s">
        <v>284</v>
      </c>
      <c r="Z1329" s="176" t="s">
        <v>284</v>
      </c>
      <c r="AA1329" s="176" t="s">
        <v>284</v>
      </c>
      <c r="AB1329" s="176" t="s">
        <v>284</v>
      </c>
      <c r="AC1329" s="176" t="s">
        <v>284</v>
      </c>
      <c r="AD1329" s="176" t="s">
        <v>284</v>
      </c>
      <c r="AE1329" s="176" t="s">
        <v>284</v>
      </c>
      <c r="AF1329" s="176" t="s">
        <v>284</v>
      </c>
      <c r="AG1329" s="176" t="s">
        <v>284</v>
      </c>
      <c r="AH1329" s="176" t="s">
        <v>284</v>
      </c>
      <c r="AI1329" s="176" t="s">
        <v>284</v>
      </c>
      <c r="AJ1329" s="176" t="s">
        <v>284</v>
      </c>
      <c r="AK1329" s="176" t="s">
        <v>284</v>
      </c>
      <c r="AL1329" s="176" t="s">
        <v>284</v>
      </c>
      <c r="AM1329" s="176" t="s">
        <v>284</v>
      </c>
      <c r="AN1329" s="176" t="s">
        <v>284</v>
      </c>
      <c r="AO1329" s="176" t="s">
        <v>284</v>
      </c>
      <c r="AP1329" s="176" t="s">
        <v>284</v>
      </c>
      <c r="AQ1329" s="176" t="s">
        <v>284</v>
      </c>
      <c r="AR1329" s="176" t="s">
        <v>284</v>
      </c>
      <c r="AS1329" s="176" t="s">
        <v>284</v>
      </c>
      <c r="AT1329" s="176" t="s">
        <v>284</v>
      </c>
      <c r="AU1329" s="176" t="s">
        <v>284</v>
      </c>
      <c r="AV1329" s="176" t="s">
        <v>284</v>
      </c>
      <c r="AW1329" s="176" t="s">
        <v>284</v>
      </c>
      <c r="AX1329" s="176" t="s">
        <v>284</v>
      </c>
    </row>
    <row r="1330" spans="1:50" x14ac:dyDescent="0.3">
      <c r="A1330" s="176">
        <v>811731</v>
      </c>
      <c r="B1330" s="176" t="s">
        <v>308</v>
      </c>
      <c r="C1330" s="176" t="s">
        <v>222</v>
      </c>
      <c r="D1330" s="176" t="s">
        <v>222</v>
      </c>
      <c r="E1330" s="176" t="s">
        <v>220</v>
      </c>
      <c r="F1330" s="176" t="s">
        <v>220</v>
      </c>
      <c r="G1330" s="176" t="s">
        <v>221</v>
      </c>
      <c r="H1330" s="176" t="s">
        <v>221</v>
      </c>
      <c r="I1330" s="176" t="s">
        <v>222</v>
      </c>
      <c r="J1330" s="176" t="s">
        <v>221</v>
      </c>
      <c r="K1330" s="176" t="s">
        <v>221</v>
      </c>
      <c r="L1330" s="176" t="s">
        <v>222</v>
      </c>
      <c r="M1330" s="176" t="s">
        <v>221</v>
      </c>
      <c r="N1330" s="176" t="s">
        <v>221</v>
      </c>
    </row>
    <row r="1331" spans="1:50" x14ac:dyDescent="0.3">
      <c r="A1331" s="176">
        <v>811733</v>
      </c>
      <c r="B1331" s="176" t="s">
        <v>308</v>
      </c>
      <c r="C1331" s="176" t="s">
        <v>220</v>
      </c>
      <c r="D1331" s="176" t="s">
        <v>222</v>
      </c>
      <c r="E1331" s="176" t="s">
        <v>222</v>
      </c>
      <c r="F1331" s="176" t="s">
        <v>222</v>
      </c>
      <c r="G1331" s="176" t="s">
        <v>222</v>
      </c>
      <c r="H1331" s="176" t="s">
        <v>220</v>
      </c>
      <c r="I1331" s="176" t="s">
        <v>222</v>
      </c>
      <c r="J1331" s="176" t="s">
        <v>222</v>
      </c>
      <c r="K1331" s="176" t="s">
        <v>222</v>
      </c>
      <c r="L1331" s="176" t="s">
        <v>222</v>
      </c>
      <c r="M1331" s="176" t="s">
        <v>222</v>
      </c>
      <c r="N1331" s="176" t="s">
        <v>222</v>
      </c>
    </row>
    <row r="1332" spans="1:50" x14ac:dyDescent="0.3">
      <c r="A1332" s="176">
        <v>811734</v>
      </c>
      <c r="B1332" s="176" t="s">
        <v>308</v>
      </c>
      <c r="C1332" s="176" t="s">
        <v>220</v>
      </c>
      <c r="D1332" s="176" t="s">
        <v>221</v>
      </c>
      <c r="E1332" s="176" t="s">
        <v>222</v>
      </c>
      <c r="F1332" s="176" t="s">
        <v>222</v>
      </c>
      <c r="G1332" s="176" t="s">
        <v>221</v>
      </c>
      <c r="H1332" s="176" t="s">
        <v>220</v>
      </c>
      <c r="I1332" s="176" t="s">
        <v>221</v>
      </c>
      <c r="J1332" s="176" t="s">
        <v>221</v>
      </c>
      <c r="K1332" s="176" t="s">
        <v>221</v>
      </c>
      <c r="L1332" s="176" t="s">
        <v>221</v>
      </c>
      <c r="M1332" s="176" t="s">
        <v>221</v>
      </c>
      <c r="N1332" s="176" t="s">
        <v>221</v>
      </c>
    </row>
    <row r="1333" spans="1:50" x14ac:dyDescent="0.3">
      <c r="A1333" s="176">
        <v>811735</v>
      </c>
      <c r="B1333" s="176" t="s">
        <v>308</v>
      </c>
      <c r="C1333" s="176" t="s">
        <v>220</v>
      </c>
      <c r="D1333" s="176" t="s">
        <v>222</v>
      </c>
      <c r="E1333" s="176" t="s">
        <v>222</v>
      </c>
      <c r="F1333" s="176" t="s">
        <v>222</v>
      </c>
      <c r="G1333" s="176" t="s">
        <v>220</v>
      </c>
      <c r="H1333" s="176" t="s">
        <v>222</v>
      </c>
      <c r="I1333" s="176" t="s">
        <v>221</v>
      </c>
      <c r="J1333" s="176" t="s">
        <v>221</v>
      </c>
      <c r="K1333" s="176" t="s">
        <v>221</v>
      </c>
      <c r="L1333" s="176" t="s">
        <v>221</v>
      </c>
      <c r="M1333" s="176" t="s">
        <v>222</v>
      </c>
      <c r="N1333" s="176" t="s">
        <v>221</v>
      </c>
    </row>
    <row r="1334" spans="1:50" x14ac:dyDescent="0.3">
      <c r="A1334" s="176">
        <v>811737</v>
      </c>
      <c r="B1334" s="176" t="s">
        <v>308</v>
      </c>
      <c r="C1334" s="176" t="s">
        <v>222</v>
      </c>
      <c r="D1334" s="176" t="s">
        <v>221</v>
      </c>
      <c r="E1334" s="176" t="s">
        <v>221</v>
      </c>
      <c r="F1334" s="176" t="s">
        <v>221</v>
      </c>
      <c r="G1334" s="176" t="s">
        <v>221</v>
      </c>
      <c r="H1334" s="176" t="s">
        <v>222</v>
      </c>
      <c r="I1334" s="176" t="s">
        <v>221</v>
      </c>
      <c r="J1334" s="176" t="s">
        <v>221</v>
      </c>
      <c r="K1334" s="176" t="s">
        <v>221</v>
      </c>
      <c r="L1334" s="176" t="s">
        <v>221</v>
      </c>
      <c r="M1334" s="176" t="s">
        <v>221</v>
      </c>
      <c r="N1334" s="176" t="s">
        <v>221</v>
      </c>
    </row>
    <row r="1335" spans="1:50" x14ac:dyDescent="0.3">
      <c r="A1335" s="176">
        <v>811738</v>
      </c>
      <c r="B1335" s="176" t="s">
        <v>308</v>
      </c>
      <c r="C1335" s="176" t="s">
        <v>222</v>
      </c>
      <c r="D1335" s="176" t="s">
        <v>222</v>
      </c>
      <c r="E1335" s="176" t="s">
        <v>222</v>
      </c>
      <c r="F1335" s="176" t="s">
        <v>222</v>
      </c>
      <c r="G1335" s="176" t="s">
        <v>222</v>
      </c>
      <c r="H1335" s="176" t="s">
        <v>220</v>
      </c>
      <c r="I1335" s="176" t="s">
        <v>220</v>
      </c>
      <c r="J1335" s="176" t="s">
        <v>222</v>
      </c>
      <c r="K1335" s="176" t="s">
        <v>222</v>
      </c>
      <c r="L1335" s="176" t="s">
        <v>220</v>
      </c>
      <c r="M1335" s="176" t="s">
        <v>222</v>
      </c>
      <c r="N1335" s="176" t="s">
        <v>222</v>
      </c>
    </row>
    <row r="1336" spans="1:50" x14ac:dyDescent="0.3">
      <c r="A1336" s="176">
        <v>811739</v>
      </c>
      <c r="B1336" s="176" t="s">
        <v>308</v>
      </c>
      <c r="C1336" s="176" t="s">
        <v>220</v>
      </c>
      <c r="D1336" s="176" t="s">
        <v>222</v>
      </c>
      <c r="E1336" s="176" t="s">
        <v>221</v>
      </c>
      <c r="F1336" s="176" t="s">
        <v>221</v>
      </c>
      <c r="G1336" s="176" t="s">
        <v>222</v>
      </c>
      <c r="H1336" s="176" t="s">
        <v>222</v>
      </c>
      <c r="I1336" s="176" t="s">
        <v>220</v>
      </c>
      <c r="J1336" s="176" t="s">
        <v>221</v>
      </c>
      <c r="K1336" s="176" t="s">
        <v>221</v>
      </c>
      <c r="L1336" s="176" t="s">
        <v>220</v>
      </c>
      <c r="M1336" s="176" t="s">
        <v>220</v>
      </c>
      <c r="N1336" s="176" t="s">
        <v>222</v>
      </c>
      <c r="O1336" s="176" t="s">
        <v>284</v>
      </c>
      <c r="P1336" s="176" t="s">
        <v>284</v>
      </c>
      <c r="Q1336" s="176" t="s">
        <v>284</v>
      </c>
      <c r="R1336" s="176" t="s">
        <v>284</v>
      </c>
      <c r="S1336" s="176" t="s">
        <v>284</v>
      </c>
      <c r="T1336" s="176" t="s">
        <v>284</v>
      </c>
      <c r="U1336" s="176" t="s">
        <v>284</v>
      </c>
      <c r="V1336" s="176" t="s">
        <v>284</v>
      </c>
      <c r="W1336" s="176" t="s">
        <v>284</v>
      </c>
      <c r="X1336" s="176" t="s">
        <v>284</v>
      </c>
      <c r="Y1336" s="176" t="s">
        <v>284</v>
      </c>
      <c r="Z1336" s="176" t="s">
        <v>284</v>
      </c>
      <c r="AA1336" s="176" t="s">
        <v>284</v>
      </c>
      <c r="AB1336" s="176" t="s">
        <v>284</v>
      </c>
      <c r="AC1336" s="176" t="s">
        <v>284</v>
      </c>
      <c r="AD1336" s="176" t="s">
        <v>284</v>
      </c>
      <c r="AE1336" s="176" t="s">
        <v>284</v>
      </c>
      <c r="AF1336" s="176" t="s">
        <v>284</v>
      </c>
      <c r="AG1336" s="176" t="s">
        <v>284</v>
      </c>
      <c r="AH1336" s="176" t="s">
        <v>284</v>
      </c>
      <c r="AI1336" s="176" t="s">
        <v>284</v>
      </c>
      <c r="AJ1336" s="176" t="s">
        <v>284</v>
      </c>
      <c r="AK1336" s="176" t="s">
        <v>284</v>
      </c>
      <c r="AL1336" s="176" t="s">
        <v>284</v>
      </c>
      <c r="AM1336" s="176" t="s">
        <v>284</v>
      </c>
      <c r="AN1336" s="176" t="s">
        <v>284</v>
      </c>
      <c r="AO1336" s="176" t="s">
        <v>284</v>
      </c>
      <c r="AP1336" s="176" t="s">
        <v>284</v>
      </c>
      <c r="AQ1336" s="176" t="s">
        <v>284</v>
      </c>
      <c r="AR1336" s="176" t="s">
        <v>284</v>
      </c>
      <c r="AS1336" s="176" t="s">
        <v>284</v>
      </c>
      <c r="AT1336" s="176" t="s">
        <v>284</v>
      </c>
      <c r="AU1336" s="176" t="s">
        <v>284</v>
      </c>
      <c r="AV1336" s="176" t="s">
        <v>284</v>
      </c>
      <c r="AW1336" s="176" t="s">
        <v>284</v>
      </c>
      <c r="AX1336" s="176" t="s">
        <v>284</v>
      </c>
    </row>
    <row r="1337" spans="1:50" x14ac:dyDescent="0.3">
      <c r="A1337" s="176">
        <v>811741</v>
      </c>
      <c r="B1337" s="176" t="s">
        <v>308</v>
      </c>
      <c r="C1337" s="176" t="s">
        <v>222</v>
      </c>
      <c r="D1337" s="176" t="s">
        <v>222</v>
      </c>
      <c r="E1337" s="176" t="s">
        <v>222</v>
      </c>
      <c r="F1337" s="176" t="s">
        <v>222</v>
      </c>
      <c r="G1337" s="176" t="s">
        <v>221</v>
      </c>
      <c r="H1337" s="176" t="s">
        <v>222</v>
      </c>
      <c r="I1337" s="176" t="s">
        <v>221</v>
      </c>
      <c r="J1337" s="176" t="s">
        <v>221</v>
      </c>
      <c r="K1337" s="176" t="s">
        <v>221</v>
      </c>
      <c r="L1337" s="176" t="s">
        <v>221</v>
      </c>
      <c r="M1337" s="176" t="s">
        <v>221</v>
      </c>
      <c r="N1337" s="176" t="s">
        <v>221</v>
      </c>
    </row>
    <row r="1338" spans="1:50" x14ac:dyDescent="0.3">
      <c r="A1338" s="176">
        <v>811745</v>
      </c>
      <c r="B1338" s="176" t="s">
        <v>308</v>
      </c>
      <c r="C1338" s="176" t="s">
        <v>221</v>
      </c>
      <c r="D1338" s="176" t="s">
        <v>222</v>
      </c>
      <c r="E1338" s="176" t="s">
        <v>222</v>
      </c>
      <c r="F1338" s="176" t="s">
        <v>221</v>
      </c>
      <c r="G1338" s="176" t="s">
        <v>221</v>
      </c>
      <c r="H1338" s="176" t="s">
        <v>221</v>
      </c>
      <c r="I1338" s="176" t="s">
        <v>221</v>
      </c>
      <c r="J1338" s="176" t="s">
        <v>221</v>
      </c>
      <c r="K1338" s="176" t="s">
        <v>221</v>
      </c>
      <c r="L1338" s="176" t="s">
        <v>221</v>
      </c>
      <c r="M1338" s="176" t="s">
        <v>221</v>
      </c>
      <c r="N1338" s="176" t="s">
        <v>221</v>
      </c>
    </row>
    <row r="1339" spans="1:50" x14ac:dyDescent="0.3">
      <c r="A1339" s="176">
        <v>811750</v>
      </c>
      <c r="B1339" s="176" t="s">
        <v>308</v>
      </c>
      <c r="C1339" s="176" t="s">
        <v>222</v>
      </c>
      <c r="D1339" s="176" t="s">
        <v>222</v>
      </c>
      <c r="E1339" s="176" t="s">
        <v>222</v>
      </c>
      <c r="F1339" s="176" t="s">
        <v>222</v>
      </c>
      <c r="G1339" s="176" t="s">
        <v>222</v>
      </c>
      <c r="H1339" s="176" t="s">
        <v>222</v>
      </c>
      <c r="I1339" s="176" t="s">
        <v>221</v>
      </c>
      <c r="J1339" s="176" t="s">
        <v>221</v>
      </c>
      <c r="K1339" s="176" t="s">
        <v>221</v>
      </c>
      <c r="L1339" s="176" t="s">
        <v>221</v>
      </c>
      <c r="M1339" s="176" t="s">
        <v>221</v>
      </c>
      <c r="N1339" s="176" t="s">
        <v>221</v>
      </c>
    </row>
    <row r="1340" spans="1:50" x14ac:dyDescent="0.3">
      <c r="A1340" s="176">
        <v>811753</v>
      </c>
      <c r="B1340" s="176" t="s">
        <v>308</v>
      </c>
      <c r="C1340" s="176" t="s">
        <v>221</v>
      </c>
      <c r="D1340" s="176" t="s">
        <v>221</v>
      </c>
      <c r="E1340" s="176" t="s">
        <v>222</v>
      </c>
      <c r="F1340" s="176" t="s">
        <v>220</v>
      </c>
      <c r="G1340" s="176" t="s">
        <v>222</v>
      </c>
      <c r="H1340" s="176" t="s">
        <v>220</v>
      </c>
      <c r="I1340" s="176" t="s">
        <v>221</v>
      </c>
      <c r="J1340" s="176" t="s">
        <v>221</v>
      </c>
      <c r="K1340" s="176" t="s">
        <v>221</v>
      </c>
      <c r="L1340" s="176" t="s">
        <v>221</v>
      </c>
      <c r="M1340" s="176" t="s">
        <v>221</v>
      </c>
      <c r="N1340" s="176" t="s">
        <v>221</v>
      </c>
    </row>
    <row r="1341" spans="1:50" x14ac:dyDescent="0.3">
      <c r="A1341" s="176">
        <v>811754</v>
      </c>
      <c r="B1341" s="176" t="s">
        <v>308</v>
      </c>
      <c r="C1341" s="176" t="s">
        <v>222</v>
      </c>
      <c r="D1341" s="176" t="s">
        <v>222</v>
      </c>
      <c r="E1341" s="176" t="s">
        <v>222</v>
      </c>
      <c r="F1341" s="176" t="s">
        <v>222</v>
      </c>
      <c r="G1341" s="176" t="s">
        <v>222</v>
      </c>
      <c r="H1341" s="176" t="s">
        <v>222</v>
      </c>
      <c r="I1341" s="176" t="s">
        <v>221</v>
      </c>
      <c r="J1341" s="176" t="s">
        <v>221</v>
      </c>
      <c r="K1341" s="176" t="s">
        <v>221</v>
      </c>
      <c r="L1341" s="176" t="s">
        <v>221</v>
      </c>
      <c r="M1341" s="176" t="s">
        <v>221</v>
      </c>
      <c r="N1341" s="176" t="s">
        <v>221</v>
      </c>
    </row>
    <row r="1342" spans="1:50" x14ac:dyDescent="0.3">
      <c r="A1342" s="176">
        <v>811756</v>
      </c>
      <c r="B1342" s="176" t="s">
        <v>308</v>
      </c>
      <c r="C1342" s="176" t="s">
        <v>222</v>
      </c>
      <c r="D1342" s="176" t="s">
        <v>221</v>
      </c>
      <c r="E1342" s="176" t="s">
        <v>221</v>
      </c>
      <c r="F1342" s="176" t="s">
        <v>222</v>
      </c>
      <c r="G1342" s="176" t="s">
        <v>222</v>
      </c>
      <c r="H1342" s="176" t="s">
        <v>221</v>
      </c>
      <c r="I1342" s="176" t="s">
        <v>221</v>
      </c>
      <c r="J1342" s="176" t="s">
        <v>221</v>
      </c>
      <c r="K1342" s="176" t="s">
        <v>221</v>
      </c>
      <c r="L1342" s="176" t="s">
        <v>221</v>
      </c>
      <c r="M1342" s="176" t="s">
        <v>221</v>
      </c>
      <c r="N1342" s="176" t="s">
        <v>221</v>
      </c>
    </row>
    <row r="1343" spans="1:50" x14ac:dyDescent="0.3">
      <c r="A1343" s="176">
        <v>811757</v>
      </c>
      <c r="B1343" s="176" t="s">
        <v>308</v>
      </c>
      <c r="C1343" s="176" t="s">
        <v>222</v>
      </c>
      <c r="D1343" s="176" t="s">
        <v>222</v>
      </c>
      <c r="E1343" s="176" t="s">
        <v>222</v>
      </c>
      <c r="F1343" s="176" t="s">
        <v>222</v>
      </c>
      <c r="G1343" s="176" t="s">
        <v>222</v>
      </c>
      <c r="H1343" s="176" t="s">
        <v>222</v>
      </c>
      <c r="I1343" s="176" t="s">
        <v>221</v>
      </c>
      <c r="J1343" s="176" t="s">
        <v>221</v>
      </c>
      <c r="K1343" s="176" t="s">
        <v>221</v>
      </c>
      <c r="L1343" s="176" t="s">
        <v>221</v>
      </c>
      <c r="M1343" s="176" t="s">
        <v>221</v>
      </c>
      <c r="N1343" s="176" t="s">
        <v>221</v>
      </c>
    </row>
    <row r="1344" spans="1:50" x14ac:dyDescent="0.3">
      <c r="A1344" s="176">
        <v>811759</v>
      </c>
      <c r="B1344" s="176" t="s">
        <v>308</v>
      </c>
      <c r="C1344" s="176" t="s">
        <v>222</v>
      </c>
      <c r="D1344" s="176" t="s">
        <v>222</v>
      </c>
      <c r="E1344" s="176" t="s">
        <v>220</v>
      </c>
      <c r="F1344" s="176" t="s">
        <v>222</v>
      </c>
      <c r="G1344" s="176" t="s">
        <v>222</v>
      </c>
      <c r="H1344" s="176" t="s">
        <v>222</v>
      </c>
      <c r="I1344" s="176" t="s">
        <v>222</v>
      </c>
      <c r="J1344" s="176" t="s">
        <v>221</v>
      </c>
      <c r="K1344" s="176" t="s">
        <v>220</v>
      </c>
      <c r="L1344" s="176" t="s">
        <v>222</v>
      </c>
      <c r="M1344" s="176" t="s">
        <v>220</v>
      </c>
      <c r="N1344" s="176" t="s">
        <v>221</v>
      </c>
      <c r="O1344" s="176" t="s">
        <v>284</v>
      </c>
      <c r="P1344" s="176" t="s">
        <v>284</v>
      </c>
      <c r="Q1344" s="176" t="s">
        <v>284</v>
      </c>
      <c r="R1344" s="176" t="s">
        <v>284</v>
      </c>
      <c r="S1344" s="176" t="s">
        <v>284</v>
      </c>
      <c r="T1344" s="176" t="s">
        <v>284</v>
      </c>
      <c r="U1344" s="176" t="s">
        <v>284</v>
      </c>
      <c r="V1344" s="176" t="s">
        <v>284</v>
      </c>
      <c r="W1344" s="176" t="s">
        <v>284</v>
      </c>
      <c r="X1344" s="176" t="s">
        <v>284</v>
      </c>
      <c r="Y1344" s="176" t="s">
        <v>284</v>
      </c>
      <c r="Z1344" s="176" t="s">
        <v>284</v>
      </c>
      <c r="AA1344" s="176" t="s">
        <v>284</v>
      </c>
      <c r="AB1344" s="176" t="s">
        <v>284</v>
      </c>
      <c r="AC1344" s="176" t="s">
        <v>284</v>
      </c>
      <c r="AD1344" s="176" t="s">
        <v>284</v>
      </c>
      <c r="AE1344" s="176" t="s">
        <v>284</v>
      </c>
      <c r="AF1344" s="176" t="s">
        <v>284</v>
      </c>
      <c r="AG1344" s="176" t="s">
        <v>284</v>
      </c>
      <c r="AH1344" s="176" t="s">
        <v>284</v>
      </c>
      <c r="AI1344" s="176" t="s">
        <v>284</v>
      </c>
      <c r="AJ1344" s="176" t="s">
        <v>284</v>
      </c>
      <c r="AK1344" s="176" t="s">
        <v>284</v>
      </c>
      <c r="AL1344" s="176" t="s">
        <v>284</v>
      </c>
      <c r="AM1344" s="176" t="s">
        <v>284</v>
      </c>
      <c r="AN1344" s="176" t="s">
        <v>284</v>
      </c>
      <c r="AO1344" s="176" t="s">
        <v>284</v>
      </c>
      <c r="AP1344" s="176" t="s">
        <v>284</v>
      </c>
      <c r="AQ1344" s="176" t="s">
        <v>284</v>
      </c>
      <c r="AR1344" s="176" t="s">
        <v>284</v>
      </c>
      <c r="AS1344" s="176" t="s">
        <v>284</v>
      </c>
      <c r="AT1344" s="176" t="s">
        <v>284</v>
      </c>
      <c r="AU1344" s="176" t="s">
        <v>284</v>
      </c>
      <c r="AV1344" s="176" t="s">
        <v>284</v>
      </c>
      <c r="AW1344" s="176" t="s">
        <v>284</v>
      </c>
      <c r="AX1344" s="176" t="s">
        <v>284</v>
      </c>
    </row>
    <row r="1345" spans="1:50" x14ac:dyDescent="0.3">
      <c r="A1345" s="176">
        <v>811760</v>
      </c>
      <c r="B1345" s="176" t="s">
        <v>308</v>
      </c>
      <c r="C1345" s="176" t="s">
        <v>220</v>
      </c>
      <c r="D1345" s="176" t="s">
        <v>221</v>
      </c>
      <c r="E1345" s="176" t="s">
        <v>221</v>
      </c>
      <c r="F1345" s="176" t="s">
        <v>220</v>
      </c>
      <c r="G1345" s="176" t="s">
        <v>220</v>
      </c>
      <c r="H1345" s="176" t="s">
        <v>220</v>
      </c>
      <c r="I1345" s="176" t="s">
        <v>221</v>
      </c>
      <c r="J1345" s="176" t="s">
        <v>221</v>
      </c>
      <c r="K1345" s="176" t="s">
        <v>221</v>
      </c>
      <c r="L1345" s="176" t="s">
        <v>221</v>
      </c>
      <c r="M1345" s="176" t="s">
        <v>221</v>
      </c>
      <c r="N1345" s="176" t="s">
        <v>221</v>
      </c>
    </row>
    <row r="1346" spans="1:50" x14ac:dyDescent="0.3">
      <c r="A1346" s="176">
        <v>811761</v>
      </c>
      <c r="B1346" s="176" t="s">
        <v>308</v>
      </c>
      <c r="C1346" s="176" t="s">
        <v>222</v>
      </c>
      <c r="D1346" s="176" t="s">
        <v>222</v>
      </c>
      <c r="E1346" s="176" t="s">
        <v>221</v>
      </c>
      <c r="F1346" s="176" t="s">
        <v>222</v>
      </c>
      <c r="G1346" s="176" t="s">
        <v>222</v>
      </c>
      <c r="H1346" s="176" t="s">
        <v>221</v>
      </c>
      <c r="I1346" s="176" t="s">
        <v>221</v>
      </c>
      <c r="J1346" s="176" t="s">
        <v>221</v>
      </c>
      <c r="K1346" s="176" t="s">
        <v>221</v>
      </c>
      <c r="L1346" s="176" t="s">
        <v>221</v>
      </c>
      <c r="M1346" s="176" t="s">
        <v>221</v>
      </c>
      <c r="N1346" s="176" t="s">
        <v>221</v>
      </c>
    </row>
    <row r="1347" spans="1:50" x14ac:dyDescent="0.3">
      <c r="A1347" s="176">
        <v>811763</v>
      </c>
      <c r="B1347" s="176" t="s">
        <v>308</v>
      </c>
      <c r="C1347" s="176" t="s">
        <v>222</v>
      </c>
      <c r="D1347" s="176" t="s">
        <v>222</v>
      </c>
      <c r="E1347" s="176" t="s">
        <v>222</v>
      </c>
      <c r="F1347" s="176" t="s">
        <v>222</v>
      </c>
      <c r="G1347" s="176" t="s">
        <v>222</v>
      </c>
      <c r="H1347" s="176" t="s">
        <v>222</v>
      </c>
      <c r="I1347" s="176" t="s">
        <v>221</v>
      </c>
      <c r="J1347" s="176" t="s">
        <v>221</v>
      </c>
      <c r="K1347" s="176" t="s">
        <v>221</v>
      </c>
      <c r="L1347" s="176" t="s">
        <v>221</v>
      </c>
      <c r="M1347" s="176" t="s">
        <v>221</v>
      </c>
      <c r="N1347" s="176" t="s">
        <v>221</v>
      </c>
    </row>
    <row r="1348" spans="1:50" x14ac:dyDescent="0.3">
      <c r="A1348" s="176">
        <v>811764</v>
      </c>
      <c r="B1348" s="176" t="s">
        <v>308</v>
      </c>
      <c r="C1348" s="176" t="s">
        <v>222</v>
      </c>
      <c r="D1348" s="176" t="s">
        <v>222</v>
      </c>
      <c r="E1348" s="176" t="s">
        <v>222</v>
      </c>
      <c r="F1348" s="176" t="s">
        <v>222</v>
      </c>
      <c r="G1348" s="176" t="s">
        <v>222</v>
      </c>
      <c r="H1348" s="176" t="s">
        <v>222</v>
      </c>
      <c r="I1348" s="176" t="s">
        <v>222</v>
      </c>
      <c r="J1348" s="176" t="s">
        <v>221</v>
      </c>
      <c r="K1348" s="176" t="s">
        <v>221</v>
      </c>
      <c r="L1348" s="176" t="s">
        <v>222</v>
      </c>
      <c r="M1348" s="176" t="s">
        <v>222</v>
      </c>
      <c r="N1348" s="176" t="s">
        <v>222</v>
      </c>
    </row>
    <row r="1349" spans="1:50" x14ac:dyDescent="0.3">
      <c r="A1349" s="176">
        <v>811766</v>
      </c>
      <c r="B1349" s="176" t="s">
        <v>308</v>
      </c>
      <c r="C1349" s="176" t="s">
        <v>222</v>
      </c>
      <c r="D1349" s="176" t="s">
        <v>222</v>
      </c>
      <c r="E1349" s="176" t="s">
        <v>220</v>
      </c>
      <c r="F1349" s="176" t="s">
        <v>222</v>
      </c>
      <c r="G1349" s="176" t="s">
        <v>221</v>
      </c>
      <c r="H1349" s="176" t="s">
        <v>220</v>
      </c>
      <c r="I1349" s="176" t="s">
        <v>222</v>
      </c>
      <c r="J1349" s="176" t="s">
        <v>221</v>
      </c>
      <c r="K1349" s="176" t="s">
        <v>221</v>
      </c>
      <c r="L1349" s="176" t="s">
        <v>222</v>
      </c>
      <c r="M1349" s="176" t="s">
        <v>222</v>
      </c>
      <c r="N1349" s="176" t="s">
        <v>222</v>
      </c>
      <c r="O1349" s="176" t="s">
        <v>284</v>
      </c>
      <c r="P1349" s="176" t="s">
        <v>284</v>
      </c>
      <c r="Q1349" s="176" t="s">
        <v>284</v>
      </c>
      <c r="R1349" s="176" t="s">
        <v>284</v>
      </c>
      <c r="S1349" s="176" t="s">
        <v>284</v>
      </c>
      <c r="T1349" s="176" t="s">
        <v>284</v>
      </c>
      <c r="U1349" s="176" t="s">
        <v>284</v>
      </c>
      <c r="V1349" s="176" t="s">
        <v>284</v>
      </c>
      <c r="W1349" s="176" t="s">
        <v>284</v>
      </c>
      <c r="X1349" s="176" t="s">
        <v>284</v>
      </c>
      <c r="Y1349" s="176" t="s">
        <v>284</v>
      </c>
      <c r="Z1349" s="176" t="s">
        <v>284</v>
      </c>
      <c r="AA1349" s="176" t="s">
        <v>284</v>
      </c>
      <c r="AB1349" s="176" t="s">
        <v>284</v>
      </c>
      <c r="AC1349" s="176" t="s">
        <v>284</v>
      </c>
      <c r="AD1349" s="176" t="s">
        <v>284</v>
      </c>
      <c r="AE1349" s="176" t="s">
        <v>284</v>
      </c>
      <c r="AF1349" s="176" t="s">
        <v>284</v>
      </c>
      <c r="AG1349" s="176" t="s">
        <v>284</v>
      </c>
      <c r="AH1349" s="176" t="s">
        <v>284</v>
      </c>
      <c r="AI1349" s="176" t="s">
        <v>284</v>
      </c>
      <c r="AJ1349" s="176" t="s">
        <v>284</v>
      </c>
      <c r="AK1349" s="176" t="s">
        <v>284</v>
      </c>
      <c r="AL1349" s="176" t="s">
        <v>284</v>
      </c>
      <c r="AM1349" s="176" t="s">
        <v>284</v>
      </c>
      <c r="AN1349" s="176" t="s">
        <v>284</v>
      </c>
      <c r="AO1349" s="176" t="s">
        <v>284</v>
      </c>
      <c r="AP1349" s="176" t="s">
        <v>284</v>
      </c>
      <c r="AQ1349" s="176" t="s">
        <v>284</v>
      </c>
      <c r="AR1349" s="176" t="s">
        <v>284</v>
      </c>
      <c r="AS1349" s="176" t="s">
        <v>284</v>
      </c>
      <c r="AT1349" s="176" t="s">
        <v>284</v>
      </c>
      <c r="AU1349" s="176" t="s">
        <v>284</v>
      </c>
      <c r="AV1349" s="176" t="s">
        <v>284</v>
      </c>
      <c r="AW1349" s="176" t="s">
        <v>284</v>
      </c>
      <c r="AX1349" s="176" t="s">
        <v>284</v>
      </c>
    </row>
    <row r="1350" spans="1:50" x14ac:dyDescent="0.3">
      <c r="A1350" s="176">
        <v>811767</v>
      </c>
      <c r="B1350" s="176" t="s">
        <v>308</v>
      </c>
      <c r="C1350" s="176" t="s">
        <v>222</v>
      </c>
      <c r="D1350" s="176" t="s">
        <v>221</v>
      </c>
      <c r="E1350" s="176" t="s">
        <v>221</v>
      </c>
      <c r="F1350" s="176" t="s">
        <v>222</v>
      </c>
      <c r="G1350" s="176" t="s">
        <v>221</v>
      </c>
      <c r="H1350" s="176" t="s">
        <v>222</v>
      </c>
      <c r="I1350" s="176" t="s">
        <v>221</v>
      </c>
      <c r="J1350" s="176" t="s">
        <v>221</v>
      </c>
      <c r="K1350" s="176" t="s">
        <v>221</v>
      </c>
      <c r="L1350" s="176" t="s">
        <v>221</v>
      </c>
      <c r="M1350" s="176" t="s">
        <v>221</v>
      </c>
      <c r="N1350" s="176" t="s">
        <v>221</v>
      </c>
    </row>
    <row r="1351" spans="1:50" x14ac:dyDescent="0.3">
      <c r="A1351" s="176">
        <v>811769</v>
      </c>
      <c r="B1351" s="176" t="s">
        <v>308</v>
      </c>
      <c r="C1351" s="176" t="s">
        <v>221</v>
      </c>
      <c r="D1351" s="176" t="s">
        <v>221</v>
      </c>
      <c r="E1351" s="176" t="s">
        <v>221</v>
      </c>
      <c r="F1351" s="176" t="s">
        <v>222</v>
      </c>
      <c r="G1351" s="176" t="s">
        <v>221</v>
      </c>
      <c r="H1351" s="176" t="s">
        <v>221</v>
      </c>
      <c r="I1351" s="176" t="s">
        <v>221</v>
      </c>
      <c r="J1351" s="176" t="s">
        <v>221</v>
      </c>
      <c r="K1351" s="176" t="s">
        <v>221</v>
      </c>
      <c r="L1351" s="176" t="s">
        <v>222</v>
      </c>
      <c r="M1351" s="176" t="s">
        <v>221</v>
      </c>
      <c r="N1351" s="176" t="s">
        <v>221</v>
      </c>
    </row>
    <row r="1352" spans="1:50" x14ac:dyDescent="0.3">
      <c r="A1352" s="176">
        <v>811770</v>
      </c>
      <c r="B1352" s="176" t="s">
        <v>308</v>
      </c>
      <c r="C1352" s="176" t="s">
        <v>222</v>
      </c>
      <c r="D1352" s="176" t="s">
        <v>221</v>
      </c>
      <c r="E1352" s="176" t="s">
        <v>221</v>
      </c>
      <c r="F1352" s="176" t="s">
        <v>221</v>
      </c>
      <c r="G1352" s="176" t="s">
        <v>222</v>
      </c>
      <c r="H1352" s="176" t="s">
        <v>222</v>
      </c>
      <c r="I1352" s="176" t="s">
        <v>221</v>
      </c>
      <c r="J1352" s="176" t="s">
        <v>221</v>
      </c>
      <c r="K1352" s="176" t="s">
        <v>221</v>
      </c>
      <c r="L1352" s="176" t="s">
        <v>221</v>
      </c>
      <c r="M1352" s="176" t="s">
        <v>221</v>
      </c>
      <c r="N1352" s="176" t="s">
        <v>221</v>
      </c>
    </row>
    <row r="1353" spans="1:50" x14ac:dyDescent="0.3">
      <c r="A1353" s="176">
        <v>811772</v>
      </c>
      <c r="B1353" s="176" t="s">
        <v>308</v>
      </c>
      <c r="C1353" s="176" t="s">
        <v>221</v>
      </c>
      <c r="D1353" s="176" t="s">
        <v>222</v>
      </c>
      <c r="E1353" s="176" t="s">
        <v>221</v>
      </c>
      <c r="F1353" s="176" t="s">
        <v>222</v>
      </c>
      <c r="G1353" s="176" t="s">
        <v>221</v>
      </c>
      <c r="H1353" s="176" t="s">
        <v>222</v>
      </c>
      <c r="I1353" s="176" t="s">
        <v>221</v>
      </c>
      <c r="J1353" s="176" t="s">
        <v>221</v>
      </c>
      <c r="K1353" s="176" t="s">
        <v>221</v>
      </c>
      <c r="L1353" s="176" t="s">
        <v>221</v>
      </c>
      <c r="M1353" s="176" t="s">
        <v>221</v>
      </c>
      <c r="N1353" s="176" t="s">
        <v>221</v>
      </c>
    </row>
    <row r="1354" spans="1:50" x14ac:dyDescent="0.3">
      <c r="A1354" s="176">
        <v>811773</v>
      </c>
      <c r="B1354" s="176" t="s">
        <v>308</v>
      </c>
      <c r="C1354" s="176" t="s">
        <v>222</v>
      </c>
      <c r="D1354" s="176" t="s">
        <v>221</v>
      </c>
      <c r="E1354" s="176" t="s">
        <v>221</v>
      </c>
      <c r="F1354" s="176" t="s">
        <v>222</v>
      </c>
      <c r="G1354" s="176" t="s">
        <v>222</v>
      </c>
      <c r="H1354" s="176" t="s">
        <v>222</v>
      </c>
      <c r="I1354" s="176" t="s">
        <v>221</v>
      </c>
      <c r="J1354" s="176" t="s">
        <v>221</v>
      </c>
      <c r="K1354" s="176" t="s">
        <v>221</v>
      </c>
      <c r="L1354" s="176" t="s">
        <v>221</v>
      </c>
      <c r="M1354" s="176" t="s">
        <v>221</v>
      </c>
      <c r="N1354" s="176" t="s">
        <v>221</v>
      </c>
    </row>
    <row r="1355" spans="1:50" x14ac:dyDescent="0.3">
      <c r="A1355" s="176">
        <v>811777</v>
      </c>
      <c r="B1355" s="176" t="s">
        <v>308</v>
      </c>
      <c r="C1355" s="176" t="s">
        <v>220</v>
      </c>
      <c r="D1355" s="176" t="s">
        <v>220</v>
      </c>
      <c r="E1355" s="176" t="s">
        <v>222</v>
      </c>
      <c r="F1355" s="176" t="s">
        <v>222</v>
      </c>
      <c r="G1355" s="176" t="s">
        <v>221</v>
      </c>
      <c r="H1355" s="176" t="s">
        <v>222</v>
      </c>
      <c r="I1355" s="176" t="s">
        <v>221</v>
      </c>
      <c r="J1355" s="176" t="s">
        <v>221</v>
      </c>
      <c r="K1355" s="176" t="s">
        <v>221</v>
      </c>
      <c r="L1355" s="176" t="s">
        <v>222</v>
      </c>
      <c r="M1355" s="176" t="s">
        <v>221</v>
      </c>
      <c r="N1355" s="176" t="s">
        <v>221</v>
      </c>
    </row>
    <row r="1356" spans="1:50" x14ac:dyDescent="0.3">
      <c r="A1356" s="176">
        <v>811779</v>
      </c>
      <c r="B1356" s="176" t="s">
        <v>308</v>
      </c>
      <c r="C1356" s="176" t="s">
        <v>221</v>
      </c>
      <c r="D1356" s="176" t="s">
        <v>221</v>
      </c>
      <c r="E1356" s="176" t="s">
        <v>221</v>
      </c>
      <c r="F1356" s="176" t="s">
        <v>222</v>
      </c>
      <c r="G1356" s="176" t="s">
        <v>222</v>
      </c>
      <c r="H1356" s="176" t="s">
        <v>221</v>
      </c>
      <c r="I1356" s="176" t="s">
        <v>221</v>
      </c>
      <c r="J1356" s="176" t="s">
        <v>221</v>
      </c>
      <c r="K1356" s="176" t="s">
        <v>221</v>
      </c>
      <c r="L1356" s="176" t="s">
        <v>221</v>
      </c>
      <c r="M1356" s="176" t="s">
        <v>221</v>
      </c>
      <c r="N1356" s="176" t="s">
        <v>221</v>
      </c>
    </row>
    <row r="1357" spans="1:50" x14ac:dyDescent="0.3">
      <c r="A1357" s="176">
        <v>811780</v>
      </c>
      <c r="B1357" s="176" t="s">
        <v>308</v>
      </c>
      <c r="C1357" s="176" t="s">
        <v>222</v>
      </c>
      <c r="D1357" s="176" t="s">
        <v>222</v>
      </c>
      <c r="E1357" s="176" t="s">
        <v>221</v>
      </c>
      <c r="F1357" s="176" t="s">
        <v>222</v>
      </c>
      <c r="G1357" s="176" t="s">
        <v>222</v>
      </c>
      <c r="H1357" s="176" t="s">
        <v>222</v>
      </c>
      <c r="I1357" s="176" t="s">
        <v>221</v>
      </c>
      <c r="J1357" s="176" t="s">
        <v>221</v>
      </c>
      <c r="K1357" s="176" t="s">
        <v>221</v>
      </c>
      <c r="L1357" s="176" t="s">
        <v>221</v>
      </c>
      <c r="M1357" s="176" t="s">
        <v>221</v>
      </c>
      <c r="N1357" s="176" t="s">
        <v>221</v>
      </c>
    </row>
    <row r="1358" spans="1:50" x14ac:dyDescent="0.3">
      <c r="A1358" s="176">
        <v>811781</v>
      </c>
      <c r="B1358" s="176" t="s">
        <v>308</v>
      </c>
      <c r="C1358" s="176" t="s">
        <v>222</v>
      </c>
      <c r="D1358" s="176" t="s">
        <v>222</v>
      </c>
      <c r="E1358" s="176" t="s">
        <v>222</v>
      </c>
      <c r="F1358" s="176" t="s">
        <v>221</v>
      </c>
      <c r="G1358" s="176" t="s">
        <v>221</v>
      </c>
      <c r="H1358" s="176" t="s">
        <v>222</v>
      </c>
      <c r="I1358" s="176" t="s">
        <v>221</v>
      </c>
      <c r="J1358" s="176" t="s">
        <v>221</v>
      </c>
      <c r="K1358" s="176" t="s">
        <v>221</v>
      </c>
      <c r="L1358" s="176" t="s">
        <v>221</v>
      </c>
      <c r="M1358" s="176" t="s">
        <v>221</v>
      </c>
      <c r="N1358" s="176" t="s">
        <v>221</v>
      </c>
    </row>
    <row r="1359" spans="1:50" x14ac:dyDescent="0.3">
      <c r="A1359" s="176">
        <v>811782</v>
      </c>
      <c r="B1359" s="176" t="s">
        <v>308</v>
      </c>
      <c r="C1359" s="176" t="s">
        <v>220</v>
      </c>
      <c r="D1359" s="176" t="s">
        <v>220</v>
      </c>
      <c r="E1359" s="176" t="s">
        <v>221</v>
      </c>
      <c r="F1359" s="176" t="s">
        <v>222</v>
      </c>
      <c r="G1359" s="176" t="s">
        <v>222</v>
      </c>
      <c r="H1359" s="176" t="s">
        <v>221</v>
      </c>
      <c r="I1359" s="176" t="s">
        <v>221</v>
      </c>
      <c r="J1359" s="176" t="s">
        <v>222</v>
      </c>
      <c r="K1359" s="176" t="s">
        <v>221</v>
      </c>
      <c r="L1359" s="176" t="s">
        <v>222</v>
      </c>
      <c r="M1359" s="176" t="s">
        <v>220</v>
      </c>
      <c r="N1359" s="176" t="s">
        <v>221</v>
      </c>
    </row>
    <row r="1360" spans="1:50" x14ac:dyDescent="0.3">
      <c r="A1360" s="176">
        <v>811783</v>
      </c>
      <c r="B1360" s="176" t="s">
        <v>308</v>
      </c>
      <c r="C1360" s="176" t="s">
        <v>222</v>
      </c>
      <c r="D1360" s="176" t="s">
        <v>222</v>
      </c>
      <c r="E1360" s="176" t="s">
        <v>221</v>
      </c>
      <c r="F1360" s="176" t="s">
        <v>221</v>
      </c>
      <c r="G1360" s="176" t="s">
        <v>221</v>
      </c>
      <c r="H1360" s="176" t="s">
        <v>222</v>
      </c>
      <c r="I1360" s="176" t="s">
        <v>221</v>
      </c>
      <c r="J1360" s="176" t="s">
        <v>221</v>
      </c>
      <c r="K1360" s="176" t="s">
        <v>221</v>
      </c>
      <c r="L1360" s="176" t="s">
        <v>221</v>
      </c>
      <c r="M1360" s="176" t="s">
        <v>221</v>
      </c>
      <c r="N1360" s="176" t="s">
        <v>221</v>
      </c>
    </row>
    <row r="1361" spans="1:14" x14ac:dyDescent="0.3">
      <c r="A1361" s="176">
        <v>811784</v>
      </c>
      <c r="B1361" s="176" t="s">
        <v>308</v>
      </c>
      <c r="C1361" s="176" t="s">
        <v>222</v>
      </c>
      <c r="D1361" s="176" t="s">
        <v>222</v>
      </c>
      <c r="E1361" s="176" t="s">
        <v>222</v>
      </c>
      <c r="F1361" s="176" t="s">
        <v>222</v>
      </c>
      <c r="G1361" s="176" t="s">
        <v>222</v>
      </c>
      <c r="H1361" s="176" t="s">
        <v>222</v>
      </c>
      <c r="I1361" s="176" t="s">
        <v>221</v>
      </c>
      <c r="J1361" s="176" t="s">
        <v>221</v>
      </c>
      <c r="K1361" s="176" t="s">
        <v>221</v>
      </c>
      <c r="L1361" s="176" t="s">
        <v>221</v>
      </c>
      <c r="M1361" s="176" t="s">
        <v>221</v>
      </c>
      <c r="N1361" s="176" t="s">
        <v>221</v>
      </c>
    </row>
    <row r="1362" spans="1:14" x14ac:dyDescent="0.3">
      <c r="A1362" s="176">
        <v>811785</v>
      </c>
      <c r="B1362" s="176" t="s">
        <v>308</v>
      </c>
      <c r="C1362" s="176" t="s">
        <v>222</v>
      </c>
      <c r="D1362" s="176" t="s">
        <v>220</v>
      </c>
      <c r="E1362" s="176" t="s">
        <v>220</v>
      </c>
      <c r="F1362" s="176" t="s">
        <v>222</v>
      </c>
      <c r="G1362" s="176" t="s">
        <v>222</v>
      </c>
      <c r="H1362" s="176" t="s">
        <v>222</v>
      </c>
      <c r="I1362" s="176" t="s">
        <v>222</v>
      </c>
      <c r="J1362" s="176" t="s">
        <v>222</v>
      </c>
      <c r="K1362" s="176" t="s">
        <v>222</v>
      </c>
      <c r="L1362" s="176" t="s">
        <v>222</v>
      </c>
      <c r="M1362" s="176" t="s">
        <v>222</v>
      </c>
      <c r="N1362" s="176" t="s">
        <v>221</v>
      </c>
    </row>
    <row r="1363" spans="1:14" x14ac:dyDescent="0.3">
      <c r="A1363" s="176">
        <v>811786</v>
      </c>
      <c r="B1363" s="176" t="s">
        <v>308</v>
      </c>
      <c r="C1363" s="176" t="s">
        <v>222</v>
      </c>
      <c r="D1363" s="176" t="s">
        <v>222</v>
      </c>
      <c r="E1363" s="176" t="s">
        <v>222</v>
      </c>
      <c r="F1363" s="176" t="s">
        <v>222</v>
      </c>
      <c r="G1363" s="176" t="s">
        <v>222</v>
      </c>
      <c r="H1363" s="176" t="s">
        <v>222</v>
      </c>
      <c r="I1363" s="176" t="s">
        <v>221</v>
      </c>
      <c r="J1363" s="176" t="s">
        <v>221</v>
      </c>
      <c r="K1363" s="176" t="s">
        <v>221</v>
      </c>
      <c r="L1363" s="176" t="s">
        <v>221</v>
      </c>
      <c r="M1363" s="176" t="s">
        <v>221</v>
      </c>
      <c r="N1363" s="176" t="s">
        <v>221</v>
      </c>
    </row>
    <row r="1364" spans="1:14" x14ac:dyDescent="0.3">
      <c r="A1364" s="176">
        <v>811787</v>
      </c>
      <c r="B1364" s="176" t="s">
        <v>308</v>
      </c>
      <c r="C1364" s="176" t="s">
        <v>220</v>
      </c>
      <c r="D1364" s="176" t="s">
        <v>222</v>
      </c>
      <c r="E1364" s="176" t="s">
        <v>222</v>
      </c>
      <c r="F1364" s="176" t="s">
        <v>220</v>
      </c>
      <c r="G1364" s="176" t="s">
        <v>220</v>
      </c>
      <c r="H1364" s="176" t="s">
        <v>222</v>
      </c>
      <c r="I1364" s="176" t="s">
        <v>222</v>
      </c>
      <c r="J1364" s="176" t="s">
        <v>221</v>
      </c>
      <c r="K1364" s="176" t="s">
        <v>221</v>
      </c>
      <c r="L1364" s="176" t="s">
        <v>221</v>
      </c>
      <c r="M1364" s="176" t="s">
        <v>222</v>
      </c>
      <c r="N1364" s="176" t="s">
        <v>221</v>
      </c>
    </row>
    <row r="1365" spans="1:14" x14ac:dyDescent="0.3">
      <c r="A1365" s="176">
        <v>811788</v>
      </c>
      <c r="B1365" s="176" t="s">
        <v>308</v>
      </c>
      <c r="C1365" s="176" t="s">
        <v>220</v>
      </c>
      <c r="D1365" s="176" t="s">
        <v>222</v>
      </c>
      <c r="E1365" s="176" t="s">
        <v>222</v>
      </c>
      <c r="F1365" s="176" t="s">
        <v>220</v>
      </c>
      <c r="G1365" s="176" t="s">
        <v>220</v>
      </c>
      <c r="H1365" s="176" t="s">
        <v>221</v>
      </c>
      <c r="I1365" s="176" t="s">
        <v>222</v>
      </c>
      <c r="J1365" s="176" t="s">
        <v>220</v>
      </c>
      <c r="K1365" s="176" t="s">
        <v>220</v>
      </c>
      <c r="L1365" s="176" t="s">
        <v>222</v>
      </c>
      <c r="M1365" s="176" t="s">
        <v>222</v>
      </c>
      <c r="N1365" s="176" t="s">
        <v>221</v>
      </c>
    </row>
    <row r="1366" spans="1:14" x14ac:dyDescent="0.3">
      <c r="A1366" s="176">
        <v>811789</v>
      </c>
      <c r="B1366" s="176" t="s">
        <v>308</v>
      </c>
      <c r="C1366" s="176" t="s">
        <v>222</v>
      </c>
      <c r="D1366" s="176" t="s">
        <v>222</v>
      </c>
      <c r="E1366" s="176" t="s">
        <v>222</v>
      </c>
      <c r="F1366" s="176" t="s">
        <v>220</v>
      </c>
      <c r="G1366" s="176" t="s">
        <v>222</v>
      </c>
      <c r="H1366" s="176" t="s">
        <v>222</v>
      </c>
      <c r="I1366" s="176" t="s">
        <v>221</v>
      </c>
      <c r="J1366" s="176" t="s">
        <v>221</v>
      </c>
      <c r="K1366" s="176" t="s">
        <v>221</v>
      </c>
      <c r="L1366" s="176" t="s">
        <v>221</v>
      </c>
      <c r="M1366" s="176" t="s">
        <v>221</v>
      </c>
      <c r="N1366" s="176" t="s">
        <v>221</v>
      </c>
    </row>
    <row r="1367" spans="1:14" x14ac:dyDescent="0.3">
      <c r="A1367" s="176">
        <v>811790</v>
      </c>
      <c r="B1367" s="176" t="s">
        <v>308</v>
      </c>
      <c r="C1367" s="176" t="s">
        <v>222</v>
      </c>
      <c r="D1367" s="176" t="s">
        <v>222</v>
      </c>
      <c r="E1367" s="176" t="s">
        <v>220</v>
      </c>
      <c r="F1367" s="176" t="s">
        <v>222</v>
      </c>
      <c r="G1367" s="176" t="s">
        <v>222</v>
      </c>
      <c r="H1367" s="176" t="s">
        <v>222</v>
      </c>
      <c r="I1367" s="176" t="s">
        <v>222</v>
      </c>
      <c r="J1367" s="176" t="s">
        <v>221</v>
      </c>
      <c r="K1367" s="176" t="s">
        <v>221</v>
      </c>
      <c r="L1367" s="176" t="s">
        <v>221</v>
      </c>
      <c r="M1367" s="176" t="s">
        <v>221</v>
      </c>
      <c r="N1367" s="176" t="s">
        <v>221</v>
      </c>
    </row>
    <row r="1368" spans="1:14" x14ac:dyDescent="0.3">
      <c r="A1368" s="176">
        <v>811791</v>
      </c>
      <c r="B1368" s="176" t="s">
        <v>308</v>
      </c>
      <c r="C1368" s="176" t="s">
        <v>222</v>
      </c>
      <c r="D1368" s="176" t="s">
        <v>221</v>
      </c>
      <c r="E1368" s="176" t="s">
        <v>222</v>
      </c>
      <c r="F1368" s="176" t="s">
        <v>222</v>
      </c>
      <c r="G1368" s="176" t="s">
        <v>222</v>
      </c>
      <c r="H1368" s="176" t="s">
        <v>221</v>
      </c>
      <c r="I1368" s="176" t="s">
        <v>222</v>
      </c>
      <c r="J1368" s="176" t="s">
        <v>222</v>
      </c>
      <c r="K1368" s="176" t="s">
        <v>222</v>
      </c>
      <c r="L1368" s="176" t="s">
        <v>222</v>
      </c>
      <c r="M1368" s="176" t="s">
        <v>222</v>
      </c>
      <c r="N1368" s="176" t="s">
        <v>222</v>
      </c>
    </row>
    <row r="1369" spans="1:14" x14ac:dyDescent="0.3">
      <c r="A1369" s="176">
        <v>811792</v>
      </c>
      <c r="B1369" s="176" t="s">
        <v>308</v>
      </c>
      <c r="C1369" s="176" t="s">
        <v>220</v>
      </c>
      <c r="D1369" s="176" t="s">
        <v>220</v>
      </c>
      <c r="E1369" s="176" t="s">
        <v>221</v>
      </c>
      <c r="F1369" s="176" t="s">
        <v>222</v>
      </c>
      <c r="G1369" s="176" t="s">
        <v>220</v>
      </c>
      <c r="H1369" s="176" t="s">
        <v>221</v>
      </c>
      <c r="I1369" s="176" t="s">
        <v>222</v>
      </c>
      <c r="J1369" s="176" t="s">
        <v>222</v>
      </c>
      <c r="K1369" s="176" t="s">
        <v>221</v>
      </c>
      <c r="L1369" s="176" t="s">
        <v>222</v>
      </c>
      <c r="M1369" s="176" t="s">
        <v>220</v>
      </c>
      <c r="N1369" s="176" t="s">
        <v>221</v>
      </c>
    </row>
    <row r="1370" spans="1:14" x14ac:dyDescent="0.3">
      <c r="A1370" s="176">
        <v>811793</v>
      </c>
      <c r="B1370" s="176" t="s">
        <v>308</v>
      </c>
      <c r="C1370" s="176" t="s">
        <v>222</v>
      </c>
      <c r="D1370" s="176" t="s">
        <v>222</v>
      </c>
      <c r="E1370" s="176" t="s">
        <v>221</v>
      </c>
      <c r="F1370" s="176" t="s">
        <v>222</v>
      </c>
      <c r="G1370" s="176" t="s">
        <v>222</v>
      </c>
      <c r="H1370" s="176" t="s">
        <v>222</v>
      </c>
      <c r="I1370" s="176" t="s">
        <v>221</v>
      </c>
      <c r="J1370" s="176" t="s">
        <v>221</v>
      </c>
      <c r="K1370" s="176" t="s">
        <v>221</v>
      </c>
      <c r="L1370" s="176" t="s">
        <v>221</v>
      </c>
      <c r="M1370" s="176" t="s">
        <v>221</v>
      </c>
      <c r="N1370" s="176" t="s">
        <v>221</v>
      </c>
    </row>
    <row r="1371" spans="1:14" x14ac:dyDescent="0.3">
      <c r="A1371" s="176">
        <v>811794</v>
      </c>
      <c r="B1371" s="176" t="s">
        <v>308</v>
      </c>
      <c r="C1371" s="176" t="s">
        <v>222</v>
      </c>
      <c r="D1371" s="176" t="s">
        <v>221</v>
      </c>
      <c r="E1371" s="176" t="s">
        <v>221</v>
      </c>
      <c r="F1371" s="176" t="s">
        <v>222</v>
      </c>
      <c r="G1371" s="176" t="s">
        <v>222</v>
      </c>
      <c r="H1371" s="176" t="s">
        <v>221</v>
      </c>
      <c r="I1371" s="176" t="s">
        <v>221</v>
      </c>
      <c r="J1371" s="176" t="s">
        <v>221</v>
      </c>
      <c r="K1371" s="176" t="s">
        <v>221</v>
      </c>
      <c r="L1371" s="176" t="s">
        <v>221</v>
      </c>
      <c r="M1371" s="176" t="s">
        <v>221</v>
      </c>
      <c r="N1371" s="176" t="s">
        <v>221</v>
      </c>
    </row>
    <row r="1372" spans="1:14" x14ac:dyDescent="0.3">
      <c r="A1372" s="176">
        <v>811795</v>
      </c>
      <c r="B1372" s="176" t="s">
        <v>308</v>
      </c>
      <c r="C1372" s="176" t="s">
        <v>222</v>
      </c>
      <c r="D1372" s="176" t="s">
        <v>222</v>
      </c>
      <c r="E1372" s="176" t="s">
        <v>221</v>
      </c>
      <c r="F1372" s="176" t="s">
        <v>221</v>
      </c>
      <c r="G1372" s="176" t="s">
        <v>221</v>
      </c>
      <c r="H1372" s="176" t="s">
        <v>221</v>
      </c>
      <c r="I1372" s="176" t="s">
        <v>221</v>
      </c>
      <c r="J1372" s="176" t="s">
        <v>221</v>
      </c>
      <c r="K1372" s="176" t="s">
        <v>221</v>
      </c>
      <c r="L1372" s="176" t="s">
        <v>221</v>
      </c>
      <c r="M1372" s="176" t="s">
        <v>221</v>
      </c>
      <c r="N1372" s="176" t="s">
        <v>221</v>
      </c>
    </row>
    <row r="1373" spans="1:14" x14ac:dyDescent="0.3">
      <c r="A1373" s="176">
        <v>811796</v>
      </c>
      <c r="B1373" s="176" t="s">
        <v>308</v>
      </c>
      <c r="C1373" s="176" t="s">
        <v>222</v>
      </c>
      <c r="D1373" s="176" t="s">
        <v>222</v>
      </c>
      <c r="E1373" s="176" t="s">
        <v>221</v>
      </c>
      <c r="F1373" s="176" t="s">
        <v>222</v>
      </c>
      <c r="G1373" s="176" t="s">
        <v>222</v>
      </c>
      <c r="H1373" s="176" t="s">
        <v>221</v>
      </c>
      <c r="I1373" s="176" t="s">
        <v>221</v>
      </c>
      <c r="J1373" s="176" t="s">
        <v>221</v>
      </c>
      <c r="K1373" s="176" t="s">
        <v>221</v>
      </c>
      <c r="L1373" s="176" t="s">
        <v>221</v>
      </c>
      <c r="M1373" s="176" t="s">
        <v>221</v>
      </c>
      <c r="N1373" s="176" t="s">
        <v>221</v>
      </c>
    </row>
    <row r="1374" spans="1:14" x14ac:dyDescent="0.3">
      <c r="A1374" s="176">
        <v>811797</v>
      </c>
      <c r="B1374" s="176" t="s">
        <v>308</v>
      </c>
      <c r="C1374" s="176" t="s">
        <v>222</v>
      </c>
      <c r="D1374" s="176" t="s">
        <v>222</v>
      </c>
      <c r="E1374" s="176" t="s">
        <v>221</v>
      </c>
      <c r="F1374" s="176" t="s">
        <v>222</v>
      </c>
      <c r="G1374" s="176" t="s">
        <v>222</v>
      </c>
      <c r="H1374" s="176" t="s">
        <v>221</v>
      </c>
      <c r="I1374" s="176" t="s">
        <v>221</v>
      </c>
      <c r="J1374" s="176" t="s">
        <v>221</v>
      </c>
      <c r="K1374" s="176" t="s">
        <v>221</v>
      </c>
      <c r="L1374" s="176" t="s">
        <v>221</v>
      </c>
      <c r="M1374" s="176" t="s">
        <v>221</v>
      </c>
      <c r="N1374" s="176" t="s">
        <v>221</v>
      </c>
    </row>
    <row r="1375" spans="1:14" x14ac:dyDescent="0.3">
      <c r="A1375" s="176">
        <v>811798</v>
      </c>
      <c r="B1375" s="176" t="s">
        <v>308</v>
      </c>
      <c r="C1375" s="176" t="s">
        <v>222</v>
      </c>
      <c r="D1375" s="176" t="s">
        <v>222</v>
      </c>
      <c r="E1375" s="176" t="s">
        <v>222</v>
      </c>
      <c r="F1375" s="176" t="s">
        <v>222</v>
      </c>
      <c r="G1375" s="176" t="s">
        <v>222</v>
      </c>
      <c r="H1375" s="176" t="s">
        <v>222</v>
      </c>
      <c r="I1375" s="176" t="s">
        <v>221</v>
      </c>
      <c r="J1375" s="176" t="s">
        <v>221</v>
      </c>
      <c r="K1375" s="176" t="s">
        <v>221</v>
      </c>
      <c r="L1375" s="176" t="s">
        <v>221</v>
      </c>
      <c r="M1375" s="176" t="s">
        <v>221</v>
      </c>
      <c r="N1375" s="176" t="s">
        <v>221</v>
      </c>
    </row>
    <row r="1376" spans="1:14" x14ac:dyDescent="0.3">
      <c r="A1376" s="176">
        <v>811927</v>
      </c>
      <c r="B1376" s="176" t="s">
        <v>308</v>
      </c>
      <c r="C1376" s="176" t="s">
        <v>222</v>
      </c>
      <c r="D1376" s="176" t="s">
        <v>222</v>
      </c>
      <c r="E1376" s="176" t="s">
        <v>221</v>
      </c>
      <c r="F1376" s="176" t="s">
        <v>221</v>
      </c>
      <c r="G1376" s="176" t="s">
        <v>222</v>
      </c>
      <c r="H1376" s="176" t="s">
        <v>221</v>
      </c>
      <c r="I1376" s="176" t="s">
        <v>221</v>
      </c>
      <c r="J1376" s="176" t="s">
        <v>221</v>
      </c>
      <c r="K1376" s="176" t="s">
        <v>221</v>
      </c>
      <c r="L1376" s="176" t="s">
        <v>221</v>
      </c>
      <c r="M1376" s="176" t="s">
        <v>221</v>
      </c>
      <c r="N1376" s="176" t="s">
        <v>221</v>
      </c>
    </row>
    <row r="1377" spans="1:50" x14ac:dyDescent="0.3">
      <c r="A1377" s="176">
        <v>811928</v>
      </c>
      <c r="B1377" s="176" t="s">
        <v>308</v>
      </c>
      <c r="C1377" s="176" t="s">
        <v>222</v>
      </c>
      <c r="D1377" s="176" t="s">
        <v>222</v>
      </c>
      <c r="E1377" s="176" t="s">
        <v>222</v>
      </c>
      <c r="F1377" s="176" t="s">
        <v>221</v>
      </c>
      <c r="G1377" s="176" t="s">
        <v>221</v>
      </c>
      <c r="H1377" s="176" t="s">
        <v>222</v>
      </c>
      <c r="I1377" s="176" t="s">
        <v>221</v>
      </c>
      <c r="J1377" s="176" t="s">
        <v>221</v>
      </c>
      <c r="K1377" s="176" t="s">
        <v>222</v>
      </c>
      <c r="L1377" s="176" t="s">
        <v>222</v>
      </c>
      <c r="M1377" s="176" t="s">
        <v>221</v>
      </c>
      <c r="N1377" s="176" t="s">
        <v>221</v>
      </c>
    </row>
    <row r="1378" spans="1:50" x14ac:dyDescent="0.3">
      <c r="A1378" s="176">
        <v>811930</v>
      </c>
      <c r="B1378" s="176" t="s">
        <v>308</v>
      </c>
      <c r="C1378" s="176" t="s">
        <v>222</v>
      </c>
      <c r="D1378" s="176" t="s">
        <v>221</v>
      </c>
      <c r="E1378" s="176" t="s">
        <v>222</v>
      </c>
      <c r="F1378" s="176" t="s">
        <v>222</v>
      </c>
      <c r="G1378" s="176" t="s">
        <v>221</v>
      </c>
      <c r="H1378" s="176" t="s">
        <v>222</v>
      </c>
      <c r="I1378" s="176" t="s">
        <v>221</v>
      </c>
      <c r="J1378" s="176" t="s">
        <v>221</v>
      </c>
      <c r="K1378" s="176" t="s">
        <v>221</v>
      </c>
      <c r="L1378" s="176" t="s">
        <v>221</v>
      </c>
      <c r="M1378" s="176" t="s">
        <v>221</v>
      </c>
      <c r="N1378" s="176" t="s">
        <v>221</v>
      </c>
    </row>
    <row r="1379" spans="1:50" x14ac:dyDescent="0.3">
      <c r="A1379" s="176">
        <v>811931</v>
      </c>
      <c r="B1379" s="176" t="s">
        <v>308</v>
      </c>
      <c r="C1379" s="176" t="s">
        <v>222</v>
      </c>
      <c r="D1379" s="176" t="s">
        <v>222</v>
      </c>
      <c r="E1379" s="176" t="s">
        <v>221</v>
      </c>
      <c r="F1379" s="176" t="s">
        <v>222</v>
      </c>
      <c r="G1379" s="176" t="s">
        <v>221</v>
      </c>
      <c r="H1379" s="176" t="s">
        <v>221</v>
      </c>
      <c r="I1379" s="176" t="s">
        <v>221</v>
      </c>
      <c r="J1379" s="176" t="s">
        <v>221</v>
      </c>
      <c r="K1379" s="176" t="s">
        <v>221</v>
      </c>
      <c r="L1379" s="176" t="s">
        <v>221</v>
      </c>
      <c r="M1379" s="176" t="s">
        <v>221</v>
      </c>
      <c r="N1379" s="176" t="s">
        <v>221</v>
      </c>
    </row>
    <row r="1380" spans="1:50" x14ac:dyDescent="0.3">
      <c r="A1380" s="176">
        <v>811932</v>
      </c>
      <c r="B1380" s="176" t="s">
        <v>308</v>
      </c>
      <c r="C1380" s="176" t="s">
        <v>222</v>
      </c>
      <c r="D1380" s="176" t="s">
        <v>222</v>
      </c>
      <c r="E1380" s="176" t="s">
        <v>221</v>
      </c>
      <c r="F1380" s="176" t="s">
        <v>222</v>
      </c>
      <c r="G1380" s="176" t="s">
        <v>221</v>
      </c>
      <c r="H1380" s="176" t="s">
        <v>221</v>
      </c>
      <c r="I1380" s="176" t="s">
        <v>221</v>
      </c>
      <c r="J1380" s="176" t="s">
        <v>221</v>
      </c>
      <c r="K1380" s="176" t="s">
        <v>221</v>
      </c>
      <c r="L1380" s="176" t="s">
        <v>221</v>
      </c>
      <c r="M1380" s="176" t="s">
        <v>221</v>
      </c>
      <c r="N1380" s="176" t="s">
        <v>221</v>
      </c>
    </row>
    <row r="1381" spans="1:50" x14ac:dyDescent="0.3">
      <c r="A1381" s="176">
        <v>811934</v>
      </c>
      <c r="B1381" s="176" t="s">
        <v>308</v>
      </c>
      <c r="C1381" s="176" t="s">
        <v>221</v>
      </c>
      <c r="D1381" s="176" t="s">
        <v>222</v>
      </c>
      <c r="E1381" s="176" t="s">
        <v>222</v>
      </c>
      <c r="F1381" s="176" t="s">
        <v>221</v>
      </c>
      <c r="G1381" s="176" t="s">
        <v>222</v>
      </c>
      <c r="H1381" s="176" t="s">
        <v>222</v>
      </c>
      <c r="I1381" s="176" t="s">
        <v>221</v>
      </c>
      <c r="J1381" s="176" t="s">
        <v>221</v>
      </c>
      <c r="K1381" s="176" t="s">
        <v>221</v>
      </c>
      <c r="L1381" s="176" t="s">
        <v>221</v>
      </c>
      <c r="M1381" s="176" t="s">
        <v>221</v>
      </c>
      <c r="N1381" s="176" t="s">
        <v>221</v>
      </c>
    </row>
    <row r="1382" spans="1:50" x14ac:dyDescent="0.3">
      <c r="A1382" s="176">
        <v>811943</v>
      </c>
      <c r="B1382" s="176" t="s">
        <v>308</v>
      </c>
      <c r="C1382" s="176" t="s">
        <v>222</v>
      </c>
      <c r="D1382" s="176" t="s">
        <v>222</v>
      </c>
      <c r="E1382" s="176" t="s">
        <v>222</v>
      </c>
      <c r="F1382" s="176" t="s">
        <v>222</v>
      </c>
      <c r="G1382" s="176" t="s">
        <v>222</v>
      </c>
      <c r="H1382" s="176" t="s">
        <v>222</v>
      </c>
      <c r="I1382" s="176" t="s">
        <v>221</v>
      </c>
      <c r="J1382" s="176" t="s">
        <v>221</v>
      </c>
      <c r="K1382" s="176" t="s">
        <v>221</v>
      </c>
      <c r="L1382" s="176" t="s">
        <v>221</v>
      </c>
      <c r="M1382" s="176" t="s">
        <v>221</v>
      </c>
      <c r="N1382" s="176" t="s">
        <v>221</v>
      </c>
    </row>
    <row r="1383" spans="1:50" x14ac:dyDescent="0.3">
      <c r="A1383" s="176">
        <v>811944</v>
      </c>
      <c r="B1383" s="176" t="s">
        <v>308</v>
      </c>
      <c r="C1383" s="176" t="s">
        <v>220</v>
      </c>
      <c r="D1383" s="176" t="s">
        <v>220</v>
      </c>
      <c r="E1383" s="176" t="s">
        <v>222</v>
      </c>
      <c r="F1383" s="176" t="s">
        <v>222</v>
      </c>
      <c r="G1383" s="176" t="s">
        <v>222</v>
      </c>
      <c r="H1383" s="176" t="s">
        <v>222</v>
      </c>
      <c r="I1383" s="176" t="s">
        <v>221</v>
      </c>
      <c r="J1383" s="176" t="s">
        <v>221</v>
      </c>
      <c r="K1383" s="176" t="s">
        <v>221</v>
      </c>
      <c r="L1383" s="176" t="s">
        <v>221</v>
      </c>
      <c r="M1383" s="176" t="s">
        <v>221</v>
      </c>
      <c r="N1383" s="176" t="s">
        <v>221</v>
      </c>
    </row>
    <row r="1384" spans="1:50" x14ac:dyDescent="0.3">
      <c r="A1384" s="176">
        <v>811945</v>
      </c>
      <c r="B1384" s="176" t="s">
        <v>308</v>
      </c>
      <c r="C1384" s="176" t="s">
        <v>222</v>
      </c>
      <c r="D1384" s="176" t="s">
        <v>222</v>
      </c>
      <c r="E1384" s="176" t="s">
        <v>222</v>
      </c>
      <c r="F1384" s="176" t="s">
        <v>222</v>
      </c>
      <c r="G1384" s="176" t="s">
        <v>222</v>
      </c>
      <c r="H1384" s="176" t="s">
        <v>222</v>
      </c>
      <c r="I1384" s="176" t="s">
        <v>221</v>
      </c>
      <c r="J1384" s="176" t="s">
        <v>221</v>
      </c>
      <c r="K1384" s="176" t="s">
        <v>221</v>
      </c>
      <c r="L1384" s="176" t="s">
        <v>221</v>
      </c>
      <c r="M1384" s="176" t="s">
        <v>221</v>
      </c>
      <c r="N1384" s="176" t="s">
        <v>221</v>
      </c>
    </row>
    <row r="1385" spans="1:50" x14ac:dyDescent="0.3">
      <c r="A1385" s="176">
        <v>811946</v>
      </c>
      <c r="B1385" s="176" t="s">
        <v>308</v>
      </c>
      <c r="C1385" s="176" t="s">
        <v>222</v>
      </c>
      <c r="D1385" s="176" t="s">
        <v>221</v>
      </c>
      <c r="E1385" s="176" t="s">
        <v>222</v>
      </c>
      <c r="F1385" s="176" t="s">
        <v>222</v>
      </c>
      <c r="G1385" s="176" t="s">
        <v>222</v>
      </c>
      <c r="H1385" s="176" t="s">
        <v>222</v>
      </c>
      <c r="I1385" s="176" t="s">
        <v>221</v>
      </c>
      <c r="J1385" s="176" t="s">
        <v>221</v>
      </c>
      <c r="K1385" s="176" t="s">
        <v>221</v>
      </c>
      <c r="L1385" s="176" t="s">
        <v>221</v>
      </c>
      <c r="M1385" s="176" t="s">
        <v>221</v>
      </c>
      <c r="N1385" s="176" t="s">
        <v>221</v>
      </c>
    </row>
    <row r="1386" spans="1:50" x14ac:dyDescent="0.3">
      <c r="A1386" s="176">
        <v>811947</v>
      </c>
      <c r="B1386" s="176" t="s">
        <v>308</v>
      </c>
      <c r="C1386" s="176" t="s">
        <v>222</v>
      </c>
      <c r="D1386" s="176" t="s">
        <v>222</v>
      </c>
      <c r="E1386" s="176" t="s">
        <v>221</v>
      </c>
      <c r="F1386" s="176" t="s">
        <v>221</v>
      </c>
      <c r="G1386" s="176" t="s">
        <v>221</v>
      </c>
      <c r="H1386" s="176" t="s">
        <v>220</v>
      </c>
      <c r="I1386" s="176" t="s">
        <v>222</v>
      </c>
      <c r="J1386" s="176" t="s">
        <v>222</v>
      </c>
      <c r="K1386" s="176" t="s">
        <v>220</v>
      </c>
      <c r="L1386" s="176" t="s">
        <v>222</v>
      </c>
      <c r="M1386" s="176" t="s">
        <v>222</v>
      </c>
      <c r="N1386" s="176" t="s">
        <v>221</v>
      </c>
      <c r="O1386" s="176" t="s">
        <v>284</v>
      </c>
      <c r="P1386" s="176" t="s">
        <v>284</v>
      </c>
      <c r="Q1386" s="176" t="s">
        <v>284</v>
      </c>
      <c r="R1386" s="176" t="s">
        <v>284</v>
      </c>
      <c r="S1386" s="176" t="s">
        <v>284</v>
      </c>
      <c r="T1386" s="176" t="s">
        <v>284</v>
      </c>
      <c r="U1386" s="176" t="s">
        <v>284</v>
      </c>
      <c r="V1386" s="176" t="s">
        <v>284</v>
      </c>
      <c r="W1386" s="176" t="s">
        <v>284</v>
      </c>
      <c r="X1386" s="176" t="s">
        <v>284</v>
      </c>
      <c r="Y1386" s="176" t="s">
        <v>284</v>
      </c>
      <c r="Z1386" s="176" t="s">
        <v>284</v>
      </c>
      <c r="AA1386" s="176" t="s">
        <v>284</v>
      </c>
      <c r="AB1386" s="176" t="s">
        <v>284</v>
      </c>
      <c r="AC1386" s="176" t="s">
        <v>284</v>
      </c>
      <c r="AD1386" s="176" t="s">
        <v>284</v>
      </c>
      <c r="AE1386" s="176" t="s">
        <v>284</v>
      </c>
      <c r="AF1386" s="176" t="s">
        <v>284</v>
      </c>
      <c r="AG1386" s="176" t="s">
        <v>284</v>
      </c>
      <c r="AH1386" s="176" t="s">
        <v>284</v>
      </c>
      <c r="AI1386" s="176" t="s">
        <v>284</v>
      </c>
      <c r="AJ1386" s="176" t="s">
        <v>284</v>
      </c>
      <c r="AK1386" s="176" t="s">
        <v>284</v>
      </c>
      <c r="AL1386" s="176" t="s">
        <v>284</v>
      </c>
      <c r="AM1386" s="176" t="s">
        <v>284</v>
      </c>
      <c r="AN1386" s="176" t="s">
        <v>284</v>
      </c>
      <c r="AO1386" s="176" t="s">
        <v>284</v>
      </c>
      <c r="AP1386" s="176" t="s">
        <v>284</v>
      </c>
      <c r="AQ1386" s="176" t="s">
        <v>284</v>
      </c>
      <c r="AR1386" s="176" t="s">
        <v>284</v>
      </c>
      <c r="AS1386" s="176" t="s">
        <v>284</v>
      </c>
      <c r="AT1386" s="176" t="s">
        <v>284</v>
      </c>
      <c r="AU1386" s="176" t="s">
        <v>284</v>
      </c>
      <c r="AV1386" s="176" t="s">
        <v>284</v>
      </c>
      <c r="AW1386" s="176" t="s">
        <v>284</v>
      </c>
      <c r="AX1386" s="176" t="s">
        <v>284</v>
      </c>
    </row>
    <row r="1387" spans="1:50" x14ac:dyDescent="0.3">
      <c r="A1387" s="176">
        <v>811948</v>
      </c>
      <c r="B1387" s="176" t="s">
        <v>308</v>
      </c>
      <c r="C1387" s="176" t="s">
        <v>221</v>
      </c>
      <c r="D1387" s="176" t="s">
        <v>222</v>
      </c>
      <c r="E1387" s="176" t="s">
        <v>221</v>
      </c>
      <c r="F1387" s="176" t="s">
        <v>220</v>
      </c>
      <c r="G1387" s="176" t="s">
        <v>221</v>
      </c>
      <c r="H1387" s="176" t="s">
        <v>222</v>
      </c>
      <c r="I1387" s="176" t="s">
        <v>221</v>
      </c>
      <c r="J1387" s="176" t="s">
        <v>221</v>
      </c>
      <c r="K1387" s="176" t="s">
        <v>222</v>
      </c>
      <c r="L1387" s="176" t="s">
        <v>221</v>
      </c>
      <c r="M1387" s="176" t="s">
        <v>222</v>
      </c>
      <c r="N1387" s="176" t="s">
        <v>221</v>
      </c>
      <c r="O1387" s="176" t="s">
        <v>284</v>
      </c>
      <c r="P1387" s="176" t="s">
        <v>284</v>
      </c>
      <c r="Q1387" s="176" t="s">
        <v>284</v>
      </c>
      <c r="R1387" s="176" t="s">
        <v>284</v>
      </c>
      <c r="S1387" s="176" t="s">
        <v>284</v>
      </c>
      <c r="T1387" s="176" t="s">
        <v>284</v>
      </c>
      <c r="U1387" s="176" t="s">
        <v>284</v>
      </c>
      <c r="V1387" s="176" t="s">
        <v>284</v>
      </c>
      <c r="W1387" s="176" t="s">
        <v>284</v>
      </c>
      <c r="X1387" s="176" t="s">
        <v>284</v>
      </c>
      <c r="Y1387" s="176" t="s">
        <v>284</v>
      </c>
      <c r="Z1387" s="176" t="s">
        <v>284</v>
      </c>
      <c r="AA1387" s="176" t="s">
        <v>284</v>
      </c>
      <c r="AB1387" s="176" t="s">
        <v>284</v>
      </c>
      <c r="AC1387" s="176" t="s">
        <v>284</v>
      </c>
      <c r="AD1387" s="176" t="s">
        <v>284</v>
      </c>
      <c r="AE1387" s="176" t="s">
        <v>284</v>
      </c>
      <c r="AF1387" s="176" t="s">
        <v>284</v>
      </c>
      <c r="AG1387" s="176" t="s">
        <v>284</v>
      </c>
      <c r="AH1387" s="176" t="s">
        <v>284</v>
      </c>
      <c r="AI1387" s="176" t="s">
        <v>284</v>
      </c>
      <c r="AJ1387" s="176" t="s">
        <v>284</v>
      </c>
      <c r="AK1387" s="176" t="s">
        <v>284</v>
      </c>
      <c r="AL1387" s="176" t="s">
        <v>284</v>
      </c>
      <c r="AM1387" s="176" t="s">
        <v>284</v>
      </c>
      <c r="AN1387" s="176" t="s">
        <v>284</v>
      </c>
      <c r="AO1387" s="176" t="s">
        <v>284</v>
      </c>
      <c r="AP1387" s="176" t="s">
        <v>284</v>
      </c>
      <c r="AQ1387" s="176" t="s">
        <v>284</v>
      </c>
      <c r="AR1387" s="176" t="s">
        <v>284</v>
      </c>
      <c r="AS1387" s="176" t="s">
        <v>284</v>
      </c>
      <c r="AT1387" s="176" t="s">
        <v>284</v>
      </c>
      <c r="AU1387" s="176" t="s">
        <v>284</v>
      </c>
      <c r="AV1387" s="176" t="s">
        <v>284</v>
      </c>
      <c r="AW1387" s="176" t="s">
        <v>284</v>
      </c>
      <c r="AX1387" s="176" t="s">
        <v>284</v>
      </c>
    </row>
    <row r="1388" spans="1:50" x14ac:dyDescent="0.3">
      <c r="A1388" s="176">
        <v>811949</v>
      </c>
      <c r="B1388" s="176" t="s">
        <v>308</v>
      </c>
      <c r="C1388" s="176" t="s">
        <v>221</v>
      </c>
      <c r="D1388" s="176" t="s">
        <v>221</v>
      </c>
      <c r="E1388" s="176" t="s">
        <v>221</v>
      </c>
      <c r="F1388" s="176" t="s">
        <v>221</v>
      </c>
      <c r="G1388" s="176" t="s">
        <v>222</v>
      </c>
      <c r="H1388" s="176" t="s">
        <v>221</v>
      </c>
      <c r="I1388" s="176" t="s">
        <v>221</v>
      </c>
      <c r="J1388" s="176" t="s">
        <v>222</v>
      </c>
      <c r="K1388" s="176" t="s">
        <v>221</v>
      </c>
      <c r="L1388" s="176" t="s">
        <v>220</v>
      </c>
      <c r="M1388" s="176" t="s">
        <v>220</v>
      </c>
      <c r="N1388" s="176" t="s">
        <v>221</v>
      </c>
    </row>
    <row r="1389" spans="1:50" x14ac:dyDescent="0.3">
      <c r="A1389" s="176">
        <v>811951</v>
      </c>
      <c r="B1389" s="176" t="s">
        <v>308</v>
      </c>
      <c r="C1389" s="176" t="s">
        <v>221</v>
      </c>
      <c r="D1389" s="176" t="s">
        <v>221</v>
      </c>
      <c r="E1389" s="176" t="s">
        <v>221</v>
      </c>
      <c r="F1389" s="176" t="s">
        <v>221</v>
      </c>
      <c r="G1389" s="176" t="s">
        <v>221</v>
      </c>
      <c r="H1389" s="176" t="s">
        <v>221</v>
      </c>
      <c r="I1389" s="176" t="s">
        <v>221</v>
      </c>
      <c r="J1389" s="176" t="s">
        <v>222</v>
      </c>
      <c r="K1389" s="176" t="s">
        <v>221</v>
      </c>
      <c r="L1389" s="176" t="s">
        <v>221</v>
      </c>
      <c r="M1389" s="176" t="s">
        <v>222</v>
      </c>
      <c r="N1389" s="176" t="s">
        <v>221</v>
      </c>
    </row>
    <row r="1390" spans="1:50" x14ac:dyDescent="0.3">
      <c r="A1390" s="176">
        <v>811952</v>
      </c>
      <c r="B1390" s="176" t="s">
        <v>308</v>
      </c>
      <c r="C1390" s="176" t="s">
        <v>222</v>
      </c>
      <c r="D1390" s="176" t="s">
        <v>220</v>
      </c>
      <c r="E1390" s="176" t="s">
        <v>220</v>
      </c>
      <c r="F1390" s="176" t="s">
        <v>220</v>
      </c>
      <c r="G1390" s="176" t="s">
        <v>221</v>
      </c>
      <c r="H1390" s="176" t="s">
        <v>221</v>
      </c>
      <c r="I1390" s="176" t="s">
        <v>221</v>
      </c>
      <c r="J1390" s="176" t="s">
        <v>221</v>
      </c>
      <c r="K1390" s="176" t="s">
        <v>222</v>
      </c>
      <c r="L1390" s="176" t="s">
        <v>221</v>
      </c>
      <c r="M1390" s="176" t="s">
        <v>221</v>
      </c>
      <c r="N1390" s="176" t="s">
        <v>221</v>
      </c>
    </row>
    <row r="1391" spans="1:50" x14ac:dyDescent="0.3">
      <c r="A1391" s="176">
        <v>811953</v>
      </c>
      <c r="B1391" s="176" t="s">
        <v>308</v>
      </c>
      <c r="C1391" s="176" t="s">
        <v>222</v>
      </c>
      <c r="D1391" s="176" t="s">
        <v>221</v>
      </c>
      <c r="E1391" s="176" t="s">
        <v>222</v>
      </c>
      <c r="F1391" s="176" t="s">
        <v>221</v>
      </c>
      <c r="G1391" s="176" t="s">
        <v>222</v>
      </c>
      <c r="H1391" s="176" t="s">
        <v>222</v>
      </c>
      <c r="I1391" s="176" t="s">
        <v>221</v>
      </c>
      <c r="J1391" s="176" t="s">
        <v>221</v>
      </c>
      <c r="K1391" s="176" t="s">
        <v>221</v>
      </c>
      <c r="L1391" s="176" t="s">
        <v>221</v>
      </c>
      <c r="M1391" s="176" t="s">
        <v>221</v>
      </c>
      <c r="N1391" s="176" t="s">
        <v>221</v>
      </c>
    </row>
    <row r="1392" spans="1:50" x14ac:dyDescent="0.3">
      <c r="A1392" s="176">
        <v>811963</v>
      </c>
      <c r="B1392" s="176" t="s">
        <v>308</v>
      </c>
      <c r="C1392" s="176" t="s">
        <v>220</v>
      </c>
      <c r="D1392" s="176" t="s">
        <v>222</v>
      </c>
      <c r="E1392" s="176" t="s">
        <v>221</v>
      </c>
      <c r="F1392" s="176" t="s">
        <v>220</v>
      </c>
      <c r="G1392" s="176" t="s">
        <v>222</v>
      </c>
      <c r="H1392" s="176" t="s">
        <v>222</v>
      </c>
      <c r="I1392" s="176" t="s">
        <v>222</v>
      </c>
      <c r="J1392" s="176" t="s">
        <v>222</v>
      </c>
      <c r="K1392" s="176" t="s">
        <v>221</v>
      </c>
      <c r="L1392" s="176" t="s">
        <v>221</v>
      </c>
      <c r="M1392" s="176" t="s">
        <v>221</v>
      </c>
      <c r="N1392" s="176" t="s">
        <v>221</v>
      </c>
    </row>
    <row r="1393" spans="1:50" x14ac:dyDescent="0.3">
      <c r="A1393" s="176">
        <v>811968</v>
      </c>
      <c r="B1393" s="176" t="s">
        <v>308</v>
      </c>
      <c r="C1393" s="176" t="s">
        <v>220</v>
      </c>
      <c r="D1393" s="176" t="s">
        <v>221</v>
      </c>
      <c r="E1393" s="176" t="s">
        <v>221</v>
      </c>
      <c r="F1393" s="176" t="s">
        <v>222</v>
      </c>
      <c r="G1393" s="176" t="s">
        <v>221</v>
      </c>
      <c r="H1393" s="176" t="s">
        <v>221</v>
      </c>
      <c r="I1393" s="176" t="s">
        <v>222</v>
      </c>
      <c r="J1393" s="176" t="s">
        <v>221</v>
      </c>
      <c r="K1393" s="176" t="s">
        <v>221</v>
      </c>
      <c r="L1393" s="176" t="s">
        <v>221</v>
      </c>
      <c r="M1393" s="176" t="s">
        <v>221</v>
      </c>
      <c r="N1393" s="176" t="s">
        <v>221</v>
      </c>
    </row>
    <row r="1394" spans="1:50" x14ac:dyDescent="0.3">
      <c r="A1394" s="176">
        <v>811970</v>
      </c>
      <c r="B1394" s="176" t="s">
        <v>308</v>
      </c>
      <c r="C1394" s="176" t="s">
        <v>220</v>
      </c>
      <c r="D1394" s="176" t="s">
        <v>220</v>
      </c>
      <c r="E1394" s="176" t="s">
        <v>221</v>
      </c>
      <c r="F1394" s="176" t="s">
        <v>221</v>
      </c>
      <c r="G1394" s="176" t="s">
        <v>221</v>
      </c>
      <c r="H1394" s="176" t="s">
        <v>221</v>
      </c>
      <c r="I1394" s="176" t="s">
        <v>221</v>
      </c>
      <c r="J1394" s="176" t="s">
        <v>221</v>
      </c>
      <c r="K1394" s="176" t="s">
        <v>221</v>
      </c>
      <c r="L1394" s="176" t="s">
        <v>221</v>
      </c>
      <c r="M1394" s="176" t="s">
        <v>222</v>
      </c>
      <c r="N1394" s="176" t="s">
        <v>221</v>
      </c>
    </row>
    <row r="1395" spans="1:50" x14ac:dyDescent="0.3">
      <c r="A1395" s="176">
        <v>811971</v>
      </c>
      <c r="B1395" s="176" t="s">
        <v>308</v>
      </c>
      <c r="C1395" s="176" t="s">
        <v>220</v>
      </c>
      <c r="D1395" s="176" t="s">
        <v>221</v>
      </c>
      <c r="E1395" s="176" t="s">
        <v>222</v>
      </c>
      <c r="F1395" s="176" t="s">
        <v>220</v>
      </c>
      <c r="G1395" s="176" t="s">
        <v>222</v>
      </c>
      <c r="H1395" s="176" t="s">
        <v>220</v>
      </c>
      <c r="I1395" s="176" t="s">
        <v>220</v>
      </c>
      <c r="J1395" s="176" t="s">
        <v>220</v>
      </c>
      <c r="K1395" s="176" t="s">
        <v>220</v>
      </c>
      <c r="L1395" s="176" t="s">
        <v>221</v>
      </c>
      <c r="M1395" s="176" t="s">
        <v>220</v>
      </c>
      <c r="N1395" s="176" t="s">
        <v>220</v>
      </c>
      <c r="O1395" s="176" t="s">
        <v>284</v>
      </c>
      <c r="P1395" s="176" t="s">
        <v>284</v>
      </c>
      <c r="Q1395" s="176" t="s">
        <v>284</v>
      </c>
      <c r="R1395" s="176" t="s">
        <v>284</v>
      </c>
      <c r="S1395" s="176" t="s">
        <v>284</v>
      </c>
      <c r="T1395" s="176" t="s">
        <v>284</v>
      </c>
      <c r="U1395" s="176" t="s">
        <v>284</v>
      </c>
      <c r="V1395" s="176" t="s">
        <v>284</v>
      </c>
      <c r="W1395" s="176" t="s">
        <v>284</v>
      </c>
      <c r="X1395" s="176" t="s">
        <v>284</v>
      </c>
      <c r="Y1395" s="176" t="s">
        <v>284</v>
      </c>
      <c r="Z1395" s="176" t="s">
        <v>284</v>
      </c>
      <c r="AA1395" s="176" t="s">
        <v>284</v>
      </c>
      <c r="AB1395" s="176" t="s">
        <v>284</v>
      </c>
      <c r="AC1395" s="176" t="s">
        <v>284</v>
      </c>
      <c r="AD1395" s="176" t="s">
        <v>284</v>
      </c>
      <c r="AE1395" s="176" t="s">
        <v>284</v>
      </c>
      <c r="AF1395" s="176" t="s">
        <v>284</v>
      </c>
      <c r="AG1395" s="176" t="s">
        <v>284</v>
      </c>
      <c r="AH1395" s="176" t="s">
        <v>284</v>
      </c>
      <c r="AI1395" s="176" t="s">
        <v>284</v>
      </c>
      <c r="AJ1395" s="176" t="s">
        <v>284</v>
      </c>
      <c r="AK1395" s="176" t="s">
        <v>284</v>
      </c>
      <c r="AL1395" s="176" t="s">
        <v>284</v>
      </c>
      <c r="AM1395" s="176" t="s">
        <v>284</v>
      </c>
      <c r="AN1395" s="176" t="s">
        <v>284</v>
      </c>
      <c r="AO1395" s="176" t="s">
        <v>284</v>
      </c>
      <c r="AP1395" s="176" t="s">
        <v>284</v>
      </c>
      <c r="AQ1395" s="176" t="s">
        <v>284</v>
      </c>
      <c r="AR1395" s="176" t="s">
        <v>284</v>
      </c>
      <c r="AS1395" s="176" t="s">
        <v>284</v>
      </c>
      <c r="AT1395" s="176" t="s">
        <v>284</v>
      </c>
      <c r="AU1395" s="176" t="s">
        <v>284</v>
      </c>
      <c r="AV1395" s="176" t="s">
        <v>284</v>
      </c>
      <c r="AW1395" s="176" t="s">
        <v>284</v>
      </c>
      <c r="AX1395" s="176" t="s">
        <v>284</v>
      </c>
    </row>
    <row r="1396" spans="1:50" x14ac:dyDescent="0.3">
      <c r="A1396" s="176">
        <v>811972</v>
      </c>
      <c r="B1396" s="176" t="s">
        <v>308</v>
      </c>
      <c r="C1396" s="176" t="s">
        <v>220</v>
      </c>
      <c r="D1396" s="176" t="s">
        <v>221</v>
      </c>
      <c r="E1396" s="176" t="s">
        <v>221</v>
      </c>
      <c r="F1396" s="176" t="s">
        <v>221</v>
      </c>
      <c r="G1396" s="176" t="s">
        <v>222</v>
      </c>
      <c r="H1396" s="176" t="s">
        <v>222</v>
      </c>
      <c r="I1396" s="176" t="s">
        <v>220</v>
      </c>
      <c r="J1396" s="176" t="s">
        <v>221</v>
      </c>
      <c r="K1396" s="176" t="s">
        <v>221</v>
      </c>
      <c r="L1396" s="176" t="s">
        <v>220</v>
      </c>
      <c r="M1396" s="176" t="s">
        <v>220</v>
      </c>
      <c r="N1396" s="176" t="s">
        <v>221</v>
      </c>
      <c r="O1396" s="176" t="s">
        <v>284</v>
      </c>
      <c r="P1396" s="176" t="s">
        <v>284</v>
      </c>
      <c r="Q1396" s="176" t="s">
        <v>284</v>
      </c>
      <c r="R1396" s="176" t="s">
        <v>284</v>
      </c>
      <c r="S1396" s="176" t="s">
        <v>284</v>
      </c>
      <c r="T1396" s="176" t="s">
        <v>284</v>
      </c>
      <c r="U1396" s="176" t="s">
        <v>284</v>
      </c>
      <c r="V1396" s="176" t="s">
        <v>284</v>
      </c>
      <c r="W1396" s="176" t="s">
        <v>284</v>
      </c>
      <c r="X1396" s="176" t="s">
        <v>284</v>
      </c>
      <c r="Y1396" s="176" t="s">
        <v>284</v>
      </c>
      <c r="Z1396" s="176" t="s">
        <v>284</v>
      </c>
      <c r="AA1396" s="176" t="s">
        <v>284</v>
      </c>
      <c r="AB1396" s="176" t="s">
        <v>284</v>
      </c>
      <c r="AC1396" s="176" t="s">
        <v>284</v>
      </c>
      <c r="AD1396" s="176" t="s">
        <v>284</v>
      </c>
      <c r="AE1396" s="176" t="s">
        <v>284</v>
      </c>
      <c r="AF1396" s="176" t="s">
        <v>284</v>
      </c>
      <c r="AG1396" s="176" t="s">
        <v>284</v>
      </c>
      <c r="AH1396" s="176" t="s">
        <v>284</v>
      </c>
      <c r="AI1396" s="176" t="s">
        <v>284</v>
      </c>
      <c r="AJ1396" s="176" t="s">
        <v>284</v>
      </c>
      <c r="AK1396" s="176" t="s">
        <v>284</v>
      </c>
      <c r="AL1396" s="176" t="s">
        <v>284</v>
      </c>
      <c r="AM1396" s="176" t="s">
        <v>284</v>
      </c>
      <c r="AN1396" s="176" t="s">
        <v>284</v>
      </c>
      <c r="AO1396" s="176" t="s">
        <v>284</v>
      </c>
      <c r="AP1396" s="176" t="s">
        <v>284</v>
      </c>
      <c r="AQ1396" s="176" t="s">
        <v>284</v>
      </c>
      <c r="AR1396" s="176" t="s">
        <v>284</v>
      </c>
      <c r="AS1396" s="176" t="s">
        <v>284</v>
      </c>
      <c r="AT1396" s="176" t="s">
        <v>284</v>
      </c>
      <c r="AU1396" s="176" t="s">
        <v>284</v>
      </c>
      <c r="AV1396" s="176" t="s">
        <v>284</v>
      </c>
      <c r="AW1396" s="176" t="s">
        <v>284</v>
      </c>
      <c r="AX1396" s="176" t="s">
        <v>284</v>
      </c>
    </row>
    <row r="1397" spans="1:50" x14ac:dyDescent="0.3">
      <c r="A1397" s="176">
        <v>811973</v>
      </c>
      <c r="B1397" s="176" t="s">
        <v>308</v>
      </c>
      <c r="C1397" s="176" t="s">
        <v>220</v>
      </c>
      <c r="D1397" s="176" t="s">
        <v>220</v>
      </c>
      <c r="E1397" s="176" t="s">
        <v>220</v>
      </c>
      <c r="F1397" s="176" t="s">
        <v>222</v>
      </c>
      <c r="G1397" s="176" t="s">
        <v>222</v>
      </c>
      <c r="H1397" s="176" t="s">
        <v>220</v>
      </c>
      <c r="I1397" s="176" t="s">
        <v>222</v>
      </c>
      <c r="J1397" s="176" t="s">
        <v>222</v>
      </c>
      <c r="K1397" s="176" t="s">
        <v>222</v>
      </c>
      <c r="L1397" s="176" t="s">
        <v>222</v>
      </c>
      <c r="M1397" s="176" t="s">
        <v>222</v>
      </c>
      <c r="N1397" s="176" t="s">
        <v>222</v>
      </c>
    </row>
    <row r="1398" spans="1:50" x14ac:dyDescent="0.3">
      <c r="A1398" s="176">
        <v>811974</v>
      </c>
      <c r="B1398" s="176" t="s">
        <v>308</v>
      </c>
      <c r="C1398" s="176" t="s">
        <v>222</v>
      </c>
      <c r="D1398" s="176" t="s">
        <v>222</v>
      </c>
      <c r="E1398" s="176" t="s">
        <v>222</v>
      </c>
      <c r="F1398" s="176" t="s">
        <v>222</v>
      </c>
      <c r="G1398" s="176" t="s">
        <v>222</v>
      </c>
      <c r="H1398" s="176" t="s">
        <v>222</v>
      </c>
      <c r="I1398" s="176" t="s">
        <v>221</v>
      </c>
      <c r="J1398" s="176" t="s">
        <v>221</v>
      </c>
      <c r="K1398" s="176" t="s">
        <v>221</v>
      </c>
      <c r="L1398" s="176" t="s">
        <v>221</v>
      </c>
      <c r="M1398" s="176" t="s">
        <v>221</v>
      </c>
      <c r="N1398" s="176" t="s">
        <v>221</v>
      </c>
    </row>
    <row r="1399" spans="1:50" x14ac:dyDescent="0.3">
      <c r="A1399" s="176">
        <v>811975</v>
      </c>
      <c r="B1399" s="176" t="s">
        <v>308</v>
      </c>
      <c r="C1399" s="176" t="s">
        <v>222</v>
      </c>
      <c r="D1399" s="176" t="s">
        <v>222</v>
      </c>
      <c r="E1399" s="176" t="s">
        <v>222</v>
      </c>
      <c r="F1399" s="176" t="s">
        <v>222</v>
      </c>
      <c r="G1399" s="176" t="s">
        <v>222</v>
      </c>
      <c r="H1399" s="176" t="s">
        <v>222</v>
      </c>
      <c r="I1399" s="176" t="s">
        <v>221</v>
      </c>
      <c r="J1399" s="176" t="s">
        <v>221</v>
      </c>
      <c r="K1399" s="176" t="s">
        <v>221</v>
      </c>
      <c r="L1399" s="176" t="s">
        <v>221</v>
      </c>
      <c r="M1399" s="176" t="s">
        <v>221</v>
      </c>
      <c r="N1399" s="176" t="s">
        <v>221</v>
      </c>
    </row>
    <row r="1400" spans="1:50" x14ac:dyDescent="0.3">
      <c r="A1400" s="176">
        <v>811977</v>
      </c>
      <c r="B1400" s="176" t="s">
        <v>308</v>
      </c>
      <c r="C1400" s="176" t="s">
        <v>220</v>
      </c>
      <c r="D1400" s="176" t="s">
        <v>222</v>
      </c>
      <c r="E1400" s="176" t="s">
        <v>221</v>
      </c>
      <c r="F1400" s="176" t="s">
        <v>220</v>
      </c>
      <c r="G1400" s="176" t="s">
        <v>222</v>
      </c>
      <c r="H1400" s="176" t="s">
        <v>220</v>
      </c>
      <c r="I1400" s="176" t="s">
        <v>220</v>
      </c>
      <c r="J1400" s="176" t="s">
        <v>221</v>
      </c>
      <c r="K1400" s="176" t="s">
        <v>221</v>
      </c>
      <c r="L1400" s="176" t="s">
        <v>221</v>
      </c>
      <c r="M1400" s="176" t="s">
        <v>222</v>
      </c>
      <c r="N1400" s="176" t="s">
        <v>221</v>
      </c>
    </row>
    <row r="1401" spans="1:50" x14ac:dyDescent="0.3">
      <c r="A1401" s="176">
        <v>811978</v>
      </c>
      <c r="B1401" s="176" t="s">
        <v>308</v>
      </c>
      <c r="C1401" s="176" t="s">
        <v>222</v>
      </c>
      <c r="D1401" s="176" t="s">
        <v>222</v>
      </c>
      <c r="E1401" s="176" t="s">
        <v>222</v>
      </c>
      <c r="F1401" s="176" t="s">
        <v>222</v>
      </c>
      <c r="G1401" s="176" t="s">
        <v>222</v>
      </c>
      <c r="H1401" s="176" t="s">
        <v>222</v>
      </c>
      <c r="I1401" s="176" t="s">
        <v>222</v>
      </c>
      <c r="J1401" s="176" t="s">
        <v>221</v>
      </c>
      <c r="K1401" s="176" t="s">
        <v>221</v>
      </c>
      <c r="L1401" s="176" t="s">
        <v>221</v>
      </c>
      <c r="M1401" s="176" t="s">
        <v>221</v>
      </c>
      <c r="N1401" s="176" t="s">
        <v>221</v>
      </c>
      <c r="O1401" s="176" t="s">
        <v>284</v>
      </c>
      <c r="P1401" s="176" t="s">
        <v>284</v>
      </c>
      <c r="Q1401" s="176" t="s">
        <v>284</v>
      </c>
      <c r="R1401" s="176" t="s">
        <v>284</v>
      </c>
      <c r="S1401" s="176" t="s">
        <v>284</v>
      </c>
      <c r="T1401" s="176" t="s">
        <v>284</v>
      </c>
      <c r="U1401" s="176" t="s">
        <v>284</v>
      </c>
      <c r="V1401" s="176" t="s">
        <v>284</v>
      </c>
      <c r="W1401" s="176" t="s">
        <v>284</v>
      </c>
      <c r="X1401" s="176" t="s">
        <v>284</v>
      </c>
      <c r="Y1401" s="176" t="s">
        <v>284</v>
      </c>
      <c r="Z1401" s="176" t="s">
        <v>284</v>
      </c>
      <c r="AA1401" s="176" t="s">
        <v>284</v>
      </c>
      <c r="AB1401" s="176" t="s">
        <v>284</v>
      </c>
      <c r="AC1401" s="176" t="s">
        <v>284</v>
      </c>
      <c r="AD1401" s="176" t="s">
        <v>284</v>
      </c>
      <c r="AE1401" s="176" t="s">
        <v>284</v>
      </c>
      <c r="AF1401" s="176" t="s">
        <v>284</v>
      </c>
      <c r="AG1401" s="176" t="s">
        <v>284</v>
      </c>
      <c r="AH1401" s="176" t="s">
        <v>284</v>
      </c>
      <c r="AI1401" s="176" t="s">
        <v>284</v>
      </c>
      <c r="AJ1401" s="176" t="s">
        <v>284</v>
      </c>
      <c r="AK1401" s="176" t="s">
        <v>284</v>
      </c>
      <c r="AL1401" s="176" t="s">
        <v>284</v>
      </c>
      <c r="AM1401" s="176" t="s">
        <v>284</v>
      </c>
      <c r="AN1401" s="176" t="s">
        <v>284</v>
      </c>
      <c r="AO1401" s="176" t="s">
        <v>284</v>
      </c>
      <c r="AP1401" s="176" t="s">
        <v>284</v>
      </c>
      <c r="AQ1401" s="176" t="s">
        <v>284</v>
      </c>
      <c r="AR1401" s="176" t="s">
        <v>284</v>
      </c>
      <c r="AS1401" s="176" t="s">
        <v>284</v>
      </c>
      <c r="AT1401" s="176" t="s">
        <v>284</v>
      </c>
      <c r="AU1401" s="176" t="s">
        <v>284</v>
      </c>
      <c r="AV1401" s="176" t="s">
        <v>284</v>
      </c>
      <c r="AW1401" s="176" t="s">
        <v>284</v>
      </c>
      <c r="AX1401" s="176" t="s">
        <v>284</v>
      </c>
    </row>
    <row r="1402" spans="1:50" x14ac:dyDescent="0.3">
      <c r="A1402" s="176">
        <v>811979</v>
      </c>
      <c r="B1402" s="176" t="s">
        <v>308</v>
      </c>
      <c r="C1402" s="176" t="s">
        <v>222</v>
      </c>
      <c r="D1402" s="176" t="s">
        <v>220</v>
      </c>
      <c r="E1402" s="176" t="s">
        <v>222</v>
      </c>
      <c r="F1402" s="176" t="s">
        <v>222</v>
      </c>
      <c r="G1402" s="176" t="s">
        <v>222</v>
      </c>
      <c r="H1402" s="176" t="s">
        <v>222</v>
      </c>
      <c r="I1402" s="176" t="s">
        <v>222</v>
      </c>
      <c r="J1402" s="176" t="s">
        <v>220</v>
      </c>
      <c r="K1402" s="176" t="s">
        <v>220</v>
      </c>
      <c r="L1402" s="176" t="s">
        <v>222</v>
      </c>
      <c r="M1402" s="176" t="s">
        <v>220</v>
      </c>
      <c r="N1402" s="176" t="s">
        <v>221</v>
      </c>
      <c r="O1402" s="176" t="s">
        <v>284</v>
      </c>
      <c r="P1402" s="176" t="s">
        <v>284</v>
      </c>
      <c r="Q1402" s="176" t="s">
        <v>284</v>
      </c>
      <c r="R1402" s="176" t="s">
        <v>284</v>
      </c>
      <c r="S1402" s="176" t="s">
        <v>284</v>
      </c>
      <c r="T1402" s="176" t="s">
        <v>284</v>
      </c>
      <c r="U1402" s="176" t="s">
        <v>284</v>
      </c>
      <c r="V1402" s="176" t="s">
        <v>284</v>
      </c>
      <c r="W1402" s="176" t="s">
        <v>284</v>
      </c>
      <c r="X1402" s="176" t="s">
        <v>284</v>
      </c>
      <c r="Y1402" s="176" t="s">
        <v>284</v>
      </c>
      <c r="Z1402" s="176" t="s">
        <v>284</v>
      </c>
      <c r="AA1402" s="176" t="s">
        <v>284</v>
      </c>
      <c r="AB1402" s="176" t="s">
        <v>284</v>
      </c>
      <c r="AC1402" s="176" t="s">
        <v>284</v>
      </c>
      <c r="AD1402" s="176" t="s">
        <v>284</v>
      </c>
      <c r="AE1402" s="176" t="s">
        <v>284</v>
      </c>
      <c r="AF1402" s="176" t="s">
        <v>284</v>
      </c>
      <c r="AG1402" s="176" t="s">
        <v>284</v>
      </c>
      <c r="AH1402" s="176" t="s">
        <v>284</v>
      </c>
      <c r="AI1402" s="176" t="s">
        <v>284</v>
      </c>
      <c r="AJ1402" s="176" t="s">
        <v>284</v>
      </c>
      <c r="AK1402" s="176" t="s">
        <v>284</v>
      </c>
      <c r="AL1402" s="176" t="s">
        <v>284</v>
      </c>
      <c r="AM1402" s="176" t="s">
        <v>284</v>
      </c>
      <c r="AN1402" s="176" t="s">
        <v>284</v>
      </c>
      <c r="AO1402" s="176" t="s">
        <v>284</v>
      </c>
      <c r="AP1402" s="176" t="s">
        <v>284</v>
      </c>
      <c r="AQ1402" s="176" t="s">
        <v>284</v>
      </c>
      <c r="AR1402" s="176" t="s">
        <v>284</v>
      </c>
      <c r="AS1402" s="176" t="s">
        <v>284</v>
      </c>
      <c r="AT1402" s="176" t="s">
        <v>284</v>
      </c>
      <c r="AU1402" s="176" t="s">
        <v>284</v>
      </c>
      <c r="AV1402" s="176" t="s">
        <v>284</v>
      </c>
      <c r="AW1402" s="176" t="s">
        <v>284</v>
      </c>
      <c r="AX1402" s="176" t="s">
        <v>284</v>
      </c>
    </row>
    <row r="1403" spans="1:50" x14ac:dyDescent="0.3">
      <c r="A1403" s="176">
        <v>811981</v>
      </c>
      <c r="B1403" s="176" t="s">
        <v>308</v>
      </c>
      <c r="C1403" s="176" t="s">
        <v>220</v>
      </c>
      <c r="D1403" s="176" t="s">
        <v>222</v>
      </c>
      <c r="E1403" s="176" t="s">
        <v>222</v>
      </c>
      <c r="F1403" s="176" t="s">
        <v>221</v>
      </c>
      <c r="G1403" s="176" t="s">
        <v>222</v>
      </c>
      <c r="H1403" s="176" t="s">
        <v>222</v>
      </c>
      <c r="I1403" s="176" t="s">
        <v>220</v>
      </c>
      <c r="J1403" s="176" t="s">
        <v>222</v>
      </c>
      <c r="K1403" s="176" t="s">
        <v>222</v>
      </c>
      <c r="L1403" s="176" t="s">
        <v>222</v>
      </c>
      <c r="M1403" s="176" t="s">
        <v>220</v>
      </c>
      <c r="N1403" s="176" t="s">
        <v>220</v>
      </c>
      <c r="O1403" s="176" t="s">
        <v>284</v>
      </c>
      <c r="P1403" s="176" t="s">
        <v>284</v>
      </c>
      <c r="Q1403" s="176" t="s">
        <v>284</v>
      </c>
      <c r="R1403" s="176" t="s">
        <v>284</v>
      </c>
      <c r="S1403" s="176" t="s">
        <v>284</v>
      </c>
      <c r="T1403" s="176" t="s">
        <v>284</v>
      </c>
      <c r="U1403" s="176" t="s">
        <v>284</v>
      </c>
      <c r="V1403" s="176" t="s">
        <v>284</v>
      </c>
      <c r="W1403" s="176" t="s">
        <v>284</v>
      </c>
      <c r="X1403" s="176" t="s">
        <v>284</v>
      </c>
      <c r="Y1403" s="176" t="s">
        <v>284</v>
      </c>
      <c r="Z1403" s="176" t="s">
        <v>284</v>
      </c>
      <c r="AA1403" s="176" t="s">
        <v>284</v>
      </c>
      <c r="AB1403" s="176" t="s">
        <v>284</v>
      </c>
      <c r="AC1403" s="176" t="s">
        <v>284</v>
      </c>
      <c r="AD1403" s="176" t="s">
        <v>284</v>
      </c>
      <c r="AE1403" s="176" t="s">
        <v>284</v>
      </c>
      <c r="AF1403" s="176" t="s">
        <v>284</v>
      </c>
      <c r="AG1403" s="176" t="s">
        <v>284</v>
      </c>
      <c r="AH1403" s="176" t="s">
        <v>284</v>
      </c>
      <c r="AI1403" s="176" t="s">
        <v>284</v>
      </c>
      <c r="AJ1403" s="176" t="s">
        <v>284</v>
      </c>
      <c r="AK1403" s="176" t="s">
        <v>284</v>
      </c>
      <c r="AL1403" s="176" t="s">
        <v>284</v>
      </c>
      <c r="AM1403" s="176" t="s">
        <v>284</v>
      </c>
      <c r="AN1403" s="176" t="s">
        <v>284</v>
      </c>
      <c r="AO1403" s="176" t="s">
        <v>284</v>
      </c>
      <c r="AP1403" s="176" t="s">
        <v>284</v>
      </c>
      <c r="AQ1403" s="176" t="s">
        <v>284</v>
      </c>
      <c r="AR1403" s="176" t="s">
        <v>284</v>
      </c>
      <c r="AS1403" s="176" t="s">
        <v>284</v>
      </c>
      <c r="AT1403" s="176" t="s">
        <v>284</v>
      </c>
      <c r="AU1403" s="176" t="s">
        <v>284</v>
      </c>
      <c r="AV1403" s="176" t="s">
        <v>284</v>
      </c>
      <c r="AW1403" s="176" t="s">
        <v>284</v>
      </c>
      <c r="AX1403" s="176" t="s">
        <v>284</v>
      </c>
    </row>
    <row r="1404" spans="1:50" x14ac:dyDescent="0.3">
      <c r="A1404" s="176">
        <v>811983</v>
      </c>
      <c r="B1404" s="176" t="s">
        <v>308</v>
      </c>
      <c r="C1404" s="176" t="s">
        <v>222</v>
      </c>
      <c r="D1404" s="176" t="s">
        <v>222</v>
      </c>
      <c r="E1404" s="176" t="s">
        <v>222</v>
      </c>
      <c r="F1404" s="176" t="s">
        <v>222</v>
      </c>
      <c r="G1404" s="176" t="s">
        <v>222</v>
      </c>
      <c r="H1404" s="176" t="s">
        <v>222</v>
      </c>
      <c r="I1404" s="176" t="s">
        <v>221</v>
      </c>
      <c r="J1404" s="176" t="s">
        <v>221</v>
      </c>
      <c r="K1404" s="176" t="s">
        <v>221</v>
      </c>
      <c r="L1404" s="176" t="s">
        <v>221</v>
      </c>
      <c r="M1404" s="176" t="s">
        <v>221</v>
      </c>
      <c r="N1404" s="176" t="s">
        <v>221</v>
      </c>
    </row>
    <row r="1405" spans="1:50" x14ac:dyDescent="0.3">
      <c r="A1405" s="176">
        <v>811985</v>
      </c>
      <c r="B1405" s="176" t="s">
        <v>308</v>
      </c>
      <c r="C1405" s="176" t="s">
        <v>222</v>
      </c>
      <c r="D1405" s="176" t="s">
        <v>222</v>
      </c>
      <c r="E1405" s="176" t="s">
        <v>222</v>
      </c>
      <c r="F1405" s="176" t="s">
        <v>222</v>
      </c>
      <c r="G1405" s="176" t="s">
        <v>222</v>
      </c>
      <c r="H1405" s="176" t="s">
        <v>222</v>
      </c>
      <c r="I1405" s="176" t="s">
        <v>221</v>
      </c>
      <c r="J1405" s="176" t="s">
        <v>221</v>
      </c>
      <c r="K1405" s="176" t="s">
        <v>221</v>
      </c>
      <c r="L1405" s="176" t="s">
        <v>221</v>
      </c>
      <c r="M1405" s="176" t="s">
        <v>221</v>
      </c>
      <c r="N1405" s="176" t="s">
        <v>221</v>
      </c>
    </row>
    <row r="1406" spans="1:50" x14ac:dyDescent="0.3">
      <c r="A1406" s="176">
        <v>811986</v>
      </c>
      <c r="B1406" s="176" t="s">
        <v>308</v>
      </c>
      <c r="C1406" s="176" t="s">
        <v>222</v>
      </c>
      <c r="D1406" s="176" t="s">
        <v>222</v>
      </c>
      <c r="E1406" s="176" t="s">
        <v>222</v>
      </c>
      <c r="F1406" s="176" t="s">
        <v>222</v>
      </c>
      <c r="G1406" s="176" t="s">
        <v>222</v>
      </c>
      <c r="H1406" s="176" t="s">
        <v>222</v>
      </c>
      <c r="I1406" s="176" t="s">
        <v>221</v>
      </c>
      <c r="J1406" s="176" t="s">
        <v>221</v>
      </c>
      <c r="K1406" s="176" t="s">
        <v>221</v>
      </c>
      <c r="L1406" s="176" t="s">
        <v>221</v>
      </c>
      <c r="M1406" s="176" t="s">
        <v>221</v>
      </c>
      <c r="N1406" s="176" t="s">
        <v>221</v>
      </c>
    </row>
    <row r="1407" spans="1:50" x14ac:dyDescent="0.3">
      <c r="A1407" s="176">
        <v>811987</v>
      </c>
      <c r="B1407" s="176" t="s">
        <v>308</v>
      </c>
      <c r="C1407" s="176" t="s">
        <v>222</v>
      </c>
      <c r="D1407" s="176" t="s">
        <v>222</v>
      </c>
      <c r="E1407" s="176" t="s">
        <v>222</v>
      </c>
      <c r="F1407" s="176" t="s">
        <v>222</v>
      </c>
      <c r="G1407" s="176" t="s">
        <v>221</v>
      </c>
      <c r="H1407" s="176" t="s">
        <v>222</v>
      </c>
      <c r="I1407" s="176" t="s">
        <v>221</v>
      </c>
      <c r="J1407" s="176" t="s">
        <v>221</v>
      </c>
      <c r="K1407" s="176" t="s">
        <v>221</v>
      </c>
      <c r="L1407" s="176" t="s">
        <v>221</v>
      </c>
      <c r="M1407" s="176" t="s">
        <v>221</v>
      </c>
      <c r="N1407" s="176" t="s">
        <v>221</v>
      </c>
    </row>
    <row r="1408" spans="1:50" x14ac:dyDescent="0.3">
      <c r="A1408" s="176">
        <v>811988</v>
      </c>
      <c r="B1408" s="176" t="s">
        <v>308</v>
      </c>
      <c r="C1408" s="176" t="s">
        <v>222</v>
      </c>
      <c r="D1408" s="176" t="s">
        <v>222</v>
      </c>
      <c r="E1408" s="176" t="s">
        <v>221</v>
      </c>
      <c r="F1408" s="176" t="s">
        <v>222</v>
      </c>
      <c r="G1408" s="176" t="s">
        <v>222</v>
      </c>
      <c r="H1408" s="176" t="s">
        <v>222</v>
      </c>
      <c r="I1408" s="176" t="s">
        <v>221</v>
      </c>
      <c r="J1408" s="176" t="s">
        <v>221</v>
      </c>
      <c r="K1408" s="176" t="s">
        <v>221</v>
      </c>
      <c r="L1408" s="176" t="s">
        <v>221</v>
      </c>
      <c r="M1408" s="176" t="s">
        <v>221</v>
      </c>
      <c r="N1408" s="176" t="s">
        <v>221</v>
      </c>
    </row>
    <row r="1409" spans="1:50" x14ac:dyDescent="0.3">
      <c r="A1409" s="176">
        <v>811989</v>
      </c>
      <c r="B1409" s="176" t="s">
        <v>308</v>
      </c>
      <c r="C1409" s="176" t="s">
        <v>222</v>
      </c>
      <c r="D1409" s="176" t="s">
        <v>222</v>
      </c>
      <c r="E1409" s="176" t="s">
        <v>221</v>
      </c>
      <c r="F1409" s="176" t="s">
        <v>222</v>
      </c>
      <c r="G1409" s="176" t="s">
        <v>222</v>
      </c>
      <c r="H1409" s="176" t="s">
        <v>222</v>
      </c>
      <c r="I1409" s="176" t="s">
        <v>221</v>
      </c>
      <c r="J1409" s="176" t="s">
        <v>221</v>
      </c>
      <c r="K1409" s="176" t="s">
        <v>221</v>
      </c>
      <c r="L1409" s="176" t="s">
        <v>221</v>
      </c>
      <c r="M1409" s="176" t="s">
        <v>221</v>
      </c>
      <c r="N1409" s="176" t="s">
        <v>221</v>
      </c>
    </row>
    <row r="1410" spans="1:50" x14ac:dyDescent="0.3">
      <c r="A1410" s="176">
        <v>811990</v>
      </c>
      <c r="B1410" s="176" t="s">
        <v>308</v>
      </c>
      <c r="C1410" s="176" t="s">
        <v>222</v>
      </c>
      <c r="D1410" s="176" t="s">
        <v>222</v>
      </c>
      <c r="E1410" s="176" t="s">
        <v>222</v>
      </c>
      <c r="F1410" s="176" t="s">
        <v>222</v>
      </c>
      <c r="G1410" s="176" t="s">
        <v>222</v>
      </c>
      <c r="H1410" s="176" t="s">
        <v>222</v>
      </c>
      <c r="I1410" s="176" t="s">
        <v>221</v>
      </c>
      <c r="J1410" s="176" t="s">
        <v>221</v>
      </c>
      <c r="K1410" s="176" t="s">
        <v>221</v>
      </c>
      <c r="L1410" s="176" t="s">
        <v>221</v>
      </c>
      <c r="M1410" s="176" t="s">
        <v>221</v>
      </c>
      <c r="N1410" s="176" t="s">
        <v>221</v>
      </c>
    </row>
    <row r="1411" spans="1:50" x14ac:dyDescent="0.3">
      <c r="A1411" s="176">
        <v>811991</v>
      </c>
      <c r="B1411" s="176" t="s">
        <v>308</v>
      </c>
      <c r="C1411" s="176" t="s">
        <v>222</v>
      </c>
      <c r="D1411" s="176" t="s">
        <v>222</v>
      </c>
      <c r="E1411" s="176" t="s">
        <v>222</v>
      </c>
      <c r="F1411" s="176" t="s">
        <v>222</v>
      </c>
      <c r="G1411" s="176" t="s">
        <v>222</v>
      </c>
      <c r="H1411" s="176" t="s">
        <v>222</v>
      </c>
      <c r="I1411" s="176" t="s">
        <v>221</v>
      </c>
      <c r="J1411" s="176" t="s">
        <v>221</v>
      </c>
      <c r="K1411" s="176" t="s">
        <v>221</v>
      </c>
      <c r="L1411" s="176" t="s">
        <v>221</v>
      </c>
      <c r="M1411" s="176" t="s">
        <v>221</v>
      </c>
      <c r="N1411" s="176" t="s">
        <v>221</v>
      </c>
    </row>
    <row r="1412" spans="1:50" x14ac:dyDescent="0.3">
      <c r="A1412" s="176">
        <v>811993</v>
      </c>
      <c r="B1412" s="176" t="s">
        <v>308</v>
      </c>
      <c r="C1412" s="176" t="s">
        <v>222</v>
      </c>
      <c r="D1412" s="176" t="s">
        <v>222</v>
      </c>
      <c r="E1412" s="176" t="s">
        <v>221</v>
      </c>
      <c r="F1412" s="176" t="s">
        <v>222</v>
      </c>
      <c r="G1412" s="176" t="s">
        <v>222</v>
      </c>
      <c r="H1412" s="176" t="s">
        <v>222</v>
      </c>
      <c r="I1412" s="176" t="s">
        <v>221</v>
      </c>
      <c r="J1412" s="176" t="s">
        <v>221</v>
      </c>
      <c r="K1412" s="176" t="s">
        <v>221</v>
      </c>
      <c r="L1412" s="176" t="s">
        <v>221</v>
      </c>
      <c r="M1412" s="176" t="s">
        <v>221</v>
      </c>
      <c r="N1412" s="176" t="s">
        <v>221</v>
      </c>
    </row>
    <row r="1413" spans="1:50" x14ac:dyDescent="0.3">
      <c r="A1413" s="176">
        <v>811996</v>
      </c>
      <c r="B1413" s="176" t="s">
        <v>308</v>
      </c>
      <c r="C1413" s="176" t="s">
        <v>221</v>
      </c>
      <c r="D1413" s="176" t="s">
        <v>221</v>
      </c>
      <c r="E1413" s="176" t="s">
        <v>221</v>
      </c>
      <c r="F1413" s="176" t="s">
        <v>222</v>
      </c>
      <c r="G1413" s="176" t="s">
        <v>222</v>
      </c>
      <c r="H1413" s="176" t="s">
        <v>222</v>
      </c>
      <c r="I1413" s="176" t="s">
        <v>221</v>
      </c>
      <c r="J1413" s="176" t="s">
        <v>221</v>
      </c>
      <c r="K1413" s="176" t="s">
        <v>221</v>
      </c>
      <c r="L1413" s="176" t="s">
        <v>221</v>
      </c>
      <c r="M1413" s="176" t="s">
        <v>221</v>
      </c>
      <c r="N1413" s="176" t="s">
        <v>221</v>
      </c>
    </row>
    <row r="1414" spans="1:50" x14ac:dyDescent="0.3">
      <c r="A1414" s="176">
        <v>811999</v>
      </c>
      <c r="B1414" s="176" t="s">
        <v>308</v>
      </c>
      <c r="C1414" s="176" t="s">
        <v>222</v>
      </c>
      <c r="D1414" s="176" t="s">
        <v>222</v>
      </c>
      <c r="E1414" s="176" t="s">
        <v>221</v>
      </c>
      <c r="F1414" s="176" t="s">
        <v>221</v>
      </c>
      <c r="G1414" s="176" t="s">
        <v>221</v>
      </c>
      <c r="H1414" s="176" t="s">
        <v>222</v>
      </c>
      <c r="I1414" s="176" t="s">
        <v>221</v>
      </c>
      <c r="J1414" s="176" t="s">
        <v>221</v>
      </c>
      <c r="K1414" s="176" t="s">
        <v>221</v>
      </c>
      <c r="L1414" s="176" t="s">
        <v>221</v>
      </c>
      <c r="M1414" s="176" t="s">
        <v>221</v>
      </c>
      <c r="N1414" s="176" t="s">
        <v>221</v>
      </c>
    </row>
    <row r="1415" spans="1:50" x14ac:dyDescent="0.3">
      <c r="A1415" s="176">
        <v>812000</v>
      </c>
      <c r="B1415" s="176" t="s">
        <v>308</v>
      </c>
      <c r="C1415" s="176" t="s">
        <v>222</v>
      </c>
      <c r="D1415" s="176" t="s">
        <v>222</v>
      </c>
      <c r="E1415" s="176" t="s">
        <v>222</v>
      </c>
      <c r="F1415" s="176" t="s">
        <v>222</v>
      </c>
      <c r="G1415" s="176" t="s">
        <v>222</v>
      </c>
      <c r="H1415" s="176" t="s">
        <v>222</v>
      </c>
      <c r="I1415" s="176" t="s">
        <v>221</v>
      </c>
      <c r="J1415" s="176" t="s">
        <v>221</v>
      </c>
      <c r="K1415" s="176" t="s">
        <v>221</v>
      </c>
      <c r="L1415" s="176" t="s">
        <v>221</v>
      </c>
      <c r="M1415" s="176" t="s">
        <v>221</v>
      </c>
      <c r="N1415" s="176" t="s">
        <v>221</v>
      </c>
    </row>
    <row r="1416" spans="1:50" x14ac:dyDescent="0.3">
      <c r="A1416" s="176">
        <v>812002</v>
      </c>
      <c r="B1416" s="176" t="s">
        <v>308</v>
      </c>
      <c r="C1416" s="176" t="s">
        <v>222</v>
      </c>
      <c r="D1416" s="176" t="s">
        <v>222</v>
      </c>
      <c r="E1416" s="176" t="s">
        <v>222</v>
      </c>
      <c r="F1416" s="176" t="s">
        <v>221</v>
      </c>
      <c r="G1416" s="176" t="s">
        <v>221</v>
      </c>
      <c r="H1416" s="176" t="s">
        <v>222</v>
      </c>
      <c r="I1416" s="176" t="s">
        <v>221</v>
      </c>
      <c r="J1416" s="176" t="s">
        <v>221</v>
      </c>
      <c r="K1416" s="176" t="s">
        <v>221</v>
      </c>
      <c r="L1416" s="176" t="s">
        <v>221</v>
      </c>
      <c r="M1416" s="176" t="s">
        <v>221</v>
      </c>
      <c r="N1416" s="176" t="s">
        <v>221</v>
      </c>
    </row>
    <row r="1417" spans="1:50" x14ac:dyDescent="0.3">
      <c r="A1417" s="176">
        <v>812003</v>
      </c>
      <c r="B1417" s="176" t="s">
        <v>308</v>
      </c>
      <c r="C1417" s="176" t="s">
        <v>222</v>
      </c>
      <c r="D1417" s="176" t="s">
        <v>220</v>
      </c>
      <c r="E1417" s="176" t="s">
        <v>220</v>
      </c>
      <c r="F1417" s="176" t="s">
        <v>220</v>
      </c>
      <c r="G1417" s="176" t="s">
        <v>222</v>
      </c>
      <c r="H1417" s="176" t="s">
        <v>220</v>
      </c>
      <c r="I1417" s="176" t="s">
        <v>222</v>
      </c>
      <c r="J1417" s="176" t="s">
        <v>222</v>
      </c>
      <c r="K1417" s="176" t="s">
        <v>220</v>
      </c>
      <c r="L1417" s="176" t="s">
        <v>222</v>
      </c>
      <c r="M1417" s="176" t="s">
        <v>220</v>
      </c>
      <c r="N1417" s="176" t="s">
        <v>220</v>
      </c>
      <c r="O1417" s="176" t="s">
        <v>284</v>
      </c>
      <c r="P1417" s="176" t="s">
        <v>284</v>
      </c>
      <c r="Q1417" s="176" t="s">
        <v>284</v>
      </c>
      <c r="R1417" s="176" t="s">
        <v>284</v>
      </c>
      <c r="S1417" s="176" t="s">
        <v>284</v>
      </c>
      <c r="T1417" s="176" t="s">
        <v>284</v>
      </c>
      <c r="U1417" s="176" t="s">
        <v>284</v>
      </c>
      <c r="V1417" s="176" t="s">
        <v>284</v>
      </c>
      <c r="W1417" s="176" t="s">
        <v>284</v>
      </c>
      <c r="X1417" s="176" t="s">
        <v>284</v>
      </c>
      <c r="Y1417" s="176" t="s">
        <v>284</v>
      </c>
      <c r="Z1417" s="176" t="s">
        <v>284</v>
      </c>
      <c r="AA1417" s="176" t="s">
        <v>284</v>
      </c>
      <c r="AB1417" s="176" t="s">
        <v>284</v>
      </c>
      <c r="AC1417" s="176" t="s">
        <v>284</v>
      </c>
      <c r="AD1417" s="176" t="s">
        <v>284</v>
      </c>
      <c r="AE1417" s="176" t="s">
        <v>284</v>
      </c>
      <c r="AF1417" s="176" t="s">
        <v>284</v>
      </c>
      <c r="AG1417" s="176" t="s">
        <v>284</v>
      </c>
      <c r="AH1417" s="176" t="s">
        <v>284</v>
      </c>
      <c r="AI1417" s="176" t="s">
        <v>284</v>
      </c>
      <c r="AJ1417" s="176" t="s">
        <v>284</v>
      </c>
      <c r="AK1417" s="176" t="s">
        <v>284</v>
      </c>
      <c r="AL1417" s="176" t="s">
        <v>284</v>
      </c>
      <c r="AM1417" s="176" t="s">
        <v>284</v>
      </c>
      <c r="AN1417" s="176" t="s">
        <v>284</v>
      </c>
      <c r="AO1417" s="176" t="s">
        <v>284</v>
      </c>
      <c r="AP1417" s="176" t="s">
        <v>284</v>
      </c>
      <c r="AQ1417" s="176" t="s">
        <v>284</v>
      </c>
      <c r="AR1417" s="176" t="s">
        <v>284</v>
      </c>
      <c r="AS1417" s="176" t="s">
        <v>284</v>
      </c>
      <c r="AT1417" s="176" t="s">
        <v>284</v>
      </c>
      <c r="AU1417" s="176" t="s">
        <v>284</v>
      </c>
      <c r="AV1417" s="176" t="s">
        <v>284</v>
      </c>
      <c r="AW1417" s="176" t="s">
        <v>284</v>
      </c>
      <c r="AX1417" s="176" t="s">
        <v>284</v>
      </c>
    </row>
    <row r="1418" spans="1:50" x14ac:dyDescent="0.3">
      <c r="A1418" s="176">
        <v>812004</v>
      </c>
      <c r="B1418" s="176" t="s">
        <v>308</v>
      </c>
      <c r="C1418" s="176" t="s">
        <v>220</v>
      </c>
      <c r="D1418" s="176" t="s">
        <v>220</v>
      </c>
      <c r="E1418" s="176" t="s">
        <v>222</v>
      </c>
      <c r="F1418" s="176" t="s">
        <v>220</v>
      </c>
      <c r="G1418" s="176" t="s">
        <v>222</v>
      </c>
      <c r="H1418" s="176" t="s">
        <v>220</v>
      </c>
      <c r="I1418" s="176" t="s">
        <v>220</v>
      </c>
      <c r="J1418" s="176" t="s">
        <v>222</v>
      </c>
      <c r="K1418" s="176" t="s">
        <v>222</v>
      </c>
      <c r="L1418" s="176" t="s">
        <v>222</v>
      </c>
      <c r="M1418" s="176" t="s">
        <v>220</v>
      </c>
      <c r="N1418" s="176" t="s">
        <v>222</v>
      </c>
    </row>
    <row r="1419" spans="1:50" x14ac:dyDescent="0.3">
      <c r="A1419" s="176">
        <v>812005</v>
      </c>
      <c r="B1419" s="176" t="s">
        <v>308</v>
      </c>
      <c r="C1419" s="176" t="s">
        <v>220</v>
      </c>
      <c r="D1419" s="176" t="s">
        <v>220</v>
      </c>
      <c r="E1419" s="176" t="s">
        <v>221</v>
      </c>
      <c r="F1419" s="176" t="s">
        <v>220</v>
      </c>
      <c r="G1419" s="176" t="s">
        <v>221</v>
      </c>
      <c r="H1419" s="176" t="s">
        <v>220</v>
      </c>
      <c r="I1419" s="176" t="s">
        <v>221</v>
      </c>
      <c r="J1419" s="176" t="s">
        <v>221</v>
      </c>
      <c r="K1419" s="176" t="s">
        <v>221</v>
      </c>
      <c r="L1419" s="176" t="s">
        <v>221</v>
      </c>
      <c r="M1419" s="176" t="s">
        <v>221</v>
      </c>
      <c r="N1419" s="176" t="s">
        <v>221</v>
      </c>
    </row>
    <row r="1420" spans="1:50" x14ac:dyDescent="0.3">
      <c r="A1420" s="176">
        <v>812006</v>
      </c>
      <c r="B1420" s="176" t="s">
        <v>308</v>
      </c>
      <c r="C1420" s="176" t="s">
        <v>220</v>
      </c>
      <c r="D1420" s="176" t="s">
        <v>222</v>
      </c>
      <c r="E1420" s="176" t="s">
        <v>222</v>
      </c>
      <c r="F1420" s="176" t="s">
        <v>220</v>
      </c>
      <c r="G1420" s="176" t="s">
        <v>220</v>
      </c>
      <c r="H1420" s="176" t="s">
        <v>220</v>
      </c>
      <c r="I1420" s="176" t="s">
        <v>222</v>
      </c>
      <c r="J1420" s="176" t="s">
        <v>222</v>
      </c>
      <c r="K1420" s="176" t="s">
        <v>221</v>
      </c>
      <c r="L1420" s="176" t="s">
        <v>222</v>
      </c>
      <c r="M1420" s="176" t="s">
        <v>221</v>
      </c>
      <c r="N1420" s="176" t="s">
        <v>222</v>
      </c>
      <c r="O1420" s="176" t="s">
        <v>284</v>
      </c>
      <c r="P1420" s="176" t="s">
        <v>284</v>
      </c>
      <c r="Q1420" s="176" t="s">
        <v>284</v>
      </c>
      <c r="R1420" s="176" t="s">
        <v>284</v>
      </c>
      <c r="S1420" s="176" t="s">
        <v>284</v>
      </c>
      <c r="T1420" s="176" t="s">
        <v>284</v>
      </c>
      <c r="U1420" s="176" t="s">
        <v>284</v>
      </c>
      <c r="V1420" s="176" t="s">
        <v>284</v>
      </c>
      <c r="W1420" s="176" t="s">
        <v>284</v>
      </c>
      <c r="X1420" s="176" t="s">
        <v>284</v>
      </c>
      <c r="Y1420" s="176" t="s">
        <v>284</v>
      </c>
      <c r="Z1420" s="176" t="s">
        <v>284</v>
      </c>
      <c r="AA1420" s="176" t="s">
        <v>284</v>
      </c>
      <c r="AB1420" s="176" t="s">
        <v>284</v>
      </c>
      <c r="AC1420" s="176" t="s">
        <v>284</v>
      </c>
      <c r="AD1420" s="176" t="s">
        <v>284</v>
      </c>
      <c r="AE1420" s="176" t="s">
        <v>284</v>
      </c>
      <c r="AF1420" s="176" t="s">
        <v>284</v>
      </c>
      <c r="AG1420" s="176" t="s">
        <v>284</v>
      </c>
      <c r="AH1420" s="176" t="s">
        <v>284</v>
      </c>
      <c r="AI1420" s="176" t="s">
        <v>284</v>
      </c>
      <c r="AJ1420" s="176" t="s">
        <v>284</v>
      </c>
      <c r="AK1420" s="176" t="s">
        <v>284</v>
      </c>
      <c r="AL1420" s="176" t="s">
        <v>284</v>
      </c>
      <c r="AM1420" s="176" t="s">
        <v>284</v>
      </c>
      <c r="AN1420" s="176" t="s">
        <v>284</v>
      </c>
      <c r="AO1420" s="176" t="s">
        <v>284</v>
      </c>
      <c r="AP1420" s="176" t="s">
        <v>284</v>
      </c>
      <c r="AQ1420" s="176" t="s">
        <v>284</v>
      </c>
      <c r="AR1420" s="176" t="s">
        <v>284</v>
      </c>
      <c r="AS1420" s="176" t="s">
        <v>284</v>
      </c>
      <c r="AT1420" s="176" t="s">
        <v>284</v>
      </c>
      <c r="AU1420" s="176" t="s">
        <v>284</v>
      </c>
      <c r="AV1420" s="176" t="s">
        <v>284</v>
      </c>
      <c r="AW1420" s="176" t="s">
        <v>284</v>
      </c>
      <c r="AX1420" s="176" t="s">
        <v>284</v>
      </c>
    </row>
    <row r="1421" spans="1:50" x14ac:dyDescent="0.3">
      <c r="A1421" s="176">
        <v>812007</v>
      </c>
      <c r="B1421" s="176" t="s">
        <v>308</v>
      </c>
      <c r="C1421" s="176" t="s">
        <v>222</v>
      </c>
      <c r="D1421" s="176" t="s">
        <v>222</v>
      </c>
      <c r="E1421" s="176" t="s">
        <v>222</v>
      </c>
      <c r="F1421" s="176" t="s">
        <v>222</v>
      </c>
      <c r="G1421" s="176" t="s">
        <v>222</v>
      </c>
      <c r="H1421" s="176" t="s">
        <v>222</v>
      </c>
      <c r="I1421" s="176" t="s">
        <v>221</v>
      </c>
      <c r="J1421" s="176" t="s">
        <v>221</v>
      </c>
      <c r="K1421" s="176" t="s">
        <v>221</v>
      </c>
      <c r="L1421" s="176" t="s">
        <v>221</v>
      </c>
      <c r="M1421" s="176" t="s">
        <v>221</v>
      </c>
      <c r="N1421" s="176" t="s">
        <v>221</v>
      </c>
    </row>
    <row r="1422" spans="1:50" x14ac:dyDescent="0.3">
      <c r="A1422" s="176">
        <v>812008</v>
      </c>
      <c r="B1422" s="176" t="s">
        <v>308</v>
      </c>
      <c r="C1422" s="176" t="s">
        <v>222</v>
      </c>
      <c r="D1422" s="176" t="s">
        <v>221</v>
      </c>
      <c r="E1422" s="176" t="s">
        <v>221</v>
      </c>
      <c r="F1422" s="176" t="s">
        <v>221</v>
      </c>
      <c r="G1422" s="176" t="s">
        <v>221</v>
      </c>
      <c r="H1422" s="176" t="s">
        <v>222</v>
      </c>
      <c r="I1422" s="176" t="s">
        <v>221</v>
      </c>
      <c r="J1422" s="176" t="s">
        <v>221</v>
      </c>
      <c r="K1422" s="176" t="s">
        <v>221</v>
      </c>
      <c r="L1422" s="176" t="s">
        <v>221</v>
      </c>
      <c r="M1422" s="176" t="s">
        <v>221</v>
      </c>
      <c r="N1422" s="176" t="s">
        <v>221</v>
      </c>
    </row>
    <row r="1423" spans="1:50" x14ac:dyDescent="0.3">
      <c r="A1423" s="176">
        <v>812009</v>
      </c>
      <c r="B1423" s="176" t="s">
        <v>308</v>
      </c>
      <c r="C1423" s="176" t="s">
        <v>220</v>
      </c>
      <c r="D1423" s="176" t="s">
        <v>220</v>
      </c>
      <c r="E1423" s="176" t="s">
        <v>220</v>
      </c>
      <c r="F1423" s="176" t="s">
        <v>220</v>
      </c>
      <c r="G1423" s="176" t="s">
        <v>220</v>
      </c>
      <c r="H1423" s="176" t="s">
        <v>220</v>
      </c>
      <c r="I1423" s="176" t="s">
        <v>222</v>
      </c>
      <c r="J1423" s="176" t="s">
        <v>222</v>
      </c>
      <c r="K1423" s="176" t="s">
        <v>222</v>
      </c>
      <c r="L1423" s="176" t="s">
        <v>220</v>
      </c>
      <c r="M1423" s="176" t="s">
        <v>220</v>
      </c>
      <c r="N1423" s="176" t="s">
        <v>220</v>
      </c>
      <c r="O1423" s="176" t="s">
        <v>284</v>
      </c>
      <c r="P1423" s="176" t="s">
        <v>284</v>
      </c>
      <c r="Q1423" s="176" t="s">
        <v>284</v>
      </c>
      <c r="R1423" s="176" t="s">
        <v>284</v>
      </c>
      <c r="S1423" s="176" t="s">
        <v>284</v>
      </c>
      <c r="T1423" s="176" t="s">
        <v>284</v>
      </c>
      <c r="U1423" s="176" t="s">
        <v>284</v>
      </c>
      <c r="V1423" s="176" t="s">
        <v>284</v>
      </c>
      <c r="W1423" s="176" t="s">
        <v>284</v>
      </c>
      <c r="X1423" s="176" t="s">
        <v>284</v>
      </c>
      <c r="Y1423" s="176" t="s">
        <v>284</v>
      </c>
      <c r="Z1423" s="176" t="s">
        <v>284</v>
      </c>
      <c r="AA1423" s="176" t="s">
        <v>284</v>
      </c>
      <c r="AB1423" s="176" t="s">
        <v>284</v>
      </c>
      <c r="AC1423" s="176" t="s">
        <v>284</v>
      </c>
      <c r="AD1423" s="176" t="s">
        <v>284</v>
      </c>
      <c r="AE1423" s="176" t="s">
        <v>284</v>
      </c>
      <c r="AF1423" s="176" t="s">
        <v>284</v>
      </c>
      <c r="AG1423" s="176" t="s">
        <v>284</v>
      </c>
      <c r="AH1423" s="176" t="s">
        <v>284</v>
      </c>
      <c r="AI1423" s="176" t="s">
        <v>284</v>
      </c>
      <c r="AJ1423" s="176" t="s">
        <v>284</v>
      </c>
      <c r="AK1423" s="176" t="s">
        <v>284</v>
      </c>
      <c r="AL1423" s="176" t="s">
        <v>284</v>
      </c>
      <c r="AM1423" s="176" t="s">
        <v>284</v>
      </c>
      <c r="AN1423" s="176" t="s">
        <v>284</v>
      </c>
      <c r="AO1423" s="176" t="s">
        <v>284</v>
      </c>
      <c r="AP1423" s="176" t="s">
        <v>284</v>
      </c>
      <c r="AQ1423" s="176" t="s">
        <v>284</v>
      </c>
      <c r="AR1423" s="176" t="s">
        <v>284</v>
      </c>
      <c r="AS1423" s="176" t="s">
        <v>284</v>
      </c>
      <c r="AT1423" s="176" t="s">
        <v>284</v>
      </c>
      <c r="AU1423" s="176" t="s">
        <v>284</v>
      </c>
      <c r="AV1423" s="176" t="s">
        <v>284</v>
      </c>
      <c r="AW1423" s="176" t="s">
        <v>284</v>
      </c>
      <c r="AX1423" s="176" t="s">
        <v>284</v>
      </c>
    </row>
    <row r="1424" spans="1:50" x14ac:dyDescent="0.3">
      <c r="A1424" s="176">
        <v>812010</v>
      </c>
      <c r="B1424" s="176" t="s">
        <v>308</v>
      </c>
      <c r="C1424" s="176" t="s">
        <v>222</v>
      </c>
      <c r="D1424" s="176" t="s">
        <v>222</v>
      </c>
      <c r="E1424" s="176" t="s">
        <v>222</v>
      </c>
      <c r="F1424" s="176" t="s">
        <v>222</v>
      </c>
      <c r="G1424" s="176" t="s">
        <v>222</v>
      </c>
      <c r="H1424" s="176" t="s">
        <v>222</v>
      </c>
      <c r="I1424" s="176" t="s">
        <v>221</v>
      </c>
      <c r="J1424" s="176" t="s">
        <v>221</v>
      </c>
      <c r="K1424" s="176" t="s">
        <v>221</v>
      </c>
      <c r="L1424" s="176" t="s">
        <v>221</v>
      </c>
      <c r="M1424" s="176" t="s">
        <v>221</v>
      </c>
      <c r="N1424" s="176" t="s">
        <v>221</v>
      </c>
    </row>
    <row r="1425" spans="1:50" x14ac:dyDescent="0.3">
      <c r="A1425" s="176">
        <v>812012</v>
      </c>
      <c r="B1425" s="176" t="s">
        <v>308</v>
      </c>
      <c r="C1425" s="176" t="s">
        <v>222</v>
      </c>
      <c r="D1425" s="176" t="s">
        <v>222</v>
      </c>
      <c r="E1425" s="176" t="s">
        <v>222</v>
      </c>
      <c r="F1425" s="176" t="s">
        <v>221</v>
      </c>
      <c r="G1425" s="176" t="s">
        <v>221</v>
      </c>
      <c r="H1425" s="176" t="s">
        <v>222</v>
      </c>
      <c r="I1425" s="176" t="s">
        <v>221</v>
      </c>
      <c r="J1425" s="176" t="s">
        <v>221</v>
      </c>
      <c r="K1425" s="176" t="s">
        <v>221</v>
      </c>
      <c r="L1425" s="176" t="s">
        <v>221</v>
      </c>
      <c r="M1425" s="176" t="s">
        <v>221</v>
      </c>
      <c r="N1425" s="176" t="s">
        <v>221</v>
      </c>
    </row>
    <row r="1426" spans="1:50" x14ac:dyDescent="0.3">
      <c r="A1426" s="176">
        <v>812013</v>
      </c>
      <c r="B1426" s="176" t="s">
        <v>308</v>
      </c>
      <c r="C1426" s="176" t="s">
        <v>222</v>
      </c>
      <c r="D1426" s="176" t="s">
        <v>222</v>
      </c>
      <c r="E1426" s="176" t="s">
        <v>222</v>
      </c>
      <c r="F1426" s="176" t="s">
        <v>222</v>
      </c>
      <c r="G1426" s="176" t="s">
        <v>222</v>
      </c>
      <c r="H1426" s="176" t="s">
        <v>222</v>
      </c>
      <c r="I1426" s="176" t="s">
        <v>221</v>
      </c>
      <c r="J1426" s="176" t="s">
        <v>221</v>
      </c>
      <c r="K1426" s="176" t="s">
        <v>221</v>
      </c>
      <c r="L1426" s="176" t="s">
        <v>221</v>
      </c>
      <c r="M1426" s="176" t="s">
        <v>221</v>
      </c>
      <c r="N1426" s="176" t="s">
        <v>221</v>
      </c>
    </row>
    <row r="1427" spans="1:50" x14ac:dyDescent="0.3">
      <c r="A1427" s="176">
        <v>812014</v>
      </c>
      <c r="B1427" s="176" t="s">
        <v>308</v>
      </c>
      <c r="C1427" s="176" t="s">
        <v>220</v>
      </c>
      <c r="D1427" s="176" t="s">
        <v>222</v>
      </c>
      <c r="E1427" s="176" t="s">
        <v>222</v>
      </c>
      <c r="F1427" s="176" t="s">
        <v>220</v>
      </c>
      <c r="G1427" s="176" t="s">
        <v>220</v>
      </c>
      <c r="H1427" s="176" t="s">
        <v>222</v>
      </c>
      <c r="I1427" s="176" t="s">
        <v>222</v>
      </c>
      <c r="J1427" s="176" t="s">
        <v>220</v>
      </c>
      <c r="K1427" s="176" t="s">
        <v>220</v>
      </c>
      <c r="L1427" s="176" t="s">
        <v>220</v>
      </c>
      <c r="M1427" s="176" t="s">
        <v>220</v>
      </c>
      <c r="N1427" s="176" t="s">
        <v>222</v>
      </c>
      <c r="O1427" s="176" t="s">
        <v>284</v>
      </c>
      <c r="P1427" s="176" t="s">
        <v>284</v>
      </c>
      <c r="Q1427" s="176" t="s">
        <v>284</v>
      </c>
      <c r="R1427" s="176" t="s">
        <v>284</v>
      </c>
      <c r="S1427" s="176" t="s">
        <v>284</v>
      </c>
      <c r="T1427" s="176" t="s">
        <v>284</v>
      </c>
      <c r="U1427" s="176" t="s">
        <v>284</v>
      </c>
      <c r="V1427" s="176" t="s">
        <v>284</v>
      </c>
      <c r="W1427" s="176" t="s">
        <v>284</v>
      </c>
      <c r="X1427" s="176" t="s">
        <v>284</v>
      </c>
      <c r="Y1427" s="176" t="s">
        <v>284</v>
      </c>
      <c r="Z1427" s="176" t="s">
        <v>284</v>
      </c>
      <c r="AA1427" s="176" t="s">
        <v>284</v>
      </c>
      <c r="AB1427" s="176" t="s">
        <v>284</v>
      </c>
      <c r="AC1427" s="176" t="s">
        <v>284</v>
      </c>
      <c r="AD1427" s="176" t="s">
        <v>284</v>
      </c>
      <c r="AE1427" s="176" t="s">
        <v>284</v>
      </c>
      <c r="AF1427" s="176" t="s">
        <v>284</v>
      </c>
      <c r="AG1427" s="176" t="s">
        <v>284</v>
      </c>
      <c r="AH1427" s="176" t="s">
        <v>284</v>
      </c>
      <c r="AI1427" s="176" t="s">
        <v>284</v>
      </c>
      <c r="AJ1427" s="176" t="s">
        <v>284</v>
      </c>
      <c r="AK1427" s="176" t="s">
        <v>284</v>
      </c>
      <c r="AL1427" s="176" t="s">
        <v>284</v>
      </c>
      <c r="AM1427" s="176" t="s">
        <v>284</v>
      </c>
      <c r="AN1427" s="176" t="s">
        <v>284</v>
      </c>
      <c r="AO1427" s="176" t="s">
        <v>284</v>
      </c>
      <c r="AP1427" s="176" t="s">
        <v>284</v>
      </c>
      <c r="AQ1427" s="176" t="s">
        <v>284</v>
      </c>
      <c r="AR1427" s="176" t="s">
        <v>284</v>
      </c>
      <c r="AS1427" s="176" t="s">
        <v>284</v>
      </c>
      <c r="AT1427" s="176" t="s">
        <v>284</v>
      </c>
      <c r="AU1427" s="176" t="s">
        <v>284</v>
      </c>
      <c r="AV1427" s="176" t="s">
        <v>284</v>
      </c>
      <c r="AW1427" s="176" t="s">
        <v>284</v>
      </c>
      <c r="AX1427" s="176" t="s">
        <v>284</v>
      </c>
    </row>
    <row r="1428" spans="1:50" x14ac:dyDescent="0.3">
      <c r="A1428" s="176">
        <v>812015</v>
      </c>
      <c r="B1428" s="176" t="s">
        <v>308</v>
      </c>
      <c r="C1428" s="176" t="s">
        <v>220</v>
      </c>
      <c r="D1428" s="176" t="s">
        <v>220</v>
      </c>
      <c r="E1428" s="176" t="s">
        <v>220</v>
      </c>
      <c r="F1428" s="176" t="s">
        <v>222</v>
      </c>
      <c r="G1428" s="176" t="s">
        <v>220</v>
      </c>
      <c r="H1428" s="176" t="s">
        <v>220</v>
      </c>
      <c r="I1428" s="176" t="s">
        <v>221</v>
      </c>
      <c r="J1428" s="176" t="s">
        <v>221</v>
      </c>
      <c r="K1428" s="176" t="s">
        <v>221</v>
      </c>
      <c r="L1428" s="176" t="s">
        <v>221</v>
      </c>
      <c r="M1428" s="176" t="s">
        <v>221</v>
      </c>
      <c r="N1428" s="176" t="s">
        <v>221</v>
      </c>
    </row>
    <row r="1429" spans="1:50" x14ac:dyDescent="0.3">
      <c r="A1429" s="176">
        <v>812017</v>
      </c>
      <c r="B1429" s="176" t="s">
        <v>308</v>
      </c>
      <c r="C1429" s="176" t="s">
        <v>222</v>
      </c>
      <c r="D1429" s="176" t="s">
        <v>222</v>
      </c>
      <c r="E1429" s="176" t="s">
        <v>222</v>
      </c>
      <c r="F1429" s="176" t="s">
        <v>221</v>
      </c>
      <c r="G1429" s="176" t="s">
        <v>221</v>
      </c>
      <c r="H1429" s="176" t="s">
        <v>221</v>
      </c>
      <c r="I1429" s="176" t="s">
        <v>221</v>
      </c>
      <c r="J1429" s="176" t="s">
        <v>221</v>
      </c>
      <c r="K1429" s="176" t="s">
        <v>221</v>
      </c>
      <c r="L1429" s="176" t="s">
        <v>221</v>
      </c>
      <c r="M1429" s="176" t="s">
        <v>221</v>
      </c>
      <c r="N1429" s="176" t="s">
        <v>221</v>
      </c>
    </row>
    <row r="1430" spans="1:50" x14ac:dyDescent="0.3">
      <c r="A1430" s="176">
        <v>812020</v>
      </c>
      <c r="B1430" s="176" t="s">
        <v>308</v>
      </c>
      <c r="C1430" s="176" t="s">
        <v>222</v>
      </c>
      <c r="D1430" s="176" t="s">
        <v>222</v>
      </c>
      <c r="E1430" s="176" t="s">
        <v>222</v>
      </c>
      <c r="F1430" s="176" t="s">
        <v>222</v>
      </c>
      <c r="G1430" s="176" t="s">
        <v>222</v>
      </c>
      <c r="H1430" s="176" t="s">
        <v>222</v>
      </c>
      <c r="I1430" s="176" t="s">
        <v>221</v>
      </c>
      <c r="J1430" s="176" t="s">
        <v>221</v>
      </c>
      <c r="K1430" s="176" t="s">
        <v>221</v>
      </c>
      <c r="L1430" s="176" t="s">
        <v>221</v>
      </c>
      <c r="M1430" s="176" t="s">
        <v>221</v>
      </c>
      <c r="N1430" s="176" t="s">
        <v>221</v>
      </c>
    </row>
    <row r="1431" spans="1:50" x14ac:dyDescent="0.3">
      <c r="A1431" s="176">
        <v>812021</v>
      </c>
      <c r="B1431" s="176" t="s">
        <v>308</v>
      </c>
      <c r="C1431" s="176" t="s">
        <v>222</v>
      </c>
      <c r="D1431" s="176" t="s">
        <v>222</v>
      </c>
      <c r="E1431" s="176" t="s">
        <v>222</v>
      </c>
      <c r="F1431" s="176" t="s">
        <v>221</v>
      </c>
      <c r="G1431" s="176" t="s">
        <v>221</v>
      </c>
      <c r="H1431" s="176" t="s">
        <v>221</v>
      </c>
      <c r="I1431" s="176" t="s">
        <v>221</v>
      </c>
      <c r="J1431" s="176" t="s">
        <v>221</v>
      </c>
      <c r="K1431" s="176" t="s">
        <v>221</v>
      </c>
      <c r="L1431" s="176" t="s">
        <v>221</v>
      </c>
      <c r="M1431" s="176" t="s">
        <v>221</v>
      </c>
      <c r="N1431" s="176" t="s">
        <v>221</v>
      </c>
    </row>
    <row r="1432" spans="1:50" x14ac:dyDescent="0.3">
      <c r="A1432" s="176">
        <v>812023</v>
      </c>
      <c r="B1432" s="176" t="s">
        <v>308</v>
      </c>
      <c r="C1432" s="176" t="s">
        <v>220</v>
      </c>
      <c r="D1432" s="176" t="s">
        <v>221</v>
      </c>
      <c r="E1432" s="176" t="s">
        <v>222</v>
      </c>
      <c r="F1432" s="176" t="s">
        <v>220</v>
      </c>
      <c r="G1432" s="176" t="s">
        <v>220</v>
      </c>
      <c r="H1432" s="176" t="s">
        <v>220</v>
      </c>
      <c r="I1432" s="176" t="s">
        <v>221</v>
      </c>
      <c r="J1432" s="176" t="s">
        <v>221</v>
      </c>
      <c r="K1432" s="176" t="s">
        <v>221</v>
      </c>
      <c r="L1432" s="176" t="s">
        <v>221</v>
      </c>
      <c r="M1432" s="176" t="s">
        <v>221</v>
      </c>
      <c r="N1432" s="176" t="s">
        <v>221</v>
      </c>
    </row>
    <row r="1433" spans="1:50" x14ac:dyDescent="0.3">
      <c r="A1433" s="176">
        <v>812024</v>
      </c>
      <c r="B1433" s="176" t="s">
        <v>308</v>
      </c>
      <c r="C1433" s="176" t="s">
        <v>222</v>
      </c>
      <c r="D1433" s="176" t="s">
        <v>221</v>
      </c>
      <c r="E1433" s="176" t="s">
        <v>222</v>
      </c>
      <c r="F1433" s="176" t="s">
        <v>222</v>
      </c>
      <c r="G1433" s="176" t="s">
        <v>222</v>
      </c>
      <c r="H1433" s="176" t="s">
        <v>221</v>
      </c>
      <c r="I1433" s="176" t="s">
        <v>220</v>
      </c>
      <c r="J1433" s="176" t="s">
        <v>222</v>
      </c>
      <c r="K1433" s="176" t="s">
        <v>222</v>
      </c>
      <c r="L1433" s="176" t="s">
        <v>222</v>
      </c>
      <c r="M1433" s="176" t="s">
        <v>220</v>
      </c>
      <c r="N1433" s="176" t="s">
        <v>221</v>
      </c>
    </row>
    <row r="1434" spans="1:50" x14ac:dyDescent="0.3">
      <c r="A1434" s="176">
        <v>812025</v>
      </c>
      <c r="B1434" s="176" t="s">
        <v>308</v>
      </c>
      <c r="C1434" s="176" t="s">
        <v>220</v>
      </c>
      <c r="D1434" s="176" t="s">
        <v>221</v>
      </c>
      <c r="E1434" s="176" t="s">
        <v>220</v>
      </c>
      <c r="F1434" s="176" t="s">
        <v>222</v>
      </c>
      <c r="G1434" s="176" t="s">
        <v>220</v>
      </c>
      <c r="H1434" s="176" t="s">
        <v>220</v>
      </c>
      <c r="I1434" s="176" t="s">
        <v>221</v>
      </c>
      <c r="J1434" s="176" t="s">
        <v>221</v>
      </c>
      <c r="K1434" s="176" t="s">
        <v>221</v>
      </c>
      <c r="L1434" s="176" t="s">
        <v>221</v>
      </c>
      <c r="M1434" s="176" t="s">
        <v>221</v>
      </c>
      <c r="N1434" s="176" t="s">
        <v>221</v>
      </c>
    </row>
    <row r="1435" spans="1:50" x14ac:dyDescent="0.3">
      <c r="A1435" s="176">
        <v>812026</v>
      </c>
      <c r="B1435" s="176" t="s">
        <v>308</v>
      </c>
      <c r="C1435" s="176" t="s">
        <v>222</v>
      </c>
      <c r="D1435" s="176" t="s">
        <v>222</v>
      </c>
      <c r="E1435" s="176" t="s">
        <v>222</v>
      </c>
      <c r="F1435" s="176" t="s">
        <v>222</v>
      </c>
      <c r="G1435" s="176" t="s">
        <v>221</v>
      </c>
      <c r="H1435" s="176" t="s">
        <v>221</v>
      </c>
      <c r="I1435" s="176" t="s">
        <v>221</v>
      </c>
      <c r="J1435" s="176" t="s">
        <v>221</v>
      </c>
      <c r="K1435" s="176" t="s">
        <v>221</v>
      </c>
      <c r="L1435" s="176" t="s">
        <v>221</v>
      </c>
      <c r="M1435" s="176" t="s">
        <v>221</v>
      </c>
      <c r="N1435" s="176" t="s">
        <v>221</v>
      </c>
    </row>
    <row r="1436" spans="1:50" x14ac:dyDescent="0.3">
      <c r="A1436" s="176">
        <v>812028</v>
      </c>
      <c r="B1436" s="176" t="s">
        <v>308</v>
      </c>
      <c r="C1436" s="176" t="s">
        <v>220</v>
      </c>
      <c r="D1436" s="176" t="s">
        <v>220</v>
      </c>
      <c r="E1436" s="176" t="s">
        <v>222</v>
      </c>
      <c r="F1436" s="176" t="s">
        <v>222</v>
      </c>
      <c r="G1436" s="176" t="s">
        <v>222</v>
      </c>
      <c r="H1436" s="176" t="s">
        <v>222</v>
      </c>
      <c r="I1436" s="176" t="s">
        <v>222</v>
      </c>
      <c r="J1436" s="176" t="s">
        <v>222</v>
      </c>
      <c r="K1436" s="176" t="s">
        <v>222</v>
      </c>
      <c r="L1436" s="176" t="s">
        <v>222</v>
      </c>
      <c r="M1436" s="176" t="s">
        <v>222</v>
      </c>
      <c r="N1436" s="176" t="s">
        <v>222</v>
      </c>
      <c r="O1436" s="176" t="s">
        <v>221</v>
      </c>
      <c r="P1436" s="176" t="s">
        <v>221</v>
      </c>
      <c r="Q1436" s="176" t="s">
        <v>221</v>
      </c>
      <c r="R1436" s="176" t="s">
        <v>221</v>
      </c>
      <c r="S1436" s="176" t="s">
        <v>221</v>
      </c>
      <c r="T1436" s="176" t="s">
        <v>221</v>
      </c>
      <c r="U1436" s="176" t="s">
        <v>221</v>
      </c>
      <c r="V1436" s="176" t="s">
        <v>221</v>
      </c>
      <c r="W1436" s="176" t="s">
        <v>221</v>
      </c>
      <c r="X1436" s="176" t="s">
        <v>221</v>
      </c>
      <c r="Y1436" s="176" t="s">
        <v>221</v>
      </c>
      <c r="Z1436" s="176" t="s">
        <v>221</v>
      </c>
    </row>
    <row r="1437" spans="1:50" x14ac:dyDescent="0.3">
      <c r="A1437" s="176">
        <v>812029</v>
      </c>
      <c r="B1437" s="176" t="s">
        <v>308</v>
      </c>
      <c r="C1437" s="176" t="s">
        <v>222</v>
      </c>
      <c r="D1437" s="176" t="s">
        <v>222</v>
      </c>
      <c r="E1437" s="176" t="s">
        <v>222</v>
      </c>
      <c r="F1437" s="176" t="s">
        <v>222</v>
      </c>
      <c r="G1437" s="176" t="s">
        <v>221</v>
      </c>
      <c r="H1437" s="176" t="s">
        <v>222</v>
      </c>
      <c r="I1437" s="176" t="s">
        <v>221</v>
      </c>
      <c r="J1437" s="176" t="s">
        <v>221</v>
      </c>
      <c r="K1437" s="176" t="s">
        <v>221</v>
      </c>
      <c r="L1437" s="176" t="s">
        <v>221</v>
      </c>
      <c r="M1437" s="176" t="s">
        <v>221</v>
      </c>
      <c r="N1437" s="176" t="s">
        <v>221</v>
      </c>
    </row>
    <row r="1438" spans="1:50" x14ac:dyDescent="0.3">
      <c r="A1438" s="176">
        <v>812030</v>
      </c>
      <c r="B1438" s="176" t="s">
        <v>308</v>
      </c>
      <c r="C1438" s="176" t="s">
        <v>220</v>
      </c>
      <c r="D1438" s="176" t="s">
        <v>222</v>
      </c>
      <c r="E1438" s="176" t="s">
        <v>222</v>
      </c>
      <c r="F1438" s="176" t="s">
        <v>222</v>
      </c>
      <c r="G1438" s="176" t="s">
        <v>222</v>
      </c>
      <c r="H1438" s="176" t="s">
        <v>220</v>
      </c>
      <c r="I1438" s="176" t="s">
        <v>222</v>
      </c>
      <c r="J1438" s="176" t="s">
        <v>222</v>
      </c>
      <c r="K1438" s="176" t="s">
        <v>222</v>
      </c>
      <c r="L1438" s="176" t="s">
        <v>222</v>
      </c>
      <c r="M1438" s="176" t="s">
        <v>222</v>
      </c>
      <c r="N1438" s="176" t="s">
        <v>222</v>
      </c>
    </row>
    <row r="1439" spans="1:50" x14ac:dyDescent="0.3">
      <c r="A1439" s="176">
        <v>812031</v>
      </c>
      <c r="B1439" s="176" t="s">
        <v>308</v>
      </c>
      <c r="C1439" s="176" t="s">
        <v>222</v>
      </c>
      <c r="D1439" s="176" t="s">
        <v>222</v>
      </c>
      <c r="E1439" s="176" t="s">
        <v>221</v>
      </c>
      <c r="F1439" s="176" t="s">
        <v>221</v>
      </c>
      <c r="G1439" s="176" t="s">
        <v>222</v>
      </c>
      <c r="H1439" s="176" t="s">
        <v>221</v>
      </c>
      <c r="I1439" s="176" t="s">
        <v>221</v>
      </c>
      <c r="J1439" s="176" t="s">
        <v>221</v>
      </c>
      <c r="K1439" s="176" t="s">
        <v>221</v>
      </c>
      <c r="L1439" s="176" t="s">
        <v>221</v>
      </c>
      <c r="M1439" s="176" t="s">
        <v>221</v>
      </c>
      <c r="N1439" s="176" t="s">
        <v>221</v>
      </c>
    </row>
    <row r="1440" spans="1:50" x14ac:dyDescent="0.3">
      <c r="A1440" s="176">
        <v>812032</v>
      </c>
      <c r="B1440" s="176" t="s">
        <v>308</v>
      </c>
      <c r="C1440" s="176" t="s">
        <v>222</v>
      </c>
      <c r="D1440" s="176" t="s">
        <v>222</v>
      </c>
      <c r="E1440" s="176" t="s">
        <v>222</v>
      </c>
      <c r="F1440" s="176" t="s">
        <v>222</v>
      </c>
      <c r="G1440" s="176" t="s">
        <v>222</v>
      </c>
      <c r="H1440" s="176" t="s">
        <v>222</v>
      </c>
      <c r="I1440" s="176" t="s">
        <v>221</v>
      </c>
      <c r="J1440" s="176" t="s">
        <v>221</v>
      </c>
      <c r="K1440" s="176" t="s">
        <v>221</v>
      </c>
      <c r="L1440" s="176" t="s">
        <v>221</v>
      </c>
      <c r="M1440" s="176" t="s">
        <v>221</v>
      </c>
      <c r="N1440" s="176" t="s">
        <v>221</v>
      </c>
    </row>
    <row r="1441" spans="1:50" x14ac:dyDescent="0.3">
      <c r="A1441" s="176">
        <v>812034</v>
      </c>
      <c r="B1441" s="176" t="s">
        <v>308</v>
      </c>
      <c r="C1441" s="176" t="s">
        <v>221</v>
      </c>
      <c r="D1441" s="176" t="s">
        <v>222</v>
      </c>
      <c r="E1441" s="176" t="s">
        <v>222</v>
      </c>
      <c r="F1441" s="176" t="s">
        <v>222</v>
      </c>
      <c r="G1441" s="176" t="s">
        <v>222</v>
      </c>
      <c r="H1441" s="176" t="s">
        <v>222</v>
      </c>
      <c r="I1441" s="176" t="s">
        <v>221</v>
      </c>
      <c r="J1441" s="176" t="s">
        <v>221</v>
      </c>
      <c r="K1441" s="176" t="s">
        <v>221</v>
      </c>
      <c r="L1441" s="176" t="s">
        <v>221</v>
      </c>
      <c r="M1441" s="176" t="s">
        <v>221</v>
      </c>
      <c r="N1441" s="176" t="s">
        <v>221</v>
      </c>
    </row>
    <row r="1442" spans="1:50" x14ac:dyDescent="0.3">
      <c r="A1442" s="176">
        <v>812035</v>
      </c>
      <c r="B1442" s="176" t="s">
        <v>308</v>
      </c>
      <c r="C1442" s="176" t="s">
        <v>221</v>
      </c>
      <c r="D1442" s="176" t="s">
        <v>222</v>
      </c>
      <c r="E1442" s="176" t="s">
        <v>222</v>
      </c>
      <c r="F1442" s="176" t="s">
        <v>221</v>
      </c>
      <c r="G1442" s="176" t="s">
        <v>221</v>
      </c>
      <c r="H1442" s="176" t="s">
        <v>222</v>
      </c>
      <c r="I1442" s="176" t="s">
        <v>221</v>
      </c>
      <c r="J1442" s="176" t="s">
        <v>221</v>
      </c>
      <c r="K1442" s="176" t="s">
        <v>221</v>
      </c>
      <c r="L1442" s="176" t="s">
        <v>221</v>
      </c>
      <c r="M1442" s="176" t="s">
        <v>221</v>
      </c>
      <c r="N1442" s="176" t="s">
        <v>221</v>
      </c>
    </row>
    <row r="1443" spans="1:50" x14ac:dyDescent="0.3">
      <c r="A1443" s="176">
        <v>812036</v>
      </c>
      <c r="B1443" s="176" t="s">
        <v>308</v>
      </c>
      <c r="C1443" s="176" t="s">
        <v>222</v>
      </c>
      <c r="D1443" s="176" t="s">
        <v>222</v>
      </c>
      <c r="E1443" s="176" t="s">
        <v>222</v>
      </c>
      <c r="F1443" s="176" t="s">
        <v>220</v>
      </c>
      <c r="G1443" s="176" t="s">
        <v>222</v>
      </c>
      <c r="H1443" s="176" t="s">
        <v>222</v>
      </c>
      <c r="I1443" s="176" t="s">
        <v>222</v>
      </c>
      <c r="J1443" s="176" t="s">
        <v>222</v>
      </c>
      <c r="K1443" s="176" t="s">
        <v>220</v>
      </c>
      <c r="L1443" s="176" t="s">
        <v>222</v>
      </c>
      <c r="M1443" s="176" t="s">
        <v>220</v>
      </c>
      <c r="N1443" s="176" t="s">
        <v>222</v>
      </c>
      <c r="O1443" s="176" t="s">
        <v>284</v>
      </c>
      <c r="P1443" s="176" t="s">
        <v>284</v>
      </c>
      <c r="Q1443" s="176" t="s">
        <v>284</v>
      </c>
      <c r="R1443" s="176" t="s">
        <v>284</v>
      </c>
      <c r="S1443" s="176" t="s">
        <v>284</v>
      </c>
      <c r="T1443" s="176" t="s">
        <v>284</v>
      </c>
      <c r="U1443" s="176" t="s">
        <v>284</v>
      </c>
      <c r="V1443" s="176" t="s">
        <v>284</v>
      </c>
      <c r="W1443" s="176" t="s">
        <v>284</v>
      </c>
      <c r="X1443" s="176" t="s">
        <v>284</v>
      </c>
      <c r="Y1443" s="176" t="s">
        <v>284</v>
      </c>
      <c r="Z1443" s="176" t="s">
        <v>284</v>
      </c>
      <c r="AA1443" s="176" t="s">
        <v>284</v>
      </c>
      <c r="AB1443" s="176" t="s">
        <v>284</v>
      </c>
      <c r="AC1443" s="176" t="s">
        <v>284</v>
      </c>
      <c r="AD1443" s="176" t="s">
        <v>284</v>
      </c>
      <c r="AE1443" s="176" t="s">
        <v>284</v>
      </c>
      <c r="AF1443" s="176" t="s">
        <v>284</v>
      </c>
      <c r="AG1443" s="176" t="s">
        <v>284</v>
      </c>
      <c r="AH1443" s="176" t="s">
        <v>284</v>
      </c>
      <c r="AI1443" s="176" t="s">
        <v>284</v>
      </c>
      <c r="AJ1443" s="176" t="s">
        <v>284</v>
      </c>
      <c r="AK1443" s="176" t="s">
        <v>284</v>
      </c>
      <c r="AL1443" s="176" t="s">
        <v>284</v>
      </c>
      <c r="AM1443" s="176" t="s">
        <v>284</v>
      </c>
      <c r="AN1443" s="176" t="s">
        <v>284</v>
      </c>
      <c r="AO1443" s="176" t="s">
        <v>284</v>
      </c>
      <c r="AP1443" s="176" t="s">
        <v>284</v>
      </c>
      <c r="AQ1443" s="176" t="s">
        <v>284</v>
      </c>
      <c r="AR1443" s="176" t="s">
        <v>284</v>
      </c>
      <c r="AS1443" s="176" t="s">
        <v>284</v>
      </c>
      <c r="AT1443" s="176" t="s">
        <v>284</v>
      </c>
      <c r="AU1443" s="176" t="s">
        <v>284</v>
      </c>
      <c r="AV1443" s="176" t="s">
        <v>284</v>
      </c>
      <c r="AW1443" s="176" t="s">
        <v>284</v>
      </c>
      <c r="AX1443" s="176" t="s">
        <v>284</v>
      </c>
    </row>
    <row r="1444" spans="1:50" x14ac:dyDescent="0.3">
      <c r="A1444" s="176">
        <v>812037</v>
      </c>
      <c r="B1444" s="176" t="s">
        <v>308</v>
      </c>
      <c r="C1444" s="176" t="s">
        <v>220</v>
      </c>
      <c r="D1444" s="176" t="s">
        <v>221</v>
      </c>
      <c r="E1444" s="176" t="s">
        <v>221</v>
      </c>
      <c r="F1444" s="176" t="s">
        <v>222</v>
      </c>
      <c r="G1444" s="176" t="s">
        <v>222</v>
      </c>
      <c r="H1444" s="176" t="s">
        <v>222</v>
      </c>
      <c r="I1444" s="176" t="s">
        <v>221</v>
      </c>
      <c r="J1444" s="176" t="s">
        <v>222</v>
      </c>
      <c r="K1444" s="176" t="s">
        <v>221</v>
      </c>
      <c r="L1444" s="176" t="s">
        <v>221</v>
      </c>
      <c r="M1444" s="176" t="s">
        <v>221</v>
      </c>
      <c r="N1444" s="176" t="s">
        <v>221</v>
      </c>
      <c r="O1444" s="176" t="s">
        <v>284</v>
      </c>
      <c r="P1444" s="176" t="s">
        <v>284</v>
      </c>
      <c r="Q1444" s="176" t="s">
        <v>284</v>
      </c>
      <c r="R1444" s="176" t="s">
        <v>284</v>
      </c>
      <c r="S1444" s="176" t="s">
        <v>284</v>
      </c>
      <c r="T1444" s="176" t="s">
        <v>284</v>
      </c>
      <c r="U1444" s="176" t="s">
        <v>284</v>
      </c>
      <c r="V1444" s="176" t="s">
        <v>284</v>
      </c>
      <c r="W1444" s="176" t="s">
        <v>284</v>
      </c>
      <c r="X1444" s="176" t="s">
        <v>284</v>
      </c>
      <c r="Y1444" s="176" t="s">
        <v>284</v>
      </c>
      <c r="Z1444" s="176" t="s">
        <v>284</v>
      </c>
      <c r="AA1444" s="176" t="s">
        <v>284</v>
      </c>
      <c r="AB1444" s="176" t="s">
        <v>284</v>
      </c>
      <c r="AC1444" s="176" t="s">
        <v>284</v>
      </c>
      <c r="AD1444" s="176" t="s">
        <v>284</v>
      </c>
      <c r="AE1444" s="176" t="s">
        <v>284</v>
      </c>
      <c r="AF1444" s="176" t="s">
        <v>284</v>
      </c>
      <c r="AG1444" s="176" t="s">
        <v>284</v>
      </c>
      <c r="AH1444" s="176" t="s">
        <v>284</v>
      </c>
      <c r="AI1444" s="176" t="s">
        <v>284</v>
      </c>
      <c r="AJ1444" s="176" t="s">
        <v>284</v>
      </c>
      <c r="AK1444" s="176" t="s">
        <v>284</v>
      </c>
      <c r="AL1444" s="176" t="s">
        <v>284</v>
      </c>
      <c r="AM1444" s="176" t="s">
        <v>284</v>
      </c>
      <c r="AN1444" s="176" t="s">
        <v>284</v>
      </c>
      <c r="AO1444" s="176" t="s">
        <v>284</v>
      </c>
      <c r="AP1444" s="176" t="s">
        <v>284</v>
      </c>
      <c r="AQ1444" s="176" t="s">
        <v>284</v>
      </c>
      <c r="AR1444" s="176" t="s">
        <v>284</v>
      </c>
      <c r="AS1444" s="176" t="s">
        <v>284</v>
      </c>
      <c r="AT1444" s="176" t="s">
        <v>284</v>
      </c>
      <c r="AU1444" s="176" t="s">
        <v>284</v>
      </c>
      <c r="AV1444" s="176" t="s">
        <v>284</v>
      </c>
      <c r="AW1444" s="176" t="s">
        <v>284</v>
      </c>
      <c r="AX1444" s="176" t="s">
        <v>284</v>
      </c>
    </row>
    <row r="1445" spans="1:50" x14ac:dyDescent="0.3">
      <c r="A1445" s="176">
        <v>812038</v>
      </c>
      <c r="B1445" s="176" t="s">
        <v>308</v>
      </c>
      <c r="C1445" s="176" t="s">
        <v>222</v>
      </c>
      <c r="D1445" s="176" t="s">
        <v>220</v>
      </c>
      <c r="E1445" s="176" t="s">
        <v>220</v>
      </c>
      <c r="F1445" s="176" t="s">
        <v>220</v>
      </c>
      <c r="G1445" s="176" t="s">
        <v>222</v>
      </c>
      <c r="H1445" s="176" t="s">
        <v>222</v>
      </c>
      <c r="I1445" s="176" t="s">
        <v>222</v>
      </c>
      <c r="J1445" s="176" t="s">
        <v>222</v>
      </c>
      <c r="K1445" s="176" t="s">
        <v>221</v>
      </c>
      <c r="L1445" s="176" t="s">
        <v>222</v>
      </c>
      <c r="M1445" s="176" t="s">
        <v>222</v>
      </c>
      <c r="N1445" s="176" t="s">
        <v>222</v>
      </c>
    </row>
    <row r="1446" spans="1:50" x14ac:dyDescent="0.3">
      <c r="A1446" s="176">
        <v>812040</v>
      </c>
      <c r="B1446" s="176" t="s">
        <v>308</v>
      </c>
      <c r="C1446" s="176" t="s">
        <v>221</v>
      </c>
      <c r="D1446" s="176" t="s">
        <v>221</v>
      </c>
      <c r="E1446" s="176" t="s">
        <v>221</v>
      </c>
      <c r="F1446" s="176" t="s">
        <v>221</v>
      </c>
      <c r="G1446" s="176" t="s">
        <v>221</v>
      </c>
      <c r="H1446" s="176" t="s">
        <v>221</v>
      </c>
      <c r="I1446" s="176" t="s">
        <v>221</v>
      </c>
      <c r="J1446" s="176" t="s">
        <v>221</v>
      </c>
      <c r="K1446" s="176" t="s">
        <v>221</v>
      </c>
      <c r="L1446" s="176" t="s">
        <v>221</v>
      </c>
      <c r="M1446" s="176" t="s">
        <v>221</v>
      </c>
      <c r="N1446" s="176" t="s">
        <v>221</v>
      </c>
    </row>
    <row r="1447" spans="1:50" x14ac:dyDescent="0.3">
      <c r="A1447" s="176">
        <v>812041</v>
      </c>
      <c r="B1447" s="176" t="s">
        <v>308</v>
      </c>
      <c r="C1447" s="176" t="s">
        <v>220</v>
      </c>
      <c r="D1447" s="176" t="s">
        <v>220</v>
      </c>
      <c r="E1447" s="176" t="s">
        <v>222</v>
      </c>
      <c r="F1447" s="176" t="s">
        <v>222</v>
      </c>
      <c r="G1447" s="176" t="s">
        <v>222</v>
      </c>
      <c r="H1447" s="176" t="s">
        <v>222</v>
      </c>
      <c r="I1447" s="176" t="s">
        <v>220</v>
      </c>
      <c r="J1447" s="176" t="s">
        <v>221</v>
      </c>
      <c r="K1447" s="176" t="s">
        <v>221</v>
      </c>
      <c r="L1447" s="176" t="s">
        <v>221</v>
      </c>
      <c r="M1447" s="176" t="s">
        <v>222</v>
      </c>
      <c r="N1447" s="176" t="s">
        <v>222</v>
      </c>
    </row>
    <row r="1448" spans="1:50" x14ac:dyDescent="0.3">
      <c r="A1448" s="176">
        <v>812042</v>
      </c>
      <c r="B1448" s="176" t="s">
        <v>308</v>
      </c>
      <c r="C1448" s="176" t="s">
        <v>221</v>
      </c>
      <c r="D1448" s="176" t="s">
        <v>221</v>
      </c>
      <c r="E1448" s="176" t="s">
        <v>221</v>
      </c>
      <c r="F1448" s="176" t="s">
        <v>221</v>
      </c>
      <c r="G1448" s="176" t="s">
        <v>221</v>
      </c>
      <c r="H1448" s="176" t="s">
        <v>221</v>
      </c>
      <c r="I1448" s="176" t="s">
        <v>221</v>
      </c>
      <c r="J1448" s="176" t="s">
        <v>221</v>
      </c>
      <c r="K1448" s="176" t="s">
        <v>221</v>
      </c>
      <c r="L1448" s="176" t="s">
        <v>221</v>
      </c>
      <c r="M1448" s="176" t="s">
        <v>221</v>
      </c>
      <c r="N1448" s="176" t="s">
        <v>221</v>
      </c>
    </row>
    <row r="1449" spans="1:50" x14ac:dyDescent="0.3">
      <c r="A1449" s="176">
        <v>812043</v>
      </c>
      <c r="B1449" s="176" t="s">
        <v>308</v>
      </c>
      <c r="C1449" s="176" t="s">
        <v>222</v>
      </c>
      <c r="D1449" s="176" t="s">
        <v>221</v>
      </c>
      <c r="E1449" s="176" t="s">
        <v>221</v>
      </c>
      <c r="F1449" s="176" t="s">
        <v>222</v>
      </c>
      <c r="G1449" s="176" t="s">
        <v>222</v>
      </c>
      <c r="H1449" s="176" t="s">
        <v>221</v>
      </c>
      <c r="I1449" s="176" t="s">
        <v>221</v>
      </c>
      <c r="J1449" s="176" t="s">
        <v>221</v>
      </c>
      <c r="K1449" s="176" t="s">
        <v>221</v>
      </c>
      <c r="L1449" s="176" t="s">
        <v>221</v>
      </c>
      <c r="M1449" s="176" t="s">
        <v>221</v>
      </c>
      <c r="N1449" s="176" t="s">
        <v>221</v>
      </c>
    </row>
    <row r="1450" spans="1:50" x14ac:dyDescent="0.3">
      <c r="A1450" s="176">
        <v>812044</v>
      </c>
      <c r="B1450" s="176" t="s">
        <v>308</v>
      </c>
      <c r="C1450" s="176" t="s">
        <v>222</v>
      </c>
      <c r="D1450" s="176" t="s">
        <v>222</v>
      </c>
      <c r="E1450" s="176" t="s">
        <v>221</v>
      </c>
      <c r="F1450" s="176" t="s">
        <v>222</v>
      </c>
      <c r="G1450" s="176" t="s">
        <v>222</v>
      </c>
      <c r="H1450" s="176" t="s">
        <v>222</v>
      </c>
      <c r="I1450" s="176" t="s">
        <v>221</v>
      </c>
      <c r="J1450" s="176" t="s">
        <v>221</v>
      </c>
      <c r="K1450" s="176" t="s">
        <v>221</v>
      </c>
      <c r="L1450" s="176" t="s">
        <v>221</v>
      </c>
      <c r="M1450" s="176" t="s">
        <v>221</v>
      </c>
      <c r="N1450" s="176" t="s">
        <v>221</v>
      </c>
    </row>
    <row r="1451" spans="1:50" x14ac:dyDescent="0.3">
      <c r="A1451" s="176">
        <v>812045</v>
      </c>
      <c r="B1451" s="176" t="s">
        <v>308</v>
      </c>
      <c r="C1451" s="176" t="s">
        <v>222</v>
      </c>
      <c r="D1451" s="176" t="s">
        <v>221</v>
      </c>
      <c r="E1451" s="176" t="s">
        <v>221</v>
      </c>
      <c r="F1451" s="176" t="s">
        <v>221</v>
      </c>
      <c r="G1451" s="176" t="s">
        <v>221</v>
      </c>
      <c r="H1451" s="176" t="s">
        <v>222</v>
      </c>
      <c r="I1451" s="176" t="s">
        <v>221</v>
      </c>
      <c r="J1451" s="176" t="s">
        <v>221</v>
      </c>
      <c r="K1451" s="176" t="s">
        <v>221</v>
      </c>
      <c r="L1451" s="176" t="s">
        <v>221</v>
      </c>
      <c r="M1451" s="176" t="s">
        <v>221</v>
      </c>
      <c r="N1451" s="176" t="s">
        <v>221</v>
      </c>
    </row>
    <row r="1452" spans="1:50" x14ac:dyDescent="0.3">
      <c r="A1452" s="176">
        <v>812047</v>
      </c>
      <c r="B1452" s="176" t="s">
        <v>308</v>
      </c>
      <c r="C1452" s="176" t="s">
        <v>222</v>
      </c>
      <c r="D1452" s="176" t="s">
        <v>222</v>
      </c>
      <c r="E1452" s="176" t="s">
        <v>222</v>
      </c>
      <c r="F1452" s="176" t="s">
        <v>221</v>
      </c>
      <c r="G1452" s="176" t="s">
        <v>221</v>
      </c>
      <c r="H1452" s="176" t="s">
        <v>222</v>
      </c>
      <c r="I1452" s="176" t="s">
        <v>221</v>
      </c>
      <c r="J1452" s="176" t="s">
        <v>221</v>
      </c>
      <c r="K1452" s="176" t="s">
        <v>221</v>
      </c>
      <c r="L1452" s="176" t="s">
        <v>221</v>
      </c>
      <c r="M1452" s="176" t="s">
        <v>221</v>
      </c>
      <c r="N1452" s="176" t="s">
        <v>221</v>
      </c>
    </row>
    <row r="1453" spans="1:50" x14ac:dyDescent="0.3">
      <c r="A1453" s="176">
        <v>812049</v>
      </c>
      <c r="B1453" s="176" t="s">
        <v>308</v>
      </c>
      <c r="C1453" s="176" t="s">
        <v>222</v>
      </c>
      <c r="D1453" s="176" t="s">
        <v>222</v>
      </c>
      <c r="E1453" s="176" t="s">
        <v>222</v>
      </c>
      <c r="F1453" s="176" t="s">
        <v>222</v>
      </c>
      <c r="G1453" s="176" t="s">
        <v>222</v>
      </c>
      <c r="H1453" s="176" t="s">
        <v>222</v>
      </c>
      <c r="I1453" s="176" t="s">
        <v>221</v>
      </c>
      <c r="J1453" s="176" t="s">
        <v>221</v>
      </c>
      <c r="K1453" s="176" t="s">
        <v>221</v>
      </c>
      <c r="L1453" s="176" t="s">
        <v>221</v>
      </c>
      <c r="M1453" s="176" t="s">
        <v>221</v>
      </c>
      <c r="N1453" s="176" t="s">
        <v>221</v>
      </c>
    </row>
    <row r="1454" spans="1:50" x14ac:dyDescent="0.3">
      <c r="A1454" s="176">
        <v>812050</v>
      </c>
      <c r="B1454" s="176" t="s">
        <v>308</v>
      </c>
      <c r="C1454" s="176" t="s">
        <v>222</v>
      </c>
      <c r="D1454" s="176" t="s">
        <v>221</v>
      </c>
      <c r="E1454" s="176" t="s">
        <v>222</v>
      </c>
      <c r="F1454" s="176" t="s">
        <v>221</v>
      </c>
      <c r="G1454" s="176" t="s">
        <v>221</v>
      </c>
      <c r="H1454" s="176" t="s">
        <v>222</v>
      </c>
      <c r="I1454" s="176" t="s">
        <v>221</v>
      </c>
      <c r="J1454" s="176" t="s">
        <v>221</v>
      </c>
      <c r="K1454" s="176" t="s">
        <v>221</v>
      </c>
      <c r="L1454" s="176" t="s">
        <v>221</v>
      </c>
      <c r="M1454" s="176" t="s">
        <v>221</v>
      </c>
      <c r="N1454" s="176" t="s">
        <v>221</v>
      </c>
    </row>
    <row r="1455" spans="1:50" x14ac:dyDescent="0.3">
      <c r="A1455" s="176">
        <v>812051</v>
      </c>
      <c r="B1455" s="176" t="s">
        <v>308</v>
      </c>
      <c r="C1455" s="176" t="s">
        <v>220</v>
      </c>
      <c r="D1455" s="176" t="s">
        <v>222</v>
      </c>
      <c r="E1455" s="176" t="s">
        <v>221</v>
      </c>
      <c r="F1455" s="176" t="s">
        <v>220</v>
      </c>
      <c r="G1455" s="176" t="s">
        <v>222</v>
      </c>
      <c r="H1455" s="176" t="s">
        <v>222</v>
      </c>
      <c r="I1455" s="176" t="s">
        <v>222</v>
      </c>
      <c r="J1455" s="176" t="s">
        <v>221</v>
      </c>
      <c r="K1455" s="176" t="s">
        <v>221</v>
      </c>
      <c r="L1455" s="176" t="s">
        <v>222</v>
      </c>
      <c r="M1455" s="176" t="s">
        <v>222</v>
      </c>
      <c r="N1455" s="176" t="s">
        <v>220</v>
      </c>
      <c r="O1455" s="176" t="s">
        <v>284</v>
      </c>
      <c r="P1455" s="176" t="s">
        <v>284</v>
      </c>
      <c r="Q1455" s="176" t="s">
        <v>284</v>
      </c>
      <c r="R1455" s="176" t="s">
        <v>284</v>
      </c>
      <c r="S1455" s="176" t="s">
        <v>284</v>
      </c>
      <c r="T1455" s="176" t="s">
        <v>284</v>
      </c>
      <c r="U1455" s="176" t="s">
        <v>284</v>
      </c>
      <c r="V1455" s="176" t="s">
        <v>284</v>
      </c>
      <c r="W1455" s="176" t="s">
        <v>284</v>
      </c>
      <c r="X1455" s="176" t="s">
        <v>284</v>
      </c>
      <c r="Y1455" s="176" t="s">
        <v>284</v>
      </c>
      <c r="Z1455" s="176" t="s">
        <v>284</v>
      </c>
      <c r="AA1455" s="176" t="s">
        <v>284</v>
      </c>
      <c r="AB1455" s="176" t="s">
        <v>284</v>
      </c>
      <c r="AC1455" s="176" t="s">
        <v>284</v>
      </c>
      <c r="AD1455" s="176" t="s">
        <v>284</v>
      </c>
      <c r="AE1455" s="176" t="s">
        <v>284</v>
      </c>
      <c r="AF1455" s="176" t="s">
        <v>284</v>
      </c>
      <c r="AG1455" s="176" t="s">
        <v>284</v>
      </c>
      <c r="AH1455" s="176" t="s">
        <v>284</v>
      </c>
      <c r="AI1455" s="176" t="s">
        <v>284</v>
      </c>
      <c r="AJ1455" s="176" t="s">
        <v>284</v>
      </c>
      <c r="AK1455" s="176" t="s">
        <v>284</v>
      </c>
      <c r="AL1455" s="176" t="s">
        <v>284</v>
      </c>
      <c r="AM1455" s="176" t="s">
        <v>284</v>
      </c>
      <c r="AN1455" s="176" t="s">
        <v>284</v>
      </c>
      <c r="AO1455" s="176" t="s">
        <v>284</v>
      </c>
      <c r="AP1455" s="176" t="s">
        <v>284</v>
      </c>
      <c r="AQ1455" s="176" t="s">
        <v>284</v>
      </c>
      <c r="AR1455" s="176" t="s">
        <v>284</v>
      </c>
      <c r="AS1455" s="176" t="s">
        <v>284</v>
      </c>
      <c r="AT1455" s="176" t="s">
        <v>284</v>
      </c>
      <c r="AU1455" s="176" t="s">
        <v>284</v>
      </c>
      <c r="AV1455" s="176" t="s">
        <v>284</v>
      </c>
      <c r="AW1455" s="176" t="s">
        <v>284</v>
      </c>
      <c r="AX1455" s="176" t="s">
        <v>284</v>
      </c>
    </row>
    <row r="1456" spans="1:50" x14ac:dyDescent="0.3">
      <c r="A1456" s="176">
        <v>812052</v>
      </c>
      <c r="B1456" s="176" t="s">
        <v>308</v>
      </c>
      <c r="C1456" s="176" t="s">
        <v>221</v>
      </c>
      <c r="D1456" s="176" t="s">
        <v>222</v>
      </c>
      <c r="E1456" s="176" t="s">
        <v>222</v>
      </c>
      <c r="F1456" s="176" t="s">
        <v>222</v>
      </c>
      <c r="G1456" s="176" t="s">
        <v>221</v>
      </c>
      <c r="H1456" s="176" t="s">
        <v>222</v>
      </c>
      <c r="I1456" s="176" t="s">
        <v>221</v>
      </c>
      <c r="J1456" s="176" t="s">
        <v>221</v>
      </c>
      <c r="K1456" s="176" t="s">
        <v>221</v>
      </c>
      <c r="L1456" s="176" t="s">
        <v>221</v>
      </c>
      <c r="M1456" s="176" t="s">
        <v>221</v>
      </c>
      <c r="N1456" s="176" t="s">
        <v>221</v>
      </c>
    </row>
    <row r="1457" spans="1:50" x14ac:dyDescent="0.3">
      <c r="A1457" s="176">
        <v>812054</v>
      </c>
      <c r="B1457" s="176" t="s">
        <v>308</v>
      </c>
      <c r="C1457" s="176" t="s">
        <v>222</v>
      </c>
      <c r="D1457" s="176" t="s">
        <v>222</v>
      </c>
      <c r="E1457" s="176" t="s">
        <v>222</v>
      </c>
      <c r="F1457" s="176" t="s">
        <v>220</v>
      </c>
      <c r="G1457" s="176" t="s">
        <v>222</v>
      </c>
      <c r="H1457" s="176" t="s">
        <v>220</v>
      </c>
      <c r="I1457" s="176" t="s">
        <v>221</v>
      </c>
      <c r="J1457" s="176" t="s">
        <v>222</v>
      </c>
      <c r="K1457" s="176" t="s">
        <v>222</v>
      </c>
      <c r="L1457" s="176" t="s">
        <v>220</v>
      </c>
      <c r="M1457" s="176" t="s">
        <v>220</v>
      </c>
      <c r="N1457" s="176" t="s">
        <v>220</v>
      </c>
      <c r="O1457" s="176" t="s">
        <v>284</v>
      </c>
      <c r="P1457" s="176" t="s">
        <v>284</v>
      </c>
      <c r="Q1457" s="176" t="s">
        <v>284</v>
      </c>
      <c r="R1457" s="176" t="s">
        <v>284</v>
      </c>
      <c r="S1457" s="176" t="s">
        <v>284</v>
      </c>
      <c r="T1457" s="176" t="s">
        <v>284</v>
      </c>
      <c r="U1457" s="176" t="s">
        <v>284</v>
      </c>
      <c r="V1457" s="176" t="s">
        <v>284</v>
      </c>
      <c r="W1457" s="176" t="s">
        <v>284</v>
      </c>
      <c r="X1457" s="176" t="s">
        <v>284</v>
      </c>
      <c r="Y1457" s="176" t="s">
        <v>284</v>
      </c>
      <c r="Z1457" s="176" t="s">
        <v>284</v>
      </c>
      <c r="AA1457" s="176" t="s">
        <v>284</v>
      </c>
      <c r="AB1457" s="176" t="s">
        <v>284</v>
      </c>
      <c r="AC1457" s="176" t="s">
        <v>284</v>
      </c>
      <c r="AD1457" s="176" t="s">
        <v>284</v>
      </c>
      <c r="AE1457" s="176" t="s">
        <v>284</v>
      </c>
      <c r="AF1457" s="176" t="s">
        <v>284</v>
      </c>
      <c r="AG1457" s="176" t="s">
        <v>284</v>
      </c>
      <c r="AH1457" s="176" t="s">
        <v>284</v>
      </c>
      <c r="AI1457" s="176" t="s">
        <v>284</v>
      </c>
      <c r="AJ1457" s="176" t="s">
        <v>284</v>
      </c>
      <c r="AK1457" s="176" t="s">
        <v>284</v>
      </c>
      <c r="AL1457" s="176" t="s">
        <v>284</v>
      </c>
      <c r="AM1457" s="176" t="s">
        <v>284</v>
      </c>
      <c r="AN1457" s="176" t="s">
        <v>284</v>
      </c>
      <c r="AO1457" s="176" t="s">
        <v>284</v>
      </c>
      <c r="AP1457" s="176" t="s">
        <v>284</v>
      </c>
      <c r="AQ1457" s="176" t="s">
        <v>284</v>
      </c>
      <c r="AR1457" s="176" t="s">
        <v>284</v>
      </c>
      <c r="AS1457" s="176" t="s">
        <v>284</v>
      </c>
      <c r="AT1457" s="176" t="s">
        <v>284</v>
      </c>
      <c r="AU1457" s="176" t="s">
        <v>284</v>
      </c>
      <c r="AV1457" s="176" t="s">
        <v>284</v>
      </c>
      <c r="AW1457" s="176" t="s">
        <v>284</v>
      </c>
      <c r="AX1457" s="176" t="s">
        <v>284</v>
      </c>
    </row>
    <row r="1458" spans="1:50" x14ac:dyDescent="0.3">
      <c r="A1458" s="176">
        <v>812056</v>
      </c>
      <c r="B1458" s="176" t="s">
        <v>308</v>
      </c>
      <c r="C1458" s="176" t="s">
        <v>220</v>
      </c>
      <c r="D1458" s="176" t="s">
        <v>220</v>
      </c>
      <c r="E1458" s="176" t="s">
        <v>220</v>
      </c>
      <c r="F1458" s="176" t="s">
        <v>222</v>
      </c>
      <c r="G1458" s="176" t="s">
        <v>222</v>
      </c>
      <c r="H1458" s="176" t="s">
        <v>220</v>
      </c>
      <c r="I1458" s="176" t="s">
        <v>220</v>
      </c>
      <c r="J1458" s="176" t="s">
        <v>222</v>
      </c>
      <c r="K1458" s="176" t="s">
        <v>222</v>
      </c>
      <c r="L1458" s="176" t="s">
        <v>221</v>
      </c>
      <c r="M1458" s="176" t="s">
        <v>222</v>
      </c>
      <c r="N1458" s="176" t="s">
        <v>220</v>
      </c>
      <c r="O1458" s="176" t="s">
        <v>284</v>
      </c>
      <c r="P1458" s="176" t="s">
        <v>284</v>
      </c>
      <c r="Q1458" s="176" t="s">
        <v>284</v>
      </c>
      <c r="R1458" s="176" t="s">
        <v>284</v>
      </c>
      <c r="S1458" s="176" t="s">
        <v>284</v>
      </c>
      <c r="T1458" s="176" t="s">
        <v>284</v>
      </c>
      <c r="U1458" s="176" t="s">
        <v>284</v>
      </c>
      <c r="V1458" s="176" t="s">
        <v>284</v>
      </c>
      <c r="W1458" s="176" t="s">
        <v>284</v>
      </c>
      <c r="X1458" s="176" t="s">
        <v>284</v>
      </c>
      <c r="Y1458" s="176" t="s">
        <v>284</v>
      </c>
      <c r="Z1458" s="176" t="s">
        <v>284</v>
      </c>
      <c r="AA1458" s="176" t="s">
        <v>284</v>
      </c>
      <c r="AB1458" s="176" t="s">
        <v>284</v>
      </c>
      <c r="AC1458" s="176" t="s">
        <v>284</v>
      </c>
      <c r="AD1458" s="176" t="s">
        <v>284</v>
      </c>
      <c r="AE1458" s="176" t="s">
        <v>284</v>
      </c>
      <c r="AF1458" s="176" t="s">
        <v>284</v>
      </c>
      <c r="AG1458" s="176" t="s">
        <v>284</v>
      </c>
      <c r="AH1458" s="176" t="s">
        <v>284</v>
      </c>
      <c r="AI1458" s="176" t="s">
        <v>284</v>
      </c>
      <c r="AJ1458" s="176" t="s">
        <v>284</v>
      </c>
      <c r="AK1458" s="176" t="s">
        <v>284</v>
      </c>
      <c r="AL1458" s="176" t="s">
        <v>284</v>
      </c>
      <c r="AM1458" s="176" t="s">
        <v>284</v>
      </c>
      <c r="AN1458" s="176" t="s">
        <v>284</v>
      </c>
      <c r="AO1458" s="176" t="s">
        <v>284</v>
      </c>
      <c r="AP1458" s="176" t="s">
        <v>284</v>
      </c>
      <c r="AQ1458" s="176" t="s">
        <v>284</v>
      </c>
      <c r="AR1458" s="176" t="s">
        <v>284</v>
      </c>
      <c r="AS1458" s="176" t="s">
        <v>284</v>
      </c>
      <c r="AT1458" s="176" t="s">
        <v>284</v>
      </c>
      <c r="AU1458" s="176" t="s">
        <v>284</v>
      </c>
      <c r="AV1458" s="176" t="s">
        <v>284</v>
      </c>
      <c r="AW1458" s="176" t="s">
        <v>284</v>
      </c>
      <c r="AX1458" s="176" t="s">
        <v>284</v>
      </c>
    </row>
    <row r="1459" spans="1:50" x14ac:dyDescent="0.3">
      <c r="A1459" s="176">
        <v>812057</v>
      </c>
      <c r="B1459" s="176" t="s">
        <v>308</v>
      </c>
      <c r="C1459" s="176" t="s">
        <v>222</v>
      </c>
      <c r="D1459" s="176" t="s">
        <v>220</v>
      </c>
      <c r="E1459" s="176" t="s">
        <v>220</v>
      </c>
      <c r="F1459" s="176" t="s">
        <v>220</v>
      </c>
      <c r="G1459" s="176" t="s">
        <v>220</v>
      </c>
      <c r="H1459" s="176" t="s">
        <v>220</v>
      </c>
      <c r="I1459" s="176" t="s">
        <v>222</v>
      </c>
      <c r="J1459" s="176" t="s">
        <v>222</v>
      </c>
      <c r="K1459" s="176" t="s">
        <v>221</v>
      </c>
      <c r="L1459" s="176" t="s">
        <v>222</v>
      </c>
      <c r="M1459" s="176" t="s">
        <v>220</v>
      </c>
      <c r="N1459" s="176" t="s">
        <v>220</v>
      </c>
      <c r="O1459" s="176" t="s">
        <v>284</v>
      </c>
      <c r="P1459" s="176" t="s">
        <v>284</v>
      </c>
      <c r="Q1459" s="176" t="s">
        <v>284</v>
      </c>
      <c r="R1459" s="176" t="s">
        <v>284</v>
      </c>
      <c r="S1459" s="176" t="s">
        <v>284</v>
      </c>
      <c r="T1459" s="176" t="s">
        <v>284</v>
      </c>
      <c r="U1459" s="176" t="s">
        <v>284</v>
      </c>
      <c r="V1459" s="176" t="s">
        <v>284</v>
      </c>
      <c r="W1459" s="176" t="s">
        <v>284</v>
      </c>
      <c r="X1459" s="176" t="s">
        <v>284</v>
      </c>
      <c r="Y1459" s="176" t="s">
        <v>284</v>
      </c>
      <c r="Z1459" s="176" t="s">
        <v>284</v>
      </c>
      <c r="AA1459" s="176" t="s">
        <v>284</v>
      </c>
      <c r="AB1459" s="176" t="s">
        <v>284</v>
      </c>
      <c r="AC1459" s="176" t="s">
        <v>284</v>
      </c>
      <c r="AD1459" s="176" t="s">
        <v>284</v>
      </c>
      <c r="AE1459" s="176" t="s">
        <v>284</v>
      </c>
      <c r="AF1459" s="176" t="s">
        <v>284</v>
      </c>
      <c r="AG1459" s="176" t="s">
        <v>284</v>
      </c>
      <c r="AH1459" s="176" t="s">
        <v>284</v>
      </c>
      <c r="AI1459" s="176" t="s">
        <v>284</v>
      </c>
      <c r="AJ1459" s="176" t="s">
        <v>284</v>
      </c>
      <c r="AK1459" s="176" t="s">
        <v>284</v>
      </c>
      <c r="AL1459" s="176" t="s">
        <v>284</v>
      </c>
      <c r="AM1459" s="176" t="s">
        <v>284</v>
      </c>
      <c r="AN1459" s="176" t="s">
        <v>284</v>
      </c>
      <c r="AO1459" s="176" t="s">
        <v>284</v>
      </c>
      <c r="AP1459" s="176" t="s">
        <v>284</v>
      </c>
      <c r="AQ1459" s="176" t="s">
        <v>284</v>
      </c>
      <c r="AR1459" s="176" t="s">
        <v>284</v>
      </c>
      <c r="AS1459" s="176" t="s">
        <v>284</v>
      </c>
      <c r="AT1459" s="176" t="s">
        <v>284</v>
      </c>
      <c r="AU1459" s="176" t="s">
        <v>284</v>
      </c>
      <c r="AV1459" s="176" t="s">
        <v>284</v>
      </c>
      <c r="AW1459" s="176" t="s">
        <v>284</v>
      </c>
      <c r="AX1459" s="176" t="s">
        <v>284</v>
      </c>
    </row>
    <row r="1460" spans="1:50" x14ac:dyDescent="0.3">
      <c r="A1460" s="176">
        <v>812059</v>
      </c>
      <c r="B1460" s="176" t="s">
        <v>308</v>
      </c>
      <c r="C1460" s="176" t="s">
        <v>222</v>
      </c>
      <c r="D1460" s="176" t="s">
        <v>222</v>
      </c>
      <c r="E1460" s="176" t="s">
        <v>222</v>
      </c>
      <c r="F1460" s="176" t="s">
        <v>222</v>
      </c>
      <c r="G1460" s="176" t="s">
        <v>222</v>
      </c>
      <c r="H1460" s="176" t="s">
        <v>222</v>
      </c>
      <c r="I1460" s="176" t="s">
        <v>221</v>
      </c>
      <c r="J1460" s="176" t="s">
        <v>221</v>
      </c>
      <c r="K1460" s="176" t="s">
        <v>221</v>
      </c>
      <c r="L1460" s="176" t="s">
        <v>221</v>
      </c>
      <c r="M1460" s="176" t="s">
        <v>221</v>
      </c>
      <c r="N1460" s="176" t="s">
        <v>221</v>
      </c>
    </row>
    <row r="1461" spans="1:50" x14ac:dyDescent="0.3">
      <c r="A1461" s="176">
        <v>812060</v>
      </c>
      <c r="B1461" s="176" t="s">
        <v>308</v>
      </c>
      <c r="C1461" s="176" t="s">
        <v>222</v>
      </c>
      <c r="D1461" s="176" t="s">
        <v>221</v>
      </c>
      <c r="E1461" s="176" t="s">
        <v>222</v>
      </c>
      <c r="F1461" s="176" t="s">
        <v>222</v>
      </c>
      <c r="G1461" s="176" t="s">
        <v>222</v>
      </c>
      <c r="H1461" s="176" t="s">
        <v>222</v>
      </c>
      <c r="I1461" s="176" t="s">
        <v>222</v>
      </c>
      <c r="J1461" s="176" t="s">
        <v>220</v>
      </c>
      <c r="K1461" s="176" t="s">
        <v>222</v>
      </c>
      <c r="L1461" s="176" t="s">
        <v>222</v>
      </c>
      <c r="M1461" s="176" t="s">
        <v>222</v>
      </c>
      <c r="N1461" s="176" t="s">
        <v>222</v>
      </c>
      <c r="O1461" s="176" t="s">
        <v>284</v>
      </c>
      <c r="P1461" s="176" t="s">
        <v>284</v>
      </c>
      <c r="Q1461" s="176" t="s">
        <v>284</v>
      </c>
      <c r="R1461" s="176" t="s">
        <v>284</v>
      </c>
      <c r="S1461" s="176" t="s">
        <v>284</v>
      </c>
      <c r="T1461" s="176" t="s">
        <v>284</v>
      </c>
      <c r="U1461" s="176" t="s">
        <v>284</v>
      </c>
      <c r="V1461" s="176" t="s">
        <v>284</v>
      </c>
      <c r="W1461" s="176" t="s">
        <v>284</v>
      </c>
      <c r="X1461" s="176" t="s">
        <v>284</v>
      </c>
      <c r="Y1461" s="176" t="s">
        <v>284</v>
      </c>
      <c r="Z1461" s="176" t="s">
        <v>284</v>
      </c>
      <c r="AA1461" s="176" t="s">
        <v>284</v>
      </c>
      <c r="AB1461" s="176" t="s">
        <v>284</v>
      </c>
      <c r="AC1461" s="176" t="s">
        <v>284</v>
      </c>
      <c r="AD1461" s="176" t="s">
        <v>284</v>
      </c>
      <c r="AE1461" s="176" t="s">
        <v>284</v>
      </c>
      <c r="AF1461" s="176" t="s">
        <v>284</v>
      </c>
      <c r="AG1461" s="176" t="s">
        <v>284</v>
      </c>
      <c r="AH1461" s="176" t="s">
        <v>284</v>
      </c>
      <c r="AI1461" s="176" t="s">
        <v>284</v>
      </c>
      <c r="AJ1461" s="176" t="s">
        <v>284</v>
      </c>
      <c r="AK1461" s="176" t="s">
        <v>284</v>
      </c>
      <c r="AL1461" s="176" t="s">
        <v>284</v>
      </c>
      <c r="AM1461" s="176" t="s">
        <v>284</v>
      </c>
      <c r="AN1461" s="176" t="s">
        <v>284</v>
      </c>
      <c r="AO1461" s="176" t="s">
        <v>284</v>
      </c>
      <c r="AP1461" s="176" t="s">
        <v>284</v>
      </c>
      <c r="AQ1461" s="176" t="s">
        <v>284</v>
      </c>
      <c r="AR1461" s="176" t="s">
        <v>284</v>
      </c>
      <c r="AS1461" s="176" t="s">
        <v>284</v>
      </c>
      <c r="AT1461" s="176" t="s">
        <v>284</v>
      </c>
      <c r="AU1461" s="176" t="s">
        <v>284</v>
      </c>
      <c r="AV1461" s="176" t="s">
        <v>284</v>
      </c>
      <c r="AW1461" s="176" t="s">
        <v>284</v>
      </c>
      <c r="AX1461" s="176" t="s">
        <v>284</v>
      </c>
    </row>
    <row r="1462" spans="1:50" x14ac:dyDescent="0.3">
      <c r="A1462" s="176">
        <v>812061</v>
      </c>
      <c r="B1462" s="176" t="s">
        <v>308</v>
      </c>
      <c r="C1462" s="176" t="s">
        <v>222</v>
      </c>
      <c r="D1462" s="176" t="s">
        <v>220</v>
      </c>
      <c r="E1462" s="176" t="s">
        <v>222</v>
      </c>
      <c r="F1462" s="176" t="s">
        <v>222</v>
      </c>
      <c r="G1462" s="176" t="s">
        <v>220</v>
      </c>
      <c r="H1462" s="176" t="s">
        <v>222</v>
      </c>
      <c r="I1462" s="176" t="s">
        <v>220</v>
      </c>
      <c r="J1462" s="176" t="s">
        <v>222</v>
      </c>
      <c r="K1462" s="176" t="s">
        <v>222</v>
      </c>
      <c r="L1462" s="176" t="s">
        <v>220</v>
      </c>
      <c r="M1462" s="176" t="s">
        <v>221</v>
      </c>
      <c r="N1462" s="176" t="s">
        <v>221</v>
      </c>
    </row>
    <row r="1463" spans="1:50" x14ac:dyDescent="0.3">
      <c r="A1463" s="176">
        <v>812062</v>
      </c>
      <c r="B1463" s="176" t="s">
        <v>308</v>
      </c>
      <c r="C1463" s="176" t="s">
        <v>220</v>
      </c>
      <c r="D1463" s="176" t="s">
        <v>220</v>
      </c>
      <c r="E1463" s="176" t="s">
        <v>222</v>
      </c>
      <c r="F1463" s="176" t="s">
        <v>220</v>
      </c>
      <c r="G1463" s="176" t="s">
        <v>222</v>
      </c>
      <c r="H1463" s="176" t="s">
        <v>220</v>
      </c>
      <c r="I1463" s="176" t="s">
        <v>220</v>
      </c>
      <c r="J1463" s="176" t="s">
        <v>222</v>
      </c>
      <c r="K1463" s="176" t="s">
        <v>220</v>
      </c>
      <c r="L1463" s="176" t="s">
        <v>222</v>
      </c>
      <c r="M1463" s="176" t="s">
        <v>222</v>
      </c>
      <c r="N1463" s="176" t="s">
        <v>222</v>
      </c>
      <c r="O1463" s="176" t="s">
        <v>284</v>
      </c>
      <c r="P1463" s="176" t="s">
        <v>284</v>
      </c>
      <c r="Q1463" s="176" t="s">
        <v>284</v>
      </c>
      <c r="R1463" s="176" t="s">
        <v>284</v>
      </c>
      <c r="S1463" s="176" t="s">
        <v>284</v>
      </c>
      <c r="T1463" s="176" t="s">
        <v>284</v>
      </c>
      <c r="U1463" s="176" t="s">
        <v>284</v>
      </c>
      <c r="V1463" s="176" t="s">
        <v>284</v>
      </c>
      <c r="W1463" s="176" t="s">
        <v>284</v>
      </c>
      <c r="X1463" s="176" t="s">
        <v>284</v>
      </c>
      <c r="Y1463" s="176" t="s">
        <v>284</v>
      </c>
      <c r="Z1463" s="176" t="s">
        <v>284</v>
      </c>
      <c r="AA1463" s="176" t="s">
        <v>284</v>
      </c>
      <c r="AB1463" s="176" t="s">
        <v>284</v>
      </c>
      <c r="AC1463" s="176" t="s">
        <v>284</v>
      </c>
      <c r="AD1463" s="176" t="s">
        <v>284</v>
      </c>
      <c r="AE1463" s="176" t="s">
        <v>284</v>
      </c>
      <c r="AF1463" s="176" t="s">
        <v>284</v>
      </c>
      <c r="AG1463" s="176" t="s">
        <v>284</v>
      </c>
      <c r="AH1463" s="176" t="s">
        <v>284</v>
      </c>
      <c r="AI1463" s="176" t="s">
        <v>284</v>
      </c>
      <c r="AJ1463" s="176" t="s">
        <v>284</v>
      </c>
      <c r="AK1463" s="176" t="s">
        <v>284</v>
      </c>
      <c r="AL1463" s="176" t="s">
        <v>284</v>
      </c>
      <c r="AM1463" s="176" t="s">
        <v>284</v>
      </c>
      <c r="AN1463" s="176" t="s">
        <v>284</v>
      </c>
      <c r="AO1463" s="176" t="s">
        <v>284</v>
      </c>
      <c r="AP1463" s="176" t="s">
        <v>284</v>
      </c>
      <c r="AQ1463" s="176" t="s">
        <v>284</v>
      </c>
      <c r="AR1463" s="176" t="s">
        <v>284</v>
      </c>
      <c r="AS1463" s="176" t="s">
        <v>284</v>
      </c>
      <c r="AT1463" s="176" t="s">
        <v>284</v>
      </c>
      <c r="AU1463" s="176" t="s">
        <v>284</v>
      </c>
      <c r="AV1463" s="176" t="s">
        <v>284</v>
      </c>
      <c r="AW1463" s="176" t="s">
        <v>284</v>
      </c>
      <c r="AX1463" s="176" t="s">
        <v>284</v>
      </c>
    </row>
    <row r="1464" spans="1:50" x14ac:dyDescent="0.3">
      <c r="A1464" s="176">
        <v>812063</v>
      </c>
      <c r="B1464" s="176" t="s">
        <v>308</v>
      </c>
      <c r="C1464" s="176" t="s">
        <v>220</v>
      </c>
      <c r="D1464" s="176" t="s">
        <v>220</v>
      </c>
      <c r="E1464" s="176" t="s">
        <v>222</v>
      </c>
      <c r="F1464" s="176" t="s">
        <v>220</v>
      </c>
      <c r="G1464" s="176" t="s">
        <v>222</v>
      </c>
      <c r="H1464" s="176" t="s">
        <v>220</v>
      </c>
      <c r="I1464" s="176" t="s">
        <v>220</v>
      </c>
      <c r="J1464" s="176" t="s">
        <v>222</v>
      </c>
      <c r="K1464" s="176" t="s">
        <v>220</v>
      </c>
      <c r="L1464" s="176" t="s">
        <v>222</v>
      </c>
      <c r="M1464" s="176" t="s">
        <v>220</v>
      </c>
      <c r="N1464" s="176" t="s">
        <v>222</v>
      </c>
      <c r="O1464" s="176" t="s">
        <v>284</v>
      </c>
      <c r="P1464" s="176" t="s">
        <v>284</v>
      </c>
      <c r="Q1464" s="176" t="s">
        <v>284</v>
      </c>
      <c r="R1464" s="176" t="s">
        <v>284</v>
      </c>
      <c r="S1464" s="176" t="s">
        <v>284</v>
      </c>
      <c r="T1464" s="176" t="s">
        <v>284</v>
      </c>
      <c r="U1464" s="176" t="s">
        <v>284</v>
      </c>
      <c r="V1464" s="176" t="s">
        <v>284</v>
      </c>
      <c r="W1464" s="176" t="s">
        <v>284</v>
      </c>
      <c r="X1464" s="176" t="s">
        <v>284</v>
      </c>
      <c r="Y1464" s="176" t="s">
        <v>284</v>
      </c>
      <c r="Z1464" s="176" t="s">
        <v>284</v>
      </c>
      <c r="AA1464" s="176" t="s">
        <v>284</v>
      </c>
      <c r="AB1464" s="176" t="s">
        <v>284</v>
      </c>
      <c r="AC1464" s="176" t="s">
        <v>284</v>
      </c>
      <c r="AD1464" s="176" t="s">
        <v>284</v>
      </c>
      <c r="AE1464" s="176" t="s">
        <v>284</v>
      </c>
      <c r="AF1464" s="176" t="s">
        <v>284</v>
      </c>
      <c r="AG1464" s="176" t="s">
        <v>284</v>
      </c>
      <c r="AH1464" s="176" t="s">
        <v>284</v>
      </c>
      <c r="AI1464" s="176" t="s">
        <v>284</v>
      </c>
      <c r="AJ1464" s="176" t="s">
        <v>284</v>
      </c>
      <c r="AK1464" s="176" t="s">
        <v>284</v>
      </c>
      <c r="AL1464" s="176" t="s">
        <v>284</v>
      </c>
      <c r="AM1464" s="176" t="s">
        <v>284</v>
      </c>
      <c r="AN1464" s="176" t="s">
        <v>284</v>
      </c>
      <c r="AO1464" s="176" t="s">
        <v>284</v>
      </c>
      <c r="AP1464" s="176" t="s">
        <v>284</v>
      </c>
      <c r="AQ1464" s="176" t="s">
        <v>284</v>
      </c>
      <c r="AR1464" s="176" t="s">
        <v>284</v>
      </c>
      <c r="AS1464" s="176" t="s">
        <v>284</v>
      </c>
      <c r="AT1464" s="176" t="s">
        <v>284</v>
      </c>
      <c r="AU1464" s="176" t="s">
        <v>284</v>
      </c>
      <c r="AV1464" s="176" t="s">
        <v>284</v>
      </c>
      <c r="AW1464" s="176" t="s">
        <v>284</v>
      </c>
      <c r="AX1464" s="176" t="s">
        <v>284</v>
      </c>
    </row>
    <row r="1465" spans="1:50" x14ac:dyDescent="0.3">
      <c r="A1465" s="176">
        <v>812064</v>
      </c>
      <c r="B1465" s="176" t="s">
        <v>308</v>
      </c>
      <c r="C1465" s="176" t="s">
        <v>222</v>
      </c>
      <c r="D1465" s="176" t="s">
        <v>222</v>
      </c>
      <c r="E1465" s="176" t="s">
        <v>221</v>
      </c>
      <c r="F1465" s="176" t="s">
        <v>222</v>
      </c>
      <c r="G1465" s="176" t="s">
        <v>222</v>
      </c>
      <c r="H1465" s="176" t="s">
        <v>221</v>
      </c>
      <c r="I1465" s="176" t="s">
        <v>221</v>
      </c>
      <c r="J1465" s="176" t="s">
        <v>221</v>
      </c>
      <c r="K1465" s="176" t="s">
        <v>221</v>
      </c>
      <c r="L1465" s="176" t="s">
        <v>221</v>
      </c>
      <c r="M1465" s="176" t="s">
        <v>221</v>
      </c>
      <c r="N1465" s="176" t="s">
        <v>221</v>
      </c>
    </row>
    <row r="1466" spans="1:50" x14ac:dyDescent="0.3">
      <c r="A1466" s="176">
        <v>812065</v>
      </c>
      <c r="B1466" s="176" t="s">
        <v>308</v>
      </c>
      <c r="C1466" s="176" t="s">
        <v>222</v>
      </c>
      <c r="D1466" s="176" t="s">
        <v>222</v>
      </c>
      <c r="E1466" s="176" t="s">
        <v>222</v>
      </c>
      <c r="F1466" s="176" t="s">
        <v>222</v>
      </c>
      <c r="G1466" s="176" t="s">
        <v>222</v>
      </c>
      <c r="H1466" s="176" t="s">
        <v>222</v>
      </c>
      <c r="I1466" s="176" t="s">
        <v>221</v>
      </c>
      <c r="J1466" s="176" t="s">
        <v>221</v>
      </c>
      <c r="K1466" s="176" t="s">
        <v>221</v>
      </c>
      <c r="L1466" s="176" t="s">
        <v>221</v>
      </c>
      <c r="M1466" s="176" t="s">
        <v>221</v>
      </c>
      <c r="N1466" s="176" t="s">
        <v>221</v>
      </c>
    </row>
    <row r="1467" spans="1:50" x14ac:dyDescent="0.3">
      <c r="A1467" s="176">
        <v>812066</v>
      </c>
      <c r="B1467" s="176" t="s">
        <v>308</v>
      </c>
      <c r="C1467" s="176" t="s">
        <v>220</v>
      </c>
      <c r="D1467" s="176" t="s">
        <v>220</v>
      </c>
      <c r="E1467" s="176" t="s">
        <v>220</v>
      </c>
      <c r="F1467" s="176" t="s">
        <v>220</v>
      </c>
      <c r="G1467" s="176" t="s">
        <v>222</v>
      </c>
      <c r="H1467" s="176" t="s">
        <v>220</v>
      </c>
      <c r="I1467" s="176" t="s">
        <v>222</v>
      </c>
      <c r="J1467" s="176" t="s">
        <v>220</v>
      </c>
      <c r="K1467" s="176" t="s">
        <v>220</v>
      </c>
      <c r="L1467" s="176" t="s">
        <v>220</v>
      </c>
      <c r="M1467" s="176" t="s">
        <v>220</v>
      </c>
      <c r="N1467" s="176" t="s">
        <v>222</v>
      </c>
      <c r="O1467" s="176" t="s">
        <v>284</v>
      </c>
      <c r="P1467" s="176" t="s">
        <v>284</v>
      </c>
      <c r="Q1467" s="176" t="s">
        <v>284</v>
      </c>
      <c r="R1467" s="176" t="s">
        <v>284</v>
      </c>
      <c r="S1467" s="176" t="s">
        <v>284</v>
      </c>
      <c r="T1467" s="176" t="s">
        <v>284</v>
      </c>
      <c r="U1467" s="176" t="s">
        <v>284</v>
      </c>
      <c r="V1467" s="176" t="s">
        <v>284</v>
      </c>
      <c r="W1467" s="176" t="s">
        <v>284</v>
      </c>
      <c r="X1467" s="176" t="s">
        <v>284</v>
      </c>
      <c r="Y1467" s="176" t="s">
        <v>284</v>
      </c>
      <c r="Z1467" s="176" t="s">
        <v>284</v>
      </c>
      <c r="AA1467" s="176" t="s">
        <v>284</v>
      </c>
      <c r="AB1467" s="176" t="s">
        <v>284</v>
      </c>
      <c r="AC1467" s="176" t="s">
        <v>284</v>
      </c>
      <c r="AD1467" s="176" t="s">
        <v>284</v>
      </c>
      <c r="AE1467" s="176" t="s">
        <v>284</v>
      </c>
      <c r="AF1467" s="176" t="s">
        <v>284</v>
      </c>
      <c r="AG1467" s="176" t="s">
        <v>284</v>
      </c>
      <c r="AH1467" s="176" t="s">
        <v>284</v>
      </c>
      <c r="AI1467" s="176" t="s">
        <v>284</v>
      </c>
      <c r="AJ1467" s="176" t="s">
        <v>284</v>
      </c>
      <c r="AK1467" s="176" t="s">
        <v>284</v>
      </c>
      <c r="AL1467" s="176" t="s">
        <v>284</v>
      </c>
      <c r="AM1467" s="176" t="s">
        <v>284</v>
      </c>
      <c r="AN1467" s="176" t="s">
        <v>284</v>
      </c>
      <c r="AO1467" s="176" t="s">
        <v>284</v>
      </c>
      <c r="AP1467" s="176" t="s">
        <v>284</v>
      </c>
      <c r="AQ1467" s="176" t="s">
        <v>284</v>
      </c>
      <c r="AR1467" s="176" t="s">
        <v>284</v>
      </c>
      <c r="AS1467" s="176" t="s">
        <v>284</v>
      </c>
      <c r="AT1467" s="176" t="s">
        <v>284</v>
      </c>
      <c r="AU1467" s="176" t="s">
        <v>284</v>
      </c>
      <c r="AV1467" s="176" t="s">
        <v>284</v>
      </c>
      <c r="AW1467" s="176" t="s">
        <v>284</v>
      </c>
      <c r="AX1467" s="176" t="s">
        <v>284</v>
      </c>
    </row>
    <row r="1468" spans="1:50" x14ac:dyDescent="0.3">
      <c r="A1468" s="176">
        <v>812067</v>
      </c>
      <c r="B1468" s="176" t="s">
        <v>308</v>
      </c>
      <c r="C1468" s="176" t="s">
        <v>222</v>
      </c>
      <c r="D1468" s="176" t="s">
        <v>222</v>
      </c>
      <c r="E1468" s="176" t="s">
        <v>222</v>
      </c>
      <c r="F1468" s="176" t="s">
        <v>222</v>
      </c>
      <c r="G1468" s="176" t="s">
        <v>222</v>
      </c>
      <c r="H1468" s="176" t="s">
        <v>222</v>
      </c>
      <c r="I1468" s="176" t="s">
        <v>221</v>
      </c>
      <c r="J1468" s="176" t="s">
        <v>221</v>
      </c>
      <c r="K1468" s="176" t="s">
        <v>221</v>
      </c>
      <c r="L1468" s="176" t="s">
        <v>221</v>
      </c>
      <c r="M1468" s="176" t="s">
        <v>221</v>
      </c>
      <c r="N1468" s="176" t="s">
        <v>221</v>
      </c>
    </row>
    <row r="1469" spans="1:50" x14ac:dyDescent="0.3">
      <c r="A1469" s="176">
        <v>812068</v>
      </c>
      <c r="B1469" s="176" t="s">
        <v>308</v>
      </c>
      <c r="C1469" s="176" t="s">
        <v>222</v>
      </c>
      <c r="D1469" s="176" t="s">
        <v>222</v>
      </c>
      <c r="E1469" s="176" t="s">
        <v>222</v>
      </c>
      <c r="F1469" s="176" t="s">
        <v>222</v>
      </c>
      <c r="G1469" s="176" t="s">
        <v>222</v>
      </c>
      <c r="H1469" s="176" t="s">
        <v>222</v>
      </c>
      <c r="I1469" s="176" t="s">
        <v>221</v>
      </c>
      <c r="J1469" s="176" t="s">
        <v>221</v>
      </c>
      <c r="K1469" s="176" t="s">
        <v>221</v>
      </c>
      <c r="L1469" s="176" t="s">
        <v>221</v>
      </c>
      <c r="M1469" s="176" t="s">
        <v>221</v>
      </c>
      <c r="N1469" s="176" t="s">
        <v>221</v>
      </c>
    </row>
    <row r="1470" spans="1:50" x14ac:dyDescent="0.3">
      <c r="A1470" s="176">
        <v>812069</v>
      </c>
      <c r="B1470" s="176" t="s">
        <v>308</v>
      </c>
      <c r="C1470" s="176" t="s">
        <v>222</v>
      </c>
      <c r="D1470" s="176" t="s">
        <v>222</v>
      </c>
      <c r="E1470" s="176" t="s">
        <v>222</v>
      </c>
      <c r="F1470" s="176" t="s">
        <v>222</v>
      </c>
      <c r="G1470" s="176" t="s">
        <v>222</v>
      </c>
      <c r="H1470" s="176" t="s">
        <v>221</v>
      </c>
      <c r="I1470" s="176" t="s">
        <v>221</v>
      </c>
      <c r="J1470" s="176" t="s">
        <v>221</v>
      </c>
      <c r="K1470" s="176" t="s">
        <v>221</v>
      </c>
      <c r="L1470" s="176" t="s">
        <v>221</v>
      </c>
      <c r="M1470" s="176" t="s">
        <v>221</v>
      </c>
      <c r="N1470" s="176" t="s">
        <v>221</v>
      </c>
    </row>
    <row r="1471" spans="1:50" x14ac:dyDescent="0.3">
      <c r="A1471" s="176">
        <v>812071</v>
      </c>
      <c r="B1471" s="176" t="s">
        <v>308</v>
      </c>
      <c r="C1471" s="176" t="s">
        <v>222</v>
      </c>
      <c r="D1471" s="176" t="s">
        <v>221</v>
      </c>
      <c r="E1471" s="176" t="s">
        <v>221</v>
      </c>
      <c r="F1471" s="176" t="s">
        <v>221</v>
      </c>
      <c r="G1471" s="176" t="s">
        <v>221</v>
      </c>
      <c r="H1471" s="176" t="s">
        <v>222</v>
      </c>
      <c r="I1471" s="176" t="s">
        <v>221</v>
      </c>
      <c r="J1471" s="176" t="s">
        <v>221</v>
      </c>
      <c r="K1471" s="176" t="s">
        <v>221</v>
      </c>
      <c r="L1471" s="176" t="s">
        <v>221</v>
      </c>
      <c r="M1471" s="176" t="s">
        <v>221</v>
      </c>
      <c r="N1471" s="176" t="s">
        <v>221</v>
      </c>
    </row>
    <row r="1472" spans="1:50" x14ac:dyDescent="0.3">
      <c r="A1472" s="176">
        <v>812073</v>
      </c>
      <c r="B1472" s="176" t="s">
        <v>308</v>
      </c>
      <c r="C1472" s="176" t="s">
        <v>222</v>
      </c>
      <c r="D1472" s="176" t="s">
        <v>221</v>
      </c>
      <c r="E1472" s="176" t="s">
        <v>221</v>
      </c>
      <c r="F1472" s="176" t="s">
        <v>222</v>
      </c>
      <c r="G1472" s="176" t="s">
        <v>222</v>
      </c>
      <c r="H1472" s="176" t="s">
        <v>222</v>
      </c>
      <c r="I1472" s="176" t="s">
        <v>221</v>
      </c>
      <c r="J1472" s="176" t="s">
        <v>221</v>
      </c>
      <c r="K1472" s="176" t="s">
        <v>221</v>
      </c>
      <c r="L1472" s="176" t="s">
        <v>222</v>
      </c>
      <c r="M1472" s="176" t="s">
        <v>222</v>
      </c>
      <c r="N1472" s="176" t="s">
        <v>221</v>
      </c>
    </row>
    <row r="1473" spans="1:50" x14ac:dyDescent="0.3">
      <c r="A1473" s="176">
        <v>812076</v>
      </c>
      <c r="B1473" s="176" t="s">
        <v>308</v>
      </c>
      <c r="C1473" s="176" t="s">
        <v>220</v>
      </c>
      <c r="D1473" s="176" t="s">
        <v>222</v>
      </c>
      <c r="E1473" s="176" t="s">
        <v>222</v>
      </c>
      <c r="F1473" s="176" t="s">
        <v>222</v>
      </c>
      <c r="G1473" s="176" t="s">
        <v>220</v>
      </c>
      <c r="H1473" s="176" t="s">
        <v>220</v>
      </c>
      <c r="I1473" s="176" t="s">
        <v>222</v>
      </c>
      <c r="J1473" s="176" t="s">
        <v>220</v>
      </c>
      <c r="K1473" s="176" t="s">
        <v>222</v>
      </c>
      <c r="L1473" s="176" t="s">
        <v>222</v>
      </c>
      <c r="M1473" s="176" t="s">
        <v>222</v>
      </c>
      <c r="N1473" s="176" t="s">
        <v>220</v>
      </c>
      <c r="O1473" s="176" t="s">
        <v>284</v>
      </c>
      <c r="P1473" s="176" t="s">
        <v>284</v>
      </c>
      <c r="Q1473" s="176" t="s">
        <v>284</v>
      </c>
      <c r="R1473" s="176" t="s">
        <v>284</v>
      </c>
      <c r="S1473" s="176" t="s">
        <v>284</v>
      </c>
      <c r="T1473" s="176" t="s">
        <v>284</v>
      </c>
      <c r="U1473" s="176" t="s">
        <v>284</v>
      </c>
      <c r="V1473" s="176" t="s">
        <v>284</v>
      </c>
      <c r="W1473" s="176" t="s">
        <v>284</v>
      </c>
      <c r="X1473" s="176" t="s">
        <v>284</v>
      </c>
      <c r="Y1473" s="176" t="s">
        <v>284</v>
      </c>
      <c r="Z1473" s="176" t="s">
        <v>284</v>
      </c>
      <c r="AA1473" s="176" t="s">
        <v>284</v>
      </c>
      <c r="AB1473" s="176" t="s">
        <v>284</v>
      </c>
      <c r="AC1473" s="176" t="s">
        <v>284</v>
      </c>
      <c r="AD1473" s="176" t="s">
        <v>284</v>
      </c>
      <c r="AE1473" s="176" t="s">
        <v>284</v>
      </c>
      <c r="AF1473" s="176" t="s">
        <v>284</v>
      </c>
      <c r="AG1473" s="176" t="s">
        <v>284</v>
      </c>
      <c r="AH1473" s="176" t="s">
        <v>284</v>
      </c>
      <c r="AI1473" s="176" t="s">
        <v>284</v>
      </c>
      <c r="AJ1473" s="176" t="s">
        <v>284</v>
      </c>
      <c r="AK1473" s="176" t="s">
        <v>284</v>
      </c>
      <c r="AL1473" s="176" t="s">
        <v>284</v>
      </c>
      <c r="AM1473" s="176" t="s">
        <v>284</v>
      </c>
      <c r="AN1473" s="176" t="s">
        <v>284</v>
      </c>
      <c r="AO1473" s="176" t="s">
        <v>284</v>
      </c>
      <c r="AP1473" s="176" t="s">
        <v>284</v>
      </c>
      <c r="AQ1473" s="176" t="s">
        <v>284</v>
      </c>
      <c r="AR1473" s="176" t="s">
        <v>284</v>
      </c>
      <c r="AS1473" s="176" t="s">
        <v>284</v>
      </c>
      <c r="AT1473" s="176" t="s">
        <v>284</v>
      </c>
      <c r="AU1473" s="176" t="s">
        <v>284</v>
      </c>
      <c r="AV1473" s="176" t="s">
        <v>284</v>
      </c>
      <c r="AW1473" s="176" t="s">
        <v>284</v>
      </c>
      <c r="AX1473" s="176" t="s">
        <v>284</v>
      </c>
    </row>
    <row r="1474" spans="1:50" x14ac:dyDescent="0.3">
      <c r="A1474" s="176">
        <v>812080</v>
      </c>
      <c r="B1474" s="176" t="s">
        <v>308</v>
      </c>
      <c r="C1474" s="176" t="s">
        <v>222</v>
      </c>
      <c r="D1474" s="176" t="s">
        <v>220</v>
      </c>
      <c r="E1474" s="176" t="s">
        <v>220</v>
      </c>
      <c r="F1474" s="176" t="s">
        <v>220</v>
      </c>
      <c r="G1474" s="176" t="s">
        <v>222</v>
      </c>
      <c r="H1474" s="176" t="s">
        <v>222</v>
      </c>
      <c r="I1474" s="176" t="s">
        <v>222</v>
      </c>
      <c r="J1474" s="176" t="s">
        <v>222</v>
      </c>
      <c r="K1474" s="176" t="s">
        <v>221</v>
      </c>
      <c r="L1474" s="176" t="s">
        <v>221</v>
      </c>
      <c r="M1474" s="176" t="s">
        <v>222</v>
      </c>
      <c r="N1474" s="176" t="s">
        <v>221</v>
      </c>
      <c r="O1474" s="176" t="s">
        <v>284</v>
      </c>
      <c r="P1474" s="176" t="s">
        <v>284</v>
      </c>
      <c r="Q1474" s="176" t="s">
        <v>284</v>
      </c>
      <c r="R1474" s="176" t="s">
        <v>284</v>
      </c>
      <c r="S1474" s="176" t="s">
        <v>284</v>
      </c>
      <c r="T1474" s="176" t="s">
        <v>284</v>
      </c>
      <c r="U1474" s="176" t="s">
        <v>284</v>
      </c>
      <c r="V1474" s="176" t="s">
        <v>284</v>
      </c>
      <c r="W1474" s="176" t="s">
        <v>284</v>
      </c>
      <c r="X1474" s="176" t="s">
        <v>284</v>
      </c>
      <c r="Y1474" s="176" t="s">
        <v>284</v>
      </c>
      <c r="Z1474" s="176" t="s">
        <v>284</v>
      </c>
      <c r="AA1474" s="176" t="s">
        <v>284</v>
      </c>
      <c r="AB1474" s="176" t="s">
        <v>284</v>
      </c>
      <c r="AC1474" s="176" t="s">
        <v>284</v>
      </c>
      <c r="AD1474" s="176" t="s">
        <v>284</v>
      </c>
      <c r="AE1474" s="176" t="s">
        <v>284</v>
      </c>
      <c r="AF1474" s="176" t="s">
        <v>284</v>
      </c>
      <c r="AG1474" s="176" t="s">
        <v>284</v>
      </c>
      <c r="AH1474" s="176" t="s">
        <v>284</v>
      </c>
      <c r="AI1474" s="176" t="s">
        <v>284</v>
      </c>
      <c r="AJ1474" s="176" t="s">
        <v>284</v>
      </c>
      <c r="AK1474" s="176" t="s">
        <v>284</v>
      </c>
      <c r="AL1474" s="176" t="s">
        <v>284</v>
      </c>
      <c r="AM1474" s="176" t="s">
        <v>284</v>
      </c>
      <c r="AN1474" s="176" t="s">
        <v>284</v>
      </c>
      <c r="AO1474" s="176" t="s">
        <v>284</v>
      </c>
      <c r="AP1474" s="176" t="s">
        <v>284</v>
      </c>
      <c r="AQ1474" s="176" t="s">
        <v>284</v>
      </c>
      <c r="AR1474" s="176" t="s">
        <v>284</v>
      </c>
      <c r="AS1474" s="176" t="s">
        <v>284</v>
      </c>
      <c r="AT1474" s="176" t="s">
        <v>284</v>
      </c>
      <c r="AU1474" s="176" t="s">
        <v>284</v>
      </c>
      <c r="AV1474" s="176" t="s">
        <v>284</v>
      </c>
      <c r="AW1474" s="176" t="s">
        <v>284</v>
      </c>
      <c r="AX1474" s="176" t="s">
        <v>284</v>
      </c>
    </row>
    <row r="1475" spans="1:50" x14ac:dyDescent="0.3">
      <c r="A1475" s="176">
        <v>812083</v>
      </c>
      <c r="B1475" s="176" t="s">
        <v>308</v>
      </c>
      <c r="C1475" s="176" t="s">
        <v>222</v>
      </c>
      <c r="D1475" s="176" t="s">
        <v>222</v>
      </c>
      <c r="E1475" s="176" t="s">
        <v>222</v>
      </c>
      <c r="F1475" s="176" t="s">
        <v>222</v>
      </c>
      <c r="G1475" s="176" t="s">
        <v>222</v>
      </c>
      <c r="H1475" s="176" t="s">
        <v>222</v>
      </c>
      <c r="I1475" s="176" t="s">
        <v>221</v>
      </c>
      <c r="J1475" s="176" t="s">
        <v>221</v>
      </c>
      <c r="K1475" s="176" t="s">
        <v>221</v>
      </c>
      <c r="L1475" s="176" t="s">
        <v>221</v>
      </c>
      <c r="M1475" s="176" t="s">
        <v>221</v>
      </c>
      <c r="N1475" s="176" t="s">
        <v>221</v>
      </c>
    </row>
    <row r="1476" spans="1:50" x14ac:dyDescent="0.3">
      <c r="A1476" s="176">
        <v>812084</v>
      </c>
      <c r="B1476" s="176" t="s">
        <v>308</v>
      </c>
      <c r="C1476" s="176" t="s">
        <v>222</v>
      </c>
      <c r="D1476" s="176" t="s">
        <v>220</v>
      </c>
      <c r="E1476" s="176" t="s">
        <v>221</v>
      </c>
      <c r="F1476" s="176" t="s">
        <v>222</v>
      </c>
      <c r="G1476" s="176" t="s">
        <v>222</v>
      </c>
      <c r="H1476" s="176" t="s">
        <v>222</v>
      </c>
      <c r="I1476" s="176" t="s">
        <v>220</v>
      </c>
      <c r="J1476" s="176" t="s">
        <v>221</v>
      </c>
      <c r="K1476" s="176" t="s">
        <v>221</v>
      </c>
      <c r="L1476" s="176" t="s">
        <v>220</v>
      </c>
      <c r="M1476" s="176" t="s">
        <v>221</v>
      </c>
      <c r="N1476" s="176" t="s">
        <v>222</v>
      </c>
    </row>
    <row r="1477" spans="1:50" x14ac:dyDescent="0.3">
      <c r="A1477" s="176">
        <v>812086</v>
      </c>
      <c r="B1477" s="176" t="s">
        <v>308</v>
      </c>
      <c r="C1477" s="176" t="s">
        <v>222</v>
      </c>
      <c r="D1477" s="176" t="s">
        <v>222</v>
      </c>
      <c r="E1477" s="176" t="s">
        <v>222</v>
      </c>
      <c r="F1477" s="176" t="s">
        <v>221</v>
      </c>
      <c r="G1477" s="176" t="s">
        <v>222</v>
      </c>
      <c r="H1477" s="176" t="s">
        <v>222</v>
      </c>
      <c r="I1477" s="176" t="s">
        <v>221</v>
      </c>
      <c r="J1477" s="176" t="s">
        <v>221</v>
      </c>
      <c r="K1477" s="176" t="s">
        <v>221</v>
      </c>
      <c r="L1477" s="176" t="s">
        <v>221</v>
      </c>
      <c r="M1477" s="176" t="s">
        <v>221</v>
      </c>
      <c r="N1477" s="176" t="s">
        <v>221</v>
      </c>
    </row>
    <row r="1478" spans="1:50" x14ac:dyDescent="0.3">
      <c r="A1478" s="176">
        <v>812087</v>
      </c>
      <c r="B1478" s="176" t="s">
        <v>308</v>
      </c>
      <c r="C1478" s="176" t="s">
        <v>222</v>
      </c>
      <c r="D1478" s="176" t="s">
        <v>220</v>
      </c>
      <c r="E1478" s="176" t="s">
        <v>221</v>
      </c>
      <c r="F1478" s="176" t="s">
        <v>221</v>
      </c>
      <c r="G1478" s="176" t="s">
        <v>220</v>
      </c>
      <c r="H1478" s="176" t="s">
        <v>222</v>
      </c>
      <c r="I1478" s="176" t="s">
        <v>221</v>
      </c>
      <c r="J1478" s="176" t="s">
        <v>221</v>
      </c>
      <c r="K1478" s="176" t="s">
        <v>221</v>
      </c>
      <c r="L1478" s="176" t="s">
        <v>222</v>
      </c>
      <c r="M1478" s="176" t="s">
        <v>221</v>
      </c>
      <c r="N1478" s="176" t="s">
        <v>221</v>
      </c>
    </row>
    <row r="1479" spans="1:50" x14ac:dyDescent="0.3">
      <c r="A1479" s="176">
        <v>812088</v>
      </c>
      <c r="B1479" s="176" t="s">
        <v>308</v>
      </c>
      <c r="C1479" s="176" t="s">
        <v>222</v>
      </c>
      <c r="D1479" s="176" t="s">
        <v>221</v>
      </c>
      <c r="E1479" s="176" t="s">
        <v>221</v>
      </c>
      <c r="F1479" s="176" t="s">
        <v>222</v>
      </c>
      <c r="G1479" s="176" t="s">
        <v>222</v>
      </c>
      <c r="H1479" s="176" t="s">
        <v>222</v>
      </c>
      <c r="I1479" s="176" t="s">
        <v>222</v>
      </c>
      <c r="J1479" s="176" t="s">
        <v>222</v>
      </c>
      <c r="K1479" s="176" t="s">
        <v>222</v>
      </c>
      <c r="L1479" s="176" t="s">
        <v>222</v>
      </c>
      <c r="M1479" s="176" t="s">
        <v>222</v>
      </c>
      <c r="N1479" s="176" t="s">
        <v>221</v>
      </c>
    </row>
    <row r="1480" spans="1:50" x14ac:dyDescent="0.3">
      <c r="A1480" s="176">
        <v>812089</v>
      </c>
      <c r="B1480" s="176" t="s">
        <v>308</v>
      </c>
      <c r="C1480" s="176" t="s">
        <v>222</v>
      </c>
      <c r="D1480" s="176" t="s">
        <v>222</v>
      </c>
      <c r="E1480" s="176" t="s">
        <v>222</v>
      </c>
      <c r="F1480" s="176" t="s">
        <v>222</v>
      </c>
      <c r="G1480" s="176" t="s">
        <v>222</v>
      </c>
      <c r="H1480" s="176" t="s">
        <v>222</v>
      </c>
      <c r="I1480" s="176" t="s">
        <v>221</v>
      </c>
      <c r="J1480" s="176" t="s">
        <v>221</v>
      </c>
      <c r="K1480" s="176" t="s">
        <v>221</v>
      </c>
      <c r="L1480" s="176" t="s">
        <v>221</v>
      </c>
      <c r="M1480" s="176" t="s">
        <v>221</v>
      </c>
      <c r="N1480" s="176" t="s">
        <v>221</v>
      </c>
    </row>
    <row r="1481" spans="1:50" x14ac:dyDescent="0.3">
      <c r="A1481" s="176">
        <v>812090</v>
      </c>
      <c r="B1481" s="176" t="s">
        <v>308</v>
      </c>
      <c r="C1481" s="176" t="s">
        <v>222</v>
      </c>
      <c r="D1481" s="176" t="s">
        <v>222</v>
      </c>
      <c r="E1481" s="176" t="s">
        <v>222</v>
      </c>
      <c r="F1481" s="176" t="s">
        <v>221</v>
      </c>
      <c r="G1481" s="176" t="s">
        <v>222</v>
      </c>
      <c r="H1481" s="176" t="s">
        <v>222</v>
      </c>
      <c r="I1481" s="176" t="s">
        <v>222</v>
      </c>
      <c r="J1481" s="176" t="s">
        <v>222</v>
      </c>
      <c r="K1481" s="176" t="s">
        <v>221</v>
      </c>
      <c r="L1481" s="176" t="s">
        <v>222</v>
      </c>
      <c r="M1481" s="176" t="s">
        <v>222</v>
      </c>
      <c r="N1481" s="176" t="s">
        <v>222</v>
      </c>
    </row>
    <row r="1482" spans="1:50" x14ac:dyDescent="0.3">
      <c r="A1482" s="176">
        <v>812091</v>
      </c>
      <c r="B1482" s="176" t="s">
        <v>308</v>
      </c>
      <c r="C1482" s="176" t="s">
        <v>222</v>
      </c>
      <c r="D1482" s="176" t="s">
        <v>222</v>
      </c>
      <c r="E1482" s="176" t="s">
        <v>222</v>
      </c>
      <c r="F1482" s="176" t="s">
        <v>222</v>
      </c>
      <c r="G1482" s="176" t="s">
        <v>221</v>
      </c>
      <c r="H1482" s="176" t="s">
        <v>222</v>
      </c>
      <c r="I1482" s="176" t="s">
        <v>221</v>
      </c>
      <c r="J1482" s="176" t="s">
        <v>221</v>
      </c>
      <c r="K1482" s="176" t="s">
        <v>221</v>
      </c>
      <c r="L1482" s="176" t="s">
        <v>221</v>
      </c>
      <c r="M1482" s="176" t="s">
        <v>221</v>
      </c>
      <c r="N1482" s="176" t="s">
        <v>221</v>
      </c>
    </row>
    <row r="1483" spans="1:50" x14ac:dyDescent="0.3">
      <c r="A1483" s="176">
        <v>812092</v>
      </c>
      <c r="B1483" s="176" t="s">
        <v>308</v>
      </c>
      <c r="C1483" s="176" t="s">
        <v>222</v>
      </c>
      <c r="D1483" s="176" t="s">
        <v>222</v>
      </c>
      <c r="E1483" s="176" t="s">
        <v>222</v>
      </c>
      <c r="F1483" s="176" t="s">
        <v>221</v>
      </c>
      <c r="G1483" s="176" t="s">
        <v>221</v>
      </c>
      <c r="H1483" s="176" t="s">
        <v>221</v>
      </c>
      <c r="I1483" s="176" t="s">
        <v>221</v>
      </c>
      <c r="J1483" s="176" t="s">
        <v>221</v>
      </c>
      <c r="K1483" s="176" t="s">
        <v>221</v>
      </c>
      <c r="L1483" s="176" t="s">
        <v>221</v>
      </c>
      <c r="M1483" s="176" t="s">
        <v>221</v>
      </c>
      <c r="N1483" s="176" t="s">
        <v>221</v>
      </c>
    </row>
    <row r="1484" spans="1:50" x14ac:dyDescent="0.3">
      <c r="A1484" s="176">
        <v>812093</v>
      </c>
      <c r="B1484" s="176" t="s">
        <v>308</v>
      </c>
      <c r="C1484" s="176" t="s">
        <v>222</v>
      </c>
      <c r="D1484" s="176" t="s">
        <v>221</v>
      </c>
      <c r="E1484" s="176" t="s">
        <v>222</v>
      </c>
      <c r="F1484" s="176" t="s">
        <v>222</v>
      </c>
      <c r="G1484" s="176" t="s">
        <v>222</v>
      </c>
      <c r="H1484" s="176" t="s">
        <v>222</v>
      </c>
      <c r="I1484" s="176" t="s">
        <v>221</v>
      </c>
      <c r="J1484" s="176" t="s">
        <v>221</v>
      </c>
      <c r="K1484" s="176" t="s">
        <v>221</v>
      </c>
      <c r="L1484" s="176" t="s">
        <v>221</v>
      </c>
      <c r="M1484" s="176" t="s">
        <v>221</v>
      </c>
      <c r="N1484" s="176" t="s">
        <v>221</v>
      </c>
    </row>
    <row r="1485" spans="1:50" x14ac:dyDescent="0.3">
      <c r="A1485" s="176">
        <v>812094</v>
      </c>
      <c r="B1485" s="176" t="s">
        <v>308</v>
      </c>
      <c r="C1485" s="176" t="s">
        <v>222</v>
      </c>
      <c r="D1485" s="176" t="s">
        <v>222</v>
      </c>
      <c r="E1485" s="176" t="s">
        <v>222</v>
      </c>
      <c r="F1485" s="176" t="s">
        <v>222</v>
      </c>
      <c r="G1485" s="176" t="s">
        <v>222</v>
      </c>
      <c r="H1485" s="176" t="s">
        <v>222</v>
      </c>
      <c r="I1485" s="176" t="s">
        <v>222</v>
      </c>
      <c r="J1485" s="176" t="s">
        <v>221</v>
      </c>
      <c r="K1485" s="176" t="s">
        <v>221</v>
      </c>
      <c r="L1485" s="176" t="s">
        <v>222</v>
      </c>
      <c r="M1485" s="176" t="s">
        <v>222</v>
      </c>
      <c r="N1485" s="176" t="s">
        <v>222</v>
      </c>
    </row>
    <row r="1486" spans="1:50" x14ac:dyDescent="0.3">
      <c r="A1486" s="176">
        <v>812095</v>
      </c>
      <c r="B1486" s="176" t="s">
        <v>308</v>
      </c>
      <c r="C1486" s="176" t="s">
        <v>222</v>
      </c>
      <c r="D1486" s="176" t="s">
        <v>222</v>
      </c>
      <c r="E1486" s="176" t="s">
        <v>222</v>
      </c>
      <c r="F1486" s="176" t="s">
        <v>222</v>
      </c>
      <c r="G1486" s="176" t="s">
        <v>222</v>
      </c>
      <c r="H1486" s="176" t="s">
        <v>222</v>
      </c>
      <c r="I1486" s="176" t="s">
        <v>221</v>
      </c>
      <c r="J1486" s="176" t="s">
        <v>221</v>
      </c>
      <c r="K1486" s="176" t="s">
        <v>221</v>
      </c>
      <c r="L1486" s="176" t="s">
        <v>221</v>
      </c>
      <c r="M1486" s="176" t="s">
        <v>221</v>
      </c>
      <c r="N1486" s="176" t="s">
        <v>221</v>
      </c>
    </row>
    <row r="1487" spans="1:50" x14ac:dyDescent="0.3">
      <c r="A1487" s="176">
        <v>812097</v>
      </c>
      <c r="B1487" s="176" t="s">
        <v>308</v>
      </c>
      <c r="C1487" s="176" t="s">
        <v>222</v>
      </c>
      <c r="D1487" s="176" t="s">
        <v>222</v>
      </c>
      <c r="E1487" s="176" t="s">
        <v>220</v>
      </c>
      <c r="F1487" s="176" t="s">
        <v>222</v>
      </c>
      <c r="G1487" s="176" t="s">
        <v>221</v>
      </c>
      <c r="H1487" s="176" t="s">
        <v>222</v>
      </c>
      <c r="I1487" s="176" t="s">
        <v>222</v>
      </c>
      <c r="J1487" s="176" t="s">
        <v>222</v>
      </c>
      <c r="K1487" s="176" t="s">
        <v>221</v>
      </c>
      <c r="L1487" s="176" t="s">
        <v>222</v>
      </c>
      <c r="M1487" s="176" t="s">
        <v>222</v>
      </c>
      <c r="N1487" s="176" t="s">
        <v>220</v>
      </c>
    </row>
    <row r="1488" spans="1:50" x14ac:dyDescent="0.3">
      <c r="A1488" s="176">
        <v>812099</v>
      </c>
      <c r="B1488" s="176" t="s">
        <v>308</v>
      </c>
      <c r="C1488" s="176" t="s">
        <v>222</v>
      </c>
      <c r="D1488" s="176" t="s">
        <v>222</v>
      </c>
      <c r="E1488" s="176" t="s">
        <v>222</v>
      </c>
      <c r="F1488" s="176" t="s">
        <v>222</v>
      </c>
      <c r="G1488" s="176" t="s">
        <v>222</v>
      </c>
      <c r="H1488" s="176" t="s">
        <v>222</v>
      </c>
      <c r="I1488" s="176" t="s">
        <v>221</v>
      </c>
      <c r="J1488" s="176" t="s">
        <v>221</v>
      </c>
      <c r="K1488" s="176" t="s">
        <v>221</v>
      </c>
      <c r="L1488" s="176" t="s">
        <v>221</v>
      </c>
      <c r="M1488" s="176" t="s">
        <v>221</v>
      </c>
      <c r="N1488" s="176" t="s">
        <v>221</v>
      </c>
    </row>
    <row r="1489" spans="1:50" x14ac:dyDescent="0.3">
      <c r="A1489" s="176">
        <v>812100</v>
      </c>
      <c r="B1489" s="176" t="s">
        <v>308</v>
      </c>
      <c r="C1489" s="176" t="s">
        <v>222</v>
      </c>
      <c r="D1489" s="176" t="s">
        <v>220</v>
      </c>
      <c r="E1489" s="176" t="s">
        <v>222</v>
      </c>
      <c r="F1489" s="176" t="s">
        <v>220</v>
      </c>
      <c r="G1489" s="176" t="s">
        <v>222</v>
      </c>
      <c r="H1489" s="176" t="s">
        <v>220</v>
      </c>
      <c r="I1489" s="176" t="s">
        <v>220</v>
      </c>
      <c r="J1489" s="176" t="s">
        <v>222</v>
      </c>
      <c r="K1489" s="176" t="s">
        <v>222</v>
      </c>
      <c r="L1489" s="176" t="s">
        <v>222</v>
      </c>
      <c r="M1489" s="176" t="s">
        <v>222</v>
      </c>
      <c r="N1489" s="176" t="s">
        <v>222</v>
      </c>
      <c r="O1489" s="176" t="s">
        <v>284</v>
      </c>
      <c r="P1489" s="176" t="s">
        <v>284</v>
      </c>
      <c r="Q1489" s="176" t="s">
        <v>284</v>
      </c>
      <c r="R1489" s="176" t="s">
        <v>284</v>
      </c>
      <c r="S1489" s="176" t="s">
        <v>284</v>
      </c>
      <c r="T1489" s="176" t="s">
        <v>284</v>
      </c>
      <c r="U1489" s="176" t="s">
        <v>284</v>
      </c>
      <c r="V1489" s="176" t="s">
        <v>284</v>
      </c>
      <c r="W1489" s="176" t="s">
        <v>284</v>
      </c>
      <c r="X1489" s="176" t="s">
        <v>284</v>
      </c>
      <c r="Y1489" s="176" t="s">
        <v>284</v>
      </c>
      <c r="Z1489" s="176" t="s">
        <v>284</v>
      </c>
      <c r="AA1489" s="176" t="s">
        <v>284</v>
      </c>
      <c r="AB1489" s="176" t="s">
        <v>284</v>
      </c>
      <c r="AC1489" s="176" t="s">
        <v>284</v>
      </c>
      <c r="AD1489" s="176" t="s">
        <v>284</v>
      </c>
      <c r="AE1489" s="176" t="s">
        <v>284</v>
      </c>
      <c r="AF1489" s="176" t="s">
        <v>284</v>
      </c>
      <c r="AG1489" s="176" t="s">
        <v>284</v>
      </c>
      <c r="AH1489" s="176" t="s">
        <v>284</v>
      </c>
      <c r="AI1489" s="176" t="s">
        <v>284</v>
      </c>
      <c r="AJ1489" s="176" t="s">
        <v>284</v>
      </c>
      <c r="AK1489" s="176" t="s">
        <v>284</v>
      </c>
      <c r="AL1489" s="176" t="s">
        <v>284</v>
      </c>
      <c r="AM1489" s="176" t="s">
        <v>284</v>
      </c>
      <c r="AN1489" s="176" t="s">
        <v>284</v>
      </c>
      <c r="AO1489" s="176" t="s">
        <v>284</v>
      </c>
      <c r="AP1489" s="176" t="s">
        <v>284</v>
      </c>
      <c r="AQ1489" s="176" t="s">
        <v>284</v>
      </c>
      <c r="AR1489" s="176" t="s">
        <v>284</v>
      </c>
      <c r="AS1489" s="176" t="s">
        <v>284</v>
      </c>
      <c r="AT1489" s="176" t="s">
        <v>284</v>
      </c>
      <c r="AU1489" s="176" t="s">
        <v>284</v>
      </c>
      <c r="AV1489" s="176" t="s">
        <v>284</v>
      </c>
      <c r="AW1489" s="176" t="s">
        <v>284</v>
      </c>
      <c r="AX1489" s="176" t="s">
        <v>284</v>
      </c>
    </row>
    <row r="1490" spans="1:50" x14ac:dyDescent="0.3">
      <c r="A1490" s="176">
        <v>812102</v>
      </c>
      <c r="B1490" s="176" t="s">
        <v>308</v>
      </c>
      <c r="C1490" s="176" t="s">
        <v>220</v>
      </c>
      <c r="D1490" s="176" t="s">
        <v>221</v>
      </c>
      <c r="E1490" s="176" t="s">
        <v>221</v>
      </c>
      <c r="F1490" s="176" t="s">
        <v>220</v>
      </c>
      <c r="G1490" s="176" t="s">
        <v>222</v>
      </c>
      <c r="H1490" s="176" t="s">
        <v>220</v>
      </c>
      <c r="I1490" s="176" t="s">
        <v>222</v>
      </c>
      <c r="J1490" s="176" t="s">
        <v>221</v>
      </c>
      <c r="K1490" s="176" t="s">
        <v>220</v>
      </c>
      <c r="L1490" s="176" t="s">
        <v>221</v>
      </c>
      <c r="M1490" s="176" t="s">
        <v>221</v>
      </c>
      <c r="N1490" s="176" t="s">
        <v>221</v>
      </c>
      <c r="O1490" s="176" t="s">
        <v>284</v>
      </c>
      <c r="P1490" s="176" t="s">
        <v>284</v>
      </c>
      <c r="Q1490" s="176" t="s">
        <v>284</v>
      </c>
      <c r="R1490" s="176" t="s">
        <v>284</v>
      </c>
      <c r="S1490" s="176" t="s">
        <v>284</v>
      </c>
      <c r="T1490" s="176" t="s">
        <v>284</v>
      </c>
      <c r="U1490" s="176" t="s">
        <v>284</v>
      </c>
      <c r="V1490" s="176" t="s">
        <v>284</v>
      </c>
      <c r="W1490" s="176" t="s">
        <v>284</v>
      </c>
      <c r="X1490" s="176" t="s">
        <v>284</v>
      </c>
      <c r="Y1490" s="176" t="s">
        <v>284</v>
      </c>
      <c r="Z1490" s="176" t="s">
        <v>284</v>
      </c>
      <c r="AA1490" s="176" t="s">
        <v>284</v>
      </c>
      <c r="AB1490" s="176" t="s">
        <v>284</v>
      </c>
      <c r="AC1490" s="176" t="s">
        <v>284</v>
      </c>
      <c r="AD1490" s="176" t="s">
        <v>284</v>
      </c>
      <c r="AE1490" s="176" t="s">
        <v>284</v>
      </c>
      <c r="AF1490" s="176" t="s">
        <v>284</v>
      </c>
      <c r="AG1490" s="176" t="s">
        <v>284</v>
      </c>
      <c r="AH1490" s="176" t="s">
        <v>284</v>
      </c>
      <c r="AI1490" s="176" t="s">
        <v>284</v>
      </c>
      <c r="AJ1490" s="176" t="s">
        <v>284</v>
      </c>
      <c r="AK1490" s="176" t="s">
        <v>284</v>
      </c>
      <c r="AL1490" s="176" t="s">
        <v>284</v>
      </c>
      <c r="AM1490" s="176" t="s">
        <v>284</v>
      </c>
      <c r="AN1490" s="176" t="s">
        <v>284</v>
      </c>
      <c r="AO1490" s="176" t="s">
        <v>284</v>
      </c>
      <c r="AP1490" s="176" t="s">
        <v>284</v>
      </c>
      <c r="AQ1490" s="176" t="s">
        <v>284</v>
      </c>
      <c r="AR1490" s="176" t="s">
        <v>284</v>
      </c>
      <c r="AS1490" s="176" t="s">
        <v>284</v>
      </c>
      <c r="AT1490" s="176" t="s">
        <v>284</v>
      </c>
      <c r="AU1490" s="176" t="s">
        <v>284</v>
      </c>
      <c r="AV1490" s="176" t="s">
        <v>284</v>
      </c>
      <c r="AW1490" s="176" t="s">
        <v>284</v>
      </c>
      <c r="AX1490" s="176" t="s">
        <v>284</v>
      </c>
    </row>
    <row r="1491" spans="1:50" x14ac:dyDescent="0.3">
      <c r="A1491" s="176">
        <v>812103</v>
      </c>
      <c r="B1491" s="176" t="s">
        <v>308</v>
      </c>
      <c r="C1491" s="176" t="s">
        <v>222</v>
      </c>
      <c r="D1491" s="176" t="s">
        <v>221</v>
      </c>
      <c r="E1491" s="176" t="s">
        <v>222</v>
      </c>
      <c r="F1491" s="176" t="s">
        <v>222</v>
      </c>
      <c r="G1491" s="176" t="s">
        <v>222</v>
      </c>
      <c r="H1491" s="176" t="s">
        <v>222</v>
      </c>
      <c r="I1491" s="176" t="s">
        <v>221</v>
      </c>
      <c r="J1491" s="176" t="s">
        <v>221</v>
      </c>
      <c r="K1491" s="176" t="s">
        <v>221</v>
      </c>
      <c r="L1491" s="176" t="s">
        <v>221</v>
      </c>
      <c r="M1491" s="176" t="s">
        <v>221</v>
      </c>
      <c r="N1491" s="176" t="s">
        <v>221</v>
      </c>
    </row>
    <row r="1492" spans="1:50" x14ac:dyDescent="0.3">
      <c r="A1492" s="176">
        <v>812104</v>
      </c>
      <c r="B1492" s="176" t="s">
        <v>308</v>
      </c>
      <c r="C1492" s="176" t="s">
        <v>222</v>
      </c>
      <c r="D1492" s="176" t="s">
        <v>221</v>
      </c>
      <c r="E1492" s="176" t="s">
        <v>221</v>
      </c>
      <c r="F1492" s="176" t="s">
        <v>222</v>
      </c>
      <c r="G1492" s="176" t="s">
        <v>222</v>
      </c>
      <c r="H1492" s="176" t="s">
        <v>222</v>
      </c>
      <c r="I1492" s="176" t="s">
        <v>221</v>
      </c>
      <c r="J1492" s="176" t="s">
        <v>221</v>
      </c>
      <c r="K1492" s="176" t="s">
        <v>221</v>
      </c>
      <c r="L1492" s="176" t="s">
        <v>221</v>
      </c>
      <c r="M1492" s="176" t="s">
        <v>221</v>
      </c>
      <c r="N1492" s="176" t="s">
        <v>221</v>
      </c>
    </row>
    <row r="1493" spans="1:50" x14ac:dyDescent="0.3">
      <c r="A1493" s="176">
        <v>812105</v>
      </c>
      <c r="B1493" s="176" t="s">
        <v>308</v>
      </c>
      <c r="C1493" s="176" t="s">
        <v>222</v>
      </c>
      <c r="D1493" s="176" t="s">
        <v>222</v>
      </c>
      <c r="E1493" s="176" t="s">
        <v>222</v>
      </c>
      <c r="F1493" s="176" t="s">
        <v>222</v>
      </c>
      <c r="G1493" s="176" t="s">
        <v>221</v>
      </c>
      <c r="H1493" s="176" t="s">
        <v>221</v>
      </c>
      <c r="I1493" s="176" t="s">
        <v>221</v>
      </c>
      <c r="J1493" s="176" t="s">
        <v>221</v>
      </c>
      <c r="K1493" s="176" t="s">
        <v>221</v>
      </c>
      <c r="L1493" s="176" t="s">
        <v>221</v>
      </c>
      <c r="M1493" s="176" t="s">
        <v>221</v>
      </c>
      <c r="N1493" s="176" t="s">
        <v>221</v>
      </c>
    </row>
    <row r="1494" spans="1:50" x14ac:dyDescent="0.3">
      <c r="A1494" s="176">
        <v>812106</v>
      </c>
      <c r="B1494" s="176" t="s">
        <v>308</v>
      </c>
      <c r="C1494" s="176" t="s">
        <v>222</v>
      </c>
      <c r="D1494" s="176" t="s">
        <v>222</v>
      </c>
      <c r="E1494" s="176" t="s">
        <v>221</v>
      </c>
      <c r="F1494" s="176" t="s">
        <v>222</v>
      </c>
      <c r="G1494" s="176" t="s">
        <v>221</v>
      </c>
      <c r="H1494" s="176" t="s">
        <v>222</v>
      </c>
      <c r="I1494" s="176" t="s">
        <v>221</v>
      </c>
      <c r="J1494" s="176" t="s">
        <v>221</v>
      </c>
      <c r="K1494" s="176" t="s">
        <v>221</v>
      </c>
      <c r="L1494" s="176" t="s">
        <v>221</v>
      </c>
      <c r="M1494" s="176" t="s">
        <v>221</v>
      </c>
      <c r="N1494" s="176" t="s">
        <v>221</v>
      </c>
    </row>
    <row r="1495" spans="1:50" x14ac:dyDescent="0.3">
      <c r="A1495" s="176">
        <v>812108</v>
      </c>
      <c r="B1495" s="176" t="s">
        <v>308</v>
      </c>
      <c r="C1495" s="176" t="s">
        <v>222</v>
      </c>
      <c r="D1495" s="176" t="s">
        <v>221</v>
      </c>
      <c r="E1495" s="176" t="s">
        <v>222</v>
      </c>
      <c r="F1495" s="176" t="s">
        <v>222</v>
      </c>
      <c r="G1495" s="176" t="s">
        <v>222</v>
      </c>
      <c r="H1495" s="176" t="s">
        <v>221</v>
      </c>
      <c r="I1495" s="176" t="s">
        <v>221</v>
      </c>
      <c r="J1495" s="176" t="s">
        <v>221</v>
      </c>
      <c r="K1495" s="176" t="s">
        <v>221</v>
      </c>
      <c r="L1495" s="176" t="s">
        <v>221</v>
      </c>
      <c r="M1495" s="176" t="s">
        <v>221</v>
      </c>
      <c r="N1495" s="176" t="s">
        <v>221</v>
      </c>
    </row>
    <row r="1496" spans="1:50" x14ac:dyDescent="0.3">
      <c r="A1496" s="176">
        <v>812109</v>
      </c>
      <c r="B1496" s="176" t="s">
        <v>308</v>
      </c>
      <c r="C1496" s="176" t="s">
        <v>220</v>
      </c>
      <c r="D1496" s="176" t="s">
        <v>220</v>
      </c>
      <c r="E1496" s="176" t="s">
        <v>222</v>
      </c>
      <c r="F1496" s="176" t="s">
        <v>222</v>
      </c>
      <c r="G1496" s="176" t="s">
        <v>220</v>
      </c>
      <c r="H1496" s="176" t="s">
        <v>222</v>
      </c>
      <c r="I1496" s="176" t="s">
        <v>221</v>
      </c>
      <c r="J1496" s="176" t="s">
        <v>221</v>
      </c>
      <c r="K1496" s="176" t="s">
        <v>221</v>
      </c>
      <c r="L1496" s="176" t="s">
        <v>221</v>
      </c>
      <c r="M1496" s="176" t="s">
        <v>221</v>
      </c>
      <c r="N1496" s="176" t="s">
        <v>221</v>
      </c>
    </row>
    <row r="1497" spans="1:50" x14ac:dyDescent="0.3">
      <c r="A1497" s="176">
        <v>812110</v>
      </c>
      <c r="B1497" s="176" t="s">
        <v>308</v>
      </c>
      <c r="C1497" s="176" t="s">
        <v>221</v>
      </c>
      <c r="D1497" s="176" t="s">
        <v>221</v>
      </c>
      <c r="E1497" s="176" t="s">
        <v>221</v>
      </c>
      <c r="F1497" s="176" t="s">
        <v>221</v>
      </c>
      <c r="G1497" s="176" t="s">
        <v>221</v>
      </c>
      <c r="H1497" s="176" t="s">
        <v>221</v>
      </c>
      <c r="I1497" s="176" t="s">
        <v>221</v>
      </c>
      <c r="J1497" s="176" t="s">
        <v>221</v>
      </c>
      <c r="K1497" s="176" t="s">
        <v>221</v>
      </c>
      <c r="L1497" s="176" t="s">
        <v>221</v>
      </c>
      <c r="M1497" s="176" t="s">
        <v>221</v>
      </c>
      <c r="N1497" s="176" t="s">
        <v>221</v>
      </c>
    </row>
    <row r="1498" spans="1:50" x14ac:dyDescent="0.3">
      <c r="A1498" s="176">
        <v>812112</v>
      </c>
      <c r="B1498" s="176" t="s">
        <v>308</v>
      </c>
      <c r="C1498" s="176" t="s">
        <v>222</v>
      </c>
      <c r="D1498" s="176" t="s">
        <v>221</v>
      </c>
      <c r="E1498" s="176" t="s">
        <v>222</v>
      </c>
      <c r="F1498" s="176" t="s">
        <v>222</v>
      </c>
      <c r="G1498" s="176" t="s">
        <v>222</v>
      </c>
      <c r="H1498" s="176" t="s">
        <v>222</v>
      </c>
      <c r="I1498" s="176" t="s">
        <v>221</v>
      </c>
      <c r="J1498" s="176" t="s">
        <v>221</v>
      </c>
      <c r="K1498" s="176" t="s">
        <v>221</v>
      </c>
      <c r="L1498" s="176" t="s">
        <v>221</v>
      </c>
      <c r="M1498" s="176" t="s">
        <v>221</v>
      </c>
      <c r="N1498" s="176" t="s">
        <v>221</v>
      </c>
    </row>
    <row r="1499" spans="1:50" x14ac:dyDescent="0.3">
      <c r="A1499" s="176">
        <v>812115</v>
      </c>
      <c r="B1499" s="176" t="s">
        <v>308</v>
      </c>
      <c r="C1499" s="176" t="s">
        <v>222</v>
      </c>
      <c r="D1499" s="176" t="s">
        <v>221</v>
      </c>
      <c r="E1499" s="176" t="s">
        <v>222</v>
      </c>
      <c r="F1499" s="176" t="s">
        <v>222</v>
      </c>
      <c r="G1499" s="176" t="s">
        <v>222</v>
      </c>
      <c r="H1499" s="176" t="s">
        <v>222</v>
      </c>
      <c r="I1499" s="176" t="s">
        <v>222</v>
      </c>
      <c r="J1499" s="176" t="s">
        <v>222</v>
      </c>
      <c r="K1499" s="176" t="s">
        <v>222</v>
      </c>
      <c r="L1499" s="176" t="s">
        <v>221</v>
      </c>
      <c r="M1499" s="176" t="s">
        <v>222</v>
      </c>
      <c r="N1499" s="176" t="s">
        <v>222</v>
      </c>
      <c r="O1499" s="176" t="s">
        <v>284</v>
      </c>
      <c r="P1499" s="176" t="s">
        <v>284</v>
      </c>
      <c r="Q1499" s="176" t="s">
        <v>284</v>
      </c>
      <c r="R1499" s="176" t="s">
        <v>284</v>
      </c>
      <c r="S1499" s="176" t="s">
        <v>284</v>
      </c>
      <c r="T1499" s="176" t="s">
        <v>284</v>
      </c>
      <c r="U1499" s="176" t="s">
        <v>284</v>
      </c>
      <c r="V1499" s="176" t="s">
        <v>284</v>
      </c>
      <c r="W1499" s="176" t="s">
        <v>284</v>
      </c>
      <c r="X1499" s="176" t="s">
        <v>284</v>
      </c>
      <c r="Y1499" s="176" t="s">
        <v>284</v>
      </c>
      <c r="Z1499" s="176" t="s">
        <v>284</v>
      </c>
      <c r="AA1499" s="176" t="s">
        <v>284</v>
      </c>
      <c r="AB1499" s="176" t="s">
        <v>284</v>
      </c>
      <c r="AC1499" s="176" t="s">
        <v>284</v>
      </c>
      <c r="AD1499" s="176" t="s">
        <v>284</v>
      </c>
      <c r="AE1499" s="176" t="s">
        <v>284</v>
      </c>
      <c r="AF1499" s="176" t="s">
        <v>284</v>
      </c>
      <c r="AG1499" s="176" t="s">
        <v>284</v>
      </c>
      <c r="AH1499" s="176" t="s">
        <v>284</v>
      </c>
      <c r="AI1499" s="176" t="s">
        <v>284</v>
      </c>
      <c r="AJ1499" s="176" t="s">
        <v>284</v>
      </c>
      <c r="AK1499" s="176" t="s">
        <v>284</v>
      </c>
      <c r="AL1499" s="176" t="s">
        <v>284</v>
      </c>
      <c r="AM1499" s="176" t="s">
        <v>284</v>
      </c>
      <c r="AN1499" s="176" t="s">
        <v>284</v>
      </c>
      <c r="AO1499" s="176" t="s">
        <v>284</v>
      </c>
      <c r="AP1499" s="176" t="s">
        <v>284</v>
      </c>
      <c r="AQ1499" s="176" t="s">
        <v>284</v>
      </c>
      <c r="AR1499" s="176" t="s">
        <v>284</v>
      </c>
      <c r="AS1499" s="176" t="s">
        <v>284</v>
      </c>
      <c r="AT1499" s="176" t="s">
        <v>284</v>
      </c>
      <c r="AU1499" s="176" t="s">
        <v>284</v>
      </c>
      <c r="AV1499" s="176" t="s">
        <v>284</v>
      </c>
      <c r="AW1499" s="176" t="s">
        <v>284</v>
      </c>
      <c r="AX1499" s="176" t="s">
        <v>284</v>
      </c>
    </row>
    <row r="1500" spans="1:50" x14ac:dyDescent="0.3">
      <c r="A1500" s="176">
        <v>812116</v>
      </c>
      <c r="B1500" s="176" t="s">
        <v>308</v>
      </c>
      <c r="C1500" s="176" t="s">
        <v>222</v>
      </c>
      <c r="D1500" s="176" t="s">
        <v>222</v>
      </c>
      <c r="E1500" s="176" t="s">
        <v>222</v>
      </c>
      <c r="F1500" s="176" t="s">
        <v>222</v>
      </c>
      <c r="G1500" s="176" t="s">
        <v>222</v>
      </c>
      <c r="H1500" s="176" t="s">
        <v>221</v>
      </c>
      <c r="I1500" s="176" t="s">
        <v>221</v>
      </c>
      <c r="J1500" s="176" t="s">
        <v>221</v>
      </c>
      <c r="K1500" s="176" t="s">
        <v>221</v>
      </c>
      <c r="L1500" s="176" t="s">
        <v>221</v>
      </c>
      <c r="M1500" s="176" t="s">
        <v>221</v>
      </c>
      <c r="N1500" s="176" t="s">
        <v>221</v>
      </c>
    </row>
    <row r="1501" spans="1:50" x14ac:dyDescent="0.3">
      <c r="A1501" s="176">
        <v>812117</v>
      </c>
      <c r="B1501" s="176" t="s">
        <v>308</v>
      </c>
      <c r="C1501" s="176" t="s">
        <v>222</v>
      </c>
      <c r="D1501" s="176" t="s">
        <v>222</v>
      </c>
      <c r="E1501" s="176" t="s">
        <v>222</v>
      </c>
      <c r="F1501" s="176" t="s">
        <v>222</v>
      </c>
      <c r="G1501" s="176" t="s">
        <v>221</v>
      </c>
      <c r="H1501" s="176" t="s">
        <v>222</v>
      </c>
      <c r="I1501" s="176" t="s">
        <v>221</v>
      </c>
      <c r="J1501" s="176" t="s">
        <v>221</v>
      </c>
      <c r="K1501" s="176" t="s">
        <v>221</v>
      </c>
      <c r="L1501" s="176" t="s">
        <v>221</v>
      </c>
      <c r="M1501" s="176" t="s">
        <v>221</v>
      </c>
      <c r="N1501" s="176" t="s">
        <v>221</v>
      </c>
    </row>
    <row r="1502" spans="1:50" x14ac:dyDescent="0.3">
      <c r="A1502" s="176">
        <v>812118</v>
      </c>
      <c r="B1502" s="176" t="s">
        <v>308</v>
      </c>
      <c r="C1502" s="176" t="s">
        <v>222</v>
      </c>
      <c r="D1502" s="176" t="s">
        <v>221</v>
      </c>
      <c r="E1502" s="176" t="s">
        <v>222</v>
      </c>
      <c r="F1502" s="176" t="s">
        <v>221</v>
      </c>
      <c r="G1502" s="176" t="s">
        <v>222</v>
      </c>
      <c r="H1502" s="176" t="s">
        <v>222</v>
      </c>
      <c r="I1502" s="176" t="s">
        <v>221</v>
      </c>
      <c r="J1502" s="176" t="s">
        <v>221</v>
      </c>
      <c r="K1502" s="176" t="s">
        <v>221</v>
      </c>
      <c r="L1502" s="176" t="s">
        <v>221</v>
      </c>
      <c r="M1502" s="176" t="s">
        <v>221</v>
      </c>
      <c r="N1502" s="176" t="s">
        <v>221</v>
      </c>
    </row>
    <row r="1503" spans="1:50" x14ac:dyDescent="0.3">
      <c r="A1503" s="176">
        <v>812119</v>
      </c>
      <c r="B1503" s="176" t="s">
        <v>308</v>
      </c>
      <c r="C1503" s="176" t="s">
        <v>221</v>
      </c>
      <c r="D1503" s="176" t="s">
        <v>221</v>
      </c>
      <c r="E1503" s="176" t="s">
        <v>221</v>
      </c>
      <c r="F1503" s="176" t="s">
        <v>221</v>
      </c>
      <c r="G1503" s="176" t="s">
        <v>221</v>
      </c>
      <c r="H1503" s="176" t="s">
        <v>221</v>
      </c>
      <c r="I1503" s="176" t="s">
        <v>221</v>
      </c>
      <c r="J1503" s="176" t="s">
        <v>221</v>
      </c>
      <c r="K1503" s="176" t="s">
        <v>221</v>
      </c>
      <c r="L1503" s="176" t="s">
        <v>221</v>
      </c>
      <c r="M1503" s="176" t="s">
        <v>221</v>
      </c>
      <c r="N1503" s="176" t="s">
        <v>221</v>
      </c>
    </row>
    <row r="1504" spans="1:50" x14ac:dyDescent="0.3">
      <c r="A1504" s="176">
        <v>812120</v>
      </c>
      <c r="B1504" s="176" t="s">
        <v>308</v>
      </c>
      <c r="C1504" s="176" t="s">
        <v>220</v>
      </c>
      <c r="D1504" s="176" t="s">
        <v>222</v>
      </c>
      <c r="E1504" s="176" t="s">
        <v>222</v>
      </c>
      <c r="F1504" s="176" t="s">
        <v>221</v>
      </c>
      <c r="G1504" s="176" t="s">
        <v>221</v>
      </c>
      <c r="H1504" s="176" t="s">
        <v>222</v>
      </c>
      <c r="I1504" s="176" t="s">
        <v>222</v>
      </c>
      <c r="J1504" s="176" t="s">
        <v>221</v>
      </c>
      <c r="K1504" s="176" t="s">
        <v>221</v>
      </c>
      <c r="L1504" s="176" t="s">
        <v>221</v>
      </c>
      <c r="M1504" s="176" t="s">
        <v>221</v>
      </c>
      <c r="N1504" s="176" t="s">
        <v>221</v>
      </c>
    </row>
    <row r="1505" spans="1:50" x14ac:dyDescent="0.3">
      <c r="A1505" s="176">
        <v>812121</v>
      </c>
      <c r="B1505" s="176" t="s">
        <v>308</v>
      </c>
      <c r="C1505" s="176" t="s">
        <v>222</v>
      </c>
      <c r="D1505" s="176" t="s">
        <v>222</v>
      </c>
      <c r="E1505" s="176" t="s">
        <v>222</v>
      </c>
      <c r="F1505" s="176" t="s">
        <v>222</v>
      </c>
      <c r="G1505" s="176" t="s">
        <v>222</v>
      </c>
      <c r="H1505" s="176" t="s">
        <v>222</v>
      </c>
      <c r="I1505" s="176" t="s">
        <v>221</v>
      </c>
      <c r="J1505" s="176" t="s">
        <v>221</v>
      </c>
      <c r="K1505" s="176" t="s">
        <v>221</v>
      </c>
      <c r="L1505" s="176" t="s">
        <v>221</v>
      </c>
      <c r="M1505" s="176" t="s">
        <v>221</v>
      </c>
      <c r="N1505" s="176" t="s">
        <v>221</v>
      </c>
    </row>
    <row r="1506" spans="1:50" x14ac:dyDescent="0.3">
      <c r="A1506" s="176">
        <v>812122</v>
      </c>
      <c r="B1506" s="176" t="s">
        <v>308</v>
      </c>
      <c r="C1506" s="176" t="s">
        <v>222</v>
      </c>
      <c r="D1506" s="176" t="s">
        <v>222</v>
      </c>
      <c r="E1506" s="176" t="s">
        <v>222</v>
      </c>
      <c r="F1506" s="176" t="s">
        <v>222</v>
      </c>
      <c r="G1506" s="176" t="s">
        <v>222</v>
      </c>
      <c r="H1506" s="176" t="s">
        <v>222</v>
      </c>
      <c r="I1506" s="176" t="s">
        <v>221</v>
      </c>
      <c r="J1506" s="176" t="s">
        <v>221</v>
      </c>
      <c r="K1506" s="176" t="s">
        <v>221</v>
      </c>
      <c r="L1506" s="176" t="s">
        <v>221</v>
      </c>
      <c r="M1506" s="176" t="s">
        <v>221</v>
      </c>
      <c r="N1506" s="176" t="s">
        <v>221</v>
      </c>
    </row>
    <row r="1507" spans="1:50" x14ac:dyDescent="0.3">
      <c r="A1507" s="176">
        <v>812124</v>
      </c>
      <c r="B1507" s="176" t="s">
        <v>308</v>
      </c>
      <c r="C1507" s="176" t="s">
        <v>222</v>
      </c>
      <c r="D1507" s="176" t="s">
        <v>222</v>
      </c>
      <c r="E1507" s="176" t="s">
        <v>222</v>
      </c>
      <c r="F1507" s="176" t="s">
        <v>221</v>
      </c>
      <c r="G1507" s="176" t="s">
        <v>221</v>
      </c>
      <c r="H1507" s="176" t="s">
        <v>222</v>
      </c>
      <c r="I1507" s="176" t="s">
        <v>221</v>
      </c>
      <c r="J1507" s="176" t="s">
        <v>221</v>
      </c>
      <c r="K1507" s="176" t="s">
        <v>221</v>
      </c>
      <c r="L1507" s="176" t="s">
        <v>221</v>
      </c>
      <c r="M1507" s="176" t="s">
        <v>221</v>
      </c>
      <c r="N1507" s="176" t="s">
        <v>221</v>
      </c>
    </row>
    <row r="1508" spans="1:50" x14ac:dyDescent="0.3">
      <c r="A1508" s="176">
        <v>812125</v>
      </c>
      <c r="B1508" s="176" t="s">
        <v>308</v>
      </c>
      <c r="C1508" s="176" t="s">
        <v>222</v>
      </c>
      <c r="D1508" s="176" t="s">
        <v>221</v>
      </c>
      <c r="E1508" s="176" t="s">
        <v>221</v>
      </c>
      <c r="F1508" s="176" t="s">
        <v>221</v>
      </c>
      <c r="G1508" s="176" t="s">
        <v>222</v>
      </c>
      <c r="H1508" s="176" t="s">
        <v>222</v>
      </c>
      <c r="I1508" s="176" t="s">
        <v>221</v>
      </c>
      <c r="J1508" s="176" t="s">
        <v>221</v>
      </c>
      <c r="K1508" s="176" t="s">
        <v>221</v>
      </c>
      <c r="L1508" s="176" t="s">
        <v>221</v>
      </c>
      <c r="M1508" s="176" t="s">
        <v>221</v>
      </c>
      <c r="N1508" s="176" t="s">
        <v>221</v>
      </c>
    </row>
    <row r="1509" spans="1:50" x14ac:dyDescent="0.3">
      <c r="A1509" s="176">
        <v>812128</v>
      </c>
      <c r="B1509" s="176" t="s">
        <v>308</v>
      </c>
      <c r="C1509" s="176" t="s">
        <v>220</v>
      </c>
      <c r="D1509" s="176" t="s">
        <v>220</v>
      </c>
      <c r="E1509" s="176" t="s">
        <v>222</v>
      </c>
      <c r="F1509" s="176" t="s">
        <v>222</v>
      </c>
      <c r="G1509" s="176" t="s">
        <v>221</v>
      </c>
      <c r="H1509" s="176" t="s">
        <v>221</v>
      </c>
      <c r="I1509" s="176" t="s">
        <v>221</v>
      </c>
      <c r="J1509" s="176" t="s">
        <v>222</v>
      </c>
      <c r="K1509" s="176" t="s">
        <v>221</v>
      </c>
      <c r="L1509" s="176" t="s">
        <v>222</v>
      </c>
      <c r="M1509" s="176" t="s">
        <v>221</v>
      </c>
      <c r="N1509" s="176" t="s">
        <v>221</v>
      </c>
      <c r="O1509" s="176" t="s">
        <v>284</v>
      </c>
      <c r="P1509" s="176" t="s">
        <v>284</v>
      </c>
      <c r="Q1509" s="176" t="s">
        <v>284</v>
      </c>
      <c r="R1509" s="176" t="s">
        <v>284</v>
      </c>
      <c r="S1509" s="176" t="s">
        <v>284</v>
      </c>
      <c r="T1509" s="176" t="s">
        <v>284</v>
      </c>
      <c r="U1509" s="176" t="s">
        <v>284</v>
      </c>
      <c r="V1509" s="176" t="s">
        <v>284</v>
      </c>
      <c r="W1509" s="176" t="s">
        <v>284</v>
      </c>
      <c r="X1509" s="176" t="s">
        <v>284</v>
      </c>
      <c r="Y1509" s="176" t="s">
        <v>284</v>
      </c>
      <c r="Z1509" s="176" t="s">
        <v>284</v>
      </c>
      <c r="AA1509" s="176" t="s">
        <v>284</v>
      </c>
      <c r="AB1509" s="176" t="s">
        <v>284</v>
      </c>
      <c r="AC1509" s="176" t="s">
        <v>284</v>
      </c>
      <c r="AD1509" s="176" t="s">
        <v>284</v>
      </c>
      <c r="AE1509" s="176" t="s">
        <v>284</v>
      </c>
      <c r="AF1509" s="176" t="s">
        <v>284</v>
      </c>
      <c r="AG1509" s="176" t="s">
        <v>284</v>
      </c>
      <c r="AH1509" s="176" t="s">
        <v>284</v>
      </c>
      <c r="AI1509" s="176" t="s">
        <v>284</v>
      </c>
      <c r="AJ1509" s="176" t="s">
        <v>284</v>
      </c>
      <c r="AK1509" s="176" t="s">
        <v>284</v>
      </c>
      <c r="AL1509" s="176" t="s">
        <v>284</v>
      </c>
      <c r="AM1509" s="176" t="s">
        <v>284</v>
      </c>
      <c r="AN1509" s="176" t="s">
        <v>284</v>
      </c>
      <c r="AO1509" s="176" t="s">
        <v>284</v>
      </c>
      <c r="AP1509" s="176" t="s">
        <v>284</v>
      </c>
      <c r="AQ1509" s="176" t="s">
        <v>284</v>
      </c>
      <c r="AR1509" s="176" t="s">
        <v>284</v>
      </c>
      <c r="AS1509" s="176" t="s">
        <v>284</v>
      </c>
      <c r="AT1509" s="176" t="s">
        <v>284</v>
      </c>
      <c r="AU1509" s="176" t="s">
        <v>284</v>
      </c>
      <c r="AV1509" s="176" t="s">
        <v>284</v>
      </c>
      <c r="AW1509" s="176" t="s">
        <v>284</v>
      </c>
      <c r="AX1509" s="176" t="s">
        <v>284</v>
      </c>
    </row>
    <row r="1510" spans="1:50" x14ac:dyDescent="0.3">
      <c r="A1510" s="176">
        <v>812129</v>
      </c>
      <c r="B1510" s="176" t="s">
        <v>308</v>
      </c>
      <c r="C1510" s="176" t="s">
        <v>220</v>
      </c>
      <c r="D1510" s="176" t="s">
        <v>220</v>
      </c>
      <c r="E1510" s="176" t="s">
        <v>220</v>
      </c>
      <c r="F1510" s="176" t="s">
        <v>220</v>
      </c>
      <c r="G1510" s="176" t="s">
        <v>221</v>
      </c>
      <c r="H1510" s="176" t="s">
        <v>220</v>
      </c>
      <c r="I1510" s="176" t="s">
        <v>222</v>
      </c>
      <c r="J1510" s="176" t="s">
        <v>222</v>
      </c>
      <c r="K1510" s="176" t="s">
        <v>222</v>
      </c>
      <c r="L1510" s="176" t="s">
        <v>222</v>
      </c>
      <c r="M1510" s="176" t="s">
        <v>222</v>
      </c>
      <c r="N1510" s="176" t="s">
        <v>222</v>
      </c>
      <c r="O1510" s="176" t="s">
        <v>284</v>
      </c>
      <c r="P1510" s="176" t="s">
        <v>284</v>
      </c>
      <c r="Q1510" s="176" t="s">
        <v>284</v>
      </c>
      <c r="R1510" s="176" t="s">
        <v>284</v>
      </c>
      <c r="S1510" s="176" t="s">
        <v>284</v>
      </c>
      <c r="T1510" s="176" t="s">
        <v>284</v>
      </c>
      <c r="U1510" s="176" t="s">
        <v>284</v>
      </c>
      <c r="V1510" s="176" t="s">
        <v>284</v>
      </c>
      <c r="W1510" s="176" t="s">
        <v>284</v>
      </c>
      <c r="X1510" s="176" t="s">
        <v>284</v>
      </c>
      <c r="Y1510" s="176" t="s">
        <v>284</v>
      </c>
      <c r="Z1510" s="176" t="s">
        <v>284</v>
      </c>
      <c r="AA1510" s="176" t="s">
        <v>284</v>
      </c>
      <c r="AB1510" s="176" t="s">
        <v>284</v>
      </c>
      <c r="AC1510" s="176" t="s">
        <v>284</v>
      </c>
      <c r="AD1510" s="176" t="s">
        <v>284</v>
      </c>
      <c r="AE1510" s="176" t="s">
        <v>284</v>
      </c>
      <c r="AF1510" s="176" t="s">
        <v>284</v>
      </c>
      <c r="AG1510" s="176" t="s">
        <v>284</v>
      </c>
      <c r="AH1510" s="176" t="s">
        <v>284</v>
      </c>
      <c r="AI1510" s="176" t="s">
        <v>284</v>
      </c>
      <c r="AJ1510" s="176" t="s">
        <v>284</v>
      </c>
      <c r="AK1510" s="176" t="s">
        <v>284</v>
      </c>
      <c r="AL1510" s="176" t="s">
        <v>284</v>
      </c>
      <c r="AM1510" s="176" t="s">
        <v>284</v>
      </c>
      <c r="AN1510" s="176" t="s">
        <v>284</v>
      </c>
      <c r="AO1510" s="176" t="s">
        <v>284</v>
      </c>
      <c r="AP1510" s="176" t="s">
        <v>284</v>
      </c>
      <c r="AQ1510" s="176" t="s">
        <v>284</v>
      </c>
      <c r="AR1510" s="176" t="s">
        <v>284</v>
      </c>
      <c r="AS1510" s="176" t="s">
        <v>284</v>
      </c>
      <c r="AT1510" s="176" t="s">
        <v>284</v>
      </c>
      <c r="AU1510" s="176" t="s">
        <v>284</v>
      </c>
      <c r="AV1510" s="176" t="s">
        <v>284</v>
      </c>
      <c r="AW1510" s="176" t="s">
        <v>284</v>
      </c>
      <c r="AX1510" s="176" t="s">
        <v>284</v>
      </c>
    </row>
    <row r="1511" spans="1:50" x14ac:dyDescent="0.3">
      <c r="A1511" s="176">
        <v>812130</v>
      </c>
      <c r="B1511" s="176" t="s">
        <v>308</v>
      </c>
      <c r="C1511" s="176" t="s">
        <v>222</v>
      </c>
      <c r="D1511" s="176" t="s">
        <v>222</v>
      </c>
      <c r="E1511" s="176" t="s">
        <v>222</v>
      </c>
      <c r="F1511" s="176" t="s">
        <v>222</v>
      </c>
      <c r="G1511" s="176" t="s">
        <v>221</v>
      </c>
      <c r="H1511" s="176" t="s">
        <v>221</v>
      </c>
      <c r="I1511" s="176" t="s">
        <v>221</v>
      </c>
      <c r="J1511" s="176" t="s">
        <v>221</v>
      </c>
      <c r="K1511" s="176" t="s">
        <v>221</v>
      </c>
      <c r="L1511" s="176" t="s">
        <v>221</v>
      </c>
      <c r="M1511" s="176" t="s">
        <v>221</v>
      </c>
      <c r="N1511" s="176" t="s">
        <v>221</v>
      </c>
    </row>
    <row r="1512" spans="1:50" x14ac:dyDescent="0.3">
      <c r="A1512" s="176">
        <v>812131</v>
      </c>
      <c r="B1512" s="176" t="s">
        <v>308</v>
      </c>
      <c r="C1512" s="176" t="s">
        <v>222</v>
      </c>
      <c r="D1512" s="176" t="s">
        <v>220</v>
      </c>
      <c r="E1512" s="176" t="s">
        <v>222</v>
      </c>
      <c r="F1512" s="176" t="s">
        <v>220</v>
      </c>
      <c r="G1512" s="176" t="s">
        <v>222</v>
      </c>
      <c r="H1512" s="176" t="s">
        <v>221</v>
      </c>
      <c r="I1512" s="176" t="s">
        <v>222</v>
      </c>
      <c r="J1512" s="176" t="s">
        <v>222</v>
      </c>
      <c r="K1512" s="176" t="s">
        <v>222</v>
      </c>
      <c r="L1512" s="176" t="s">
        <v>222</v>
      </c>
      <c r="M1512" s="176" t="s">
        <v>222</v>
      </c>
      <c r="N1512" s="176" t="s">
        <v>221</v>
      </c>
    </row>
    <row r="1513" spans="1:50" x14ac:dyDescent="0.3">
      <c r="A1513" s="176">
        <v>812132</v>
      </c>
      <c r="B1513" s="176" t="s">
        <v>308</v>
      </c>
      <c r="C1513" s="176" t="s">
        <v>220</v>
      </c>
      <c r="D1513" s="176" t="s">
        <v>220</v>
      </c>
      <c r="E1513" s="176" t="s">
        <v>220</v>
      </c>
      <c r="F1513" s="176" t="s">
        <v>220</v>
      </c>
      <c r="G1513" s="176" t="s">
        <v>222</v>
      </c>
      <c r="H1513" s="176" t="s">
        <v>220</v>
      </c>
      <c r="I1513" s="176" t="s">
        <v>220</v>
      </c>
      <c r="J1513" s="176" t="s">
        <v>222</v>
      </c>
      <c r="K1513" s="176" t="s">
        <v>221</v>
      </c>
      <c r="L1513" s="176" t="s">
        <v>220</v>
      </c>
      <c r="M1513" s="176" t="s">
        <v>222</v>
      </c>
      <c r="N1513" s="176" t="s">
        <v>222</v>
      </c>
    </row>
    <row r="1514" spans="1:50" x14ac:dyDescent="0.3">
      <c r="A1514" s="176">
        <v>812134</v>
      </c>
      <c r="B1514" s="176" t="s">
        <v>308</v>
      </c>
      <c r="C1514" s="176" t="s">
        <v>220</v>
      </c>
      <c r="D1514" s="176" t="s">
        <v>220</v>
      </c>
      <c r="E1514" s="176" t="s">
        <v>220</v>
      </c>
      <c r="F1514" s="176" t="s">
        <v>222</v>
      </c>
      <c r="G1514" s="176" t="s">
        <v>221</v>
      </c>
      <c r="H1514" s="176" t="s">
        <v>220</v>
      </c>
      <c r="I1514" s="176" t="s">
        <v>222</v>
      </c>
      <c r="J1514" s="176" t="s">
        <v>222</v>
      </c>
      <c r="K1514" s="176" t="s">
        <v>222</v>
      </c>
      <c r="L1514" s="176" t="s">
        <v>222</v>
      </c>
      <c r="M1514" s="176" t="s">
        <v>222</v>
      </c>
      <c r="N1514" s="176" t="s">
        <v>222</v>
      </c>
      <c r="O1514" s="176" t="s">
        <v>284</v>
      </c>
      <c r="P1514" s="176" t="s">
        <v>284</v>
      </c>
      <c r="Q1514" s="176" t="s">
        <v>284</v>
      </c>
      <c r="R1514" s="176" t="s">
        <v>284</v>
      </c>
      <c r="S1514" s="176" t="s">
        <v>284</v>
      </c>
      <c r="T1514" s="176" t="s">
        <v>284</v>
      </c>
      <c r="U1514" s="176" t="s">
        <v>284</v>
      </c>
      <c r="V1514" s="176" t="s">
        <v>284</v>
      </c>
      <c r="W1514" s="176" t="s">
        <v>284</v>
      </c>
      <c r="X1514" s="176" t="s">
        <v>284</v>
      </c>
      <c r="Y1514" s="176" t="s">
        <v>284</v>
      </c>
      <c r="Z1514" s="176" t="s">
        <v>284</v>
      </c>
      <c r="AA1514" s="176" t="s">
        <v>284</v>
      </c>
      <c r="AB1514" s="176" t="s">
        <v>284</v>
      </c>
      <c r="AC1514" s="176" t="s">
        <v>284</v>
      </c>
      <c r="AD1514" s="176" t="s">
        <v>284</v>
      </c>
      <c r="AE1514" s="176" t="s">
        <v>284</v>
      </c>
      <c r="AF1514" s="176" t="s">
        <v>284</v>
      </c>
      <c r="AG1514" s="176" t="s">
        <v>284</v>
      </c>
      <c r="AH1514" s="176" t="s">
        <v>284</v>
      </c>
      <c r="AI1514" s="176" t="s">
        <v>284</v>
      </c>
      <c r="AJ1514" s="176" t="s">
        <v>284</v>
      </c>
      <c r="AK1514" s="176" t="s">
        <v>284</v>
      </c>
      <c r="AL1514" s="176" t="s">
        <v>284</v>
      </c>
      <c r="AM1514" s="176" t="s">
        <v>284</v>
      </c>
      <c r="AN1514" s="176" t="s">
        <v>284</v>
      </c>
      <c r="AO1514" s="176" t="s">
        <v>284</v>
      </c>
      <c r="AP1514" s="176" t="s">
        <v>284</v>
      </c>
      <c r="AQ1514" s="176" t="s">
        <v>284</v>
      </c>
      <c r="AR1514" s="176" t="s">
        <v>284</v>
      </c>
      <c r="AS1514" s="176" t="s">
        <v>284</v>
      </c>
      <c r="AT1514" s="176" t="s">
        <v>284</v>
      </c>
      <c r="AU1514" s="176" t="s">
        <v>284</v>
      </c>
      <c r="AV1514" s="176" t="s">
        <v>284</v>
      </c>
      <c r="AW1514" s="176" t="s">
        <v>284</v>
      </c>
      <c r="AX1514" s="176" t="s">
        <v>284</v>
      </c>
    </row>
    <row r="1515" spans="1:50" x14ac:dyDescent="0.3">
      <c r="A1515" s="176">
        <v>812135</v>
      </c>
      <c r="B1515" s="176" t="s">
        <v>308</v>
      </c>
      <c r="C1515" s="176" t="s">
        <v>222</v>
      </c>
      <c r="D1515" s="176" t="s">
        <v>222</v>
      </c>
      <c r="E1515" s="176" t="s">
        <v>221</v>
      </c>
      <c r="F1515" s="176" t="s">
        <v>221</v>
      </c>
      <c r="G1515" s="176" t="s">
        <v>222</v>
      </c>
      <c r="H1515" s="176" t="s">
        <v>222</v>
      </c>
      <c r="I1515" s="176" t="s">
        <v>222</v>
      </c>
      <c r="J1515" s="176" t="s">
        <v>222</v>
      </c>
      <c r="K1515" s="176" t="s">
        <v>222</v>
      </c>
      <c r="L1515" s="176" t="s">
        <v>222</v>
      </c>
      <c r="M1515" s="176" t="s">
        <v>221</v>
      </c>
      <c r="N1515" s="176" t="s">
        <v>222</v>
      </c>
      <c r="O1515" s="176" t="s">
        <v>284</v>
      </c>
      <c r="P1515" s="176" t="s">
        <v>284</v>
      </c>
      <c r="Q1515" s="176" t="s">
        <v>284</v>
      </c>
      <c r="R1515" s="176" t="s">
        <v>284</v>
      </c>
      <c r="S1515" s="176" t="s">
        <v>284</v>
      </c>
      <c r="T1515" s="176" t="s">
        <v>284</v>
      </c>
      <c r="U1515" s="176" t="s">
        <v>284</v>
      </c>
      <c r="V1515" s="176" t="s">
        <v>284</v>
      </c>
      <c r="W1515" s="176" t="s">
        <v>284</v>
      </c>
      <c r="X1515" s="176" t="s">
        <v>284</v>
      </c>
      <c r="Y1515" s="176" t="s">
        <v>284</v>
      </c>
      <c r="Z1515" s="176" t="s">
        <v>284</v>
      </c>
      <c r="AA1515" s="176" t="s">
        <v>284</v>
      </c>
      <c r="AB1515" s="176" t="s">
        <v>284</v>
      </c>
      <c r="AC1515" s="176" t="s">
        <v>284</v>
      </c>
      <c r="AD1515" s="176" t="s">
        <v>284</v>
      </c>
      <c r="AE1515" s="176" t="s">
        <v>284</v>
      </c>
      <c r="AF1515" s="176" t="s">
        <v>284</v>
      </c>
      <c r="AG1515" s="176" t="s">
        <v>284</v>
      </c>
      <c r="AH1515" s="176" t="s">
        <v>284</v>
      </c>
      <c r="AI1515" s="176" t="s">
        <v>284</v>
      </c>
      <c r="AJ1515" s="176" t="s">
        <v>284</v>
      </c>
      <c r="AK1515" s="176" t="s">
        <v>284</v>
      </c>
      <c r="AL1515" s="176" t="s">
        <v>284</v>
      </c>
      <c r="AM1515" s="176" t="s">
        <v>284</v>
      </c>
      <c r="AN1515" s="176" t="s">
        <v>284</v>
      </c>
      <c r="AO1515" s="176" t="s">
        <v>284</v>
      </c>
      <c r="AP1515" s="176" t="s">
        <v>284</v>
      </c>
      <c r="AQ1515" s="176" t="s">
        <v>284</v>
      </c>
      <c r="AR1515" s="176" t="s">
        <v>284</v>
      </c>
      <c r="AS1515" s="176" t="s">
        <v>284</v>
      </c>
      <c r="AT1515" s="176" t="s">
        <v>284</v>
      </c>
      <c r="AU1515" s="176" t="s">
        <v>284</v>
      </c>
      <c r="AV1515" s="176" t="s">
        <v>284</v>
      </c>
      <c r="AW1515" s="176" t="s">
        <v>284</v>
      </c>
      <c r="AX1515" s="176" t="s">
        <v>284</v>
      </c>
    </row>
    <row r="1516" spans="1:50" x14ac:dyDescent="0.3">
      <c r="A1516" s="176">
        <v>812137</v>
      </c>
      <c r="B1516" s="176" t="s">
        <v>308</v>
      </c>
      <c r="C1516" s="176" t="s">
        <v>222</v>
      </c>
      <c r="D1516" s="176" t="s">
        <v>222</v>
      </c>
      <c r="E1516" s="176" t="s">
        <v>222</v>
      </c>
      <c r="F1516" s="176" t="s">
        <v>1144</v>
      </c>
      <c r="G1516" s="176" t="s">
        <v>222</v>
      </c>
      <c r="H1516" s="176" t="s">
        <v>1144</v>
      </c>
      <c r="I1516" s="176" t="s">
        <v>220</v>
      </c>
      <c r="J1516" s="176" t="s">
        <v>1144</v>
      </c>
      <c r="K1516" s="176" t="s">
        <v>221</v>
      </c>
      <c r="L1516" s="176" t="s">
        <v>222</v>
      </c>
      <c r="M1516" s="176" t="s">
        <v>1144</v>
      </c>
      <c r="N1516" s="176" t="s">
        <v>1144</v>
      </c>
    </row>
    <row r="1517" spans="1:50" x14ac:dyDescent="0.3">
      <c r="A1517" s="176">
        <v>812138</v>
      </c>
      <c r="B1517" s="176" t="s">
        <v>308</v>
      </c>
      <c r="C1517" s="176" t="s">
        <v>221</v>
      </c>
      <c r="D1517" s="176" t="s">
        <v>222</v>
      </c>
      <c r="E1517" s="176" t="s">
        <v>220</v>
      </c>
      <c r="F1517" s="176" t="s">
        <v>222</v>
      </c>
      <c r="G1517" s="176" t="s">
        <v>220</v>
      </c>
      <c r="H1517" s="176" t="s">
        <v>221</v>
      </c>
      <c r="I1517" s="176" t="s">
        <v>222</v>
      </c>
      <c r="J1517" s="176" t="s">
        <v>221</v>
      </c>
      <c r="K1517" s="176" t="s">
        <v>222</v>
      </c>
      <c r="L1517" s="176" t="s">
        <v>222</v>
      </c>
      <c r="M1517" s="176" t="s">
        <v>221</v>
      </c>
      <c r="N1517" s="176" t="s">
        <v>221</v>
      </c>
      <c r="O1517" s="176" t="s">
        <v>284</v>
      </c>
      <c r="P1517" s="176" t="s">
        <v>284</v>
      </c>
      <c r="Q1517" s="176" t="s">
        <v>284</v>
      </c>
      <c r="R1517" s="176" t="s">
        <v>284</v>
      </c>
      <c r="S1517" s="176" t="s">
        <v>284</v>
      </c>
      <c r="T1517" s="176" t="s">
        <v>284</v>
      </c>
      <c r="U1517" s="176" t="s">
        <v>284</v>
      </c>
      <c r="V1517" s="176" t="s">
        <v>284</v>
      </c>
      <c r="W1517" s="176" t="s">
        <v>284</v>
      </c>
      <c r="X1517" s="176" t="s">
        <v>284</v>
      </c>
      <c r="Y1517" s="176" t="s">
        <v>284</v>
      </c>
      <c r="Z1517" s="176" t="s">
        <v>284</v>
      </c>
      <c r="AA1517" s="176" t="s">
        <v>284</v>
      </c>
      <c r="AB1517" s="176" t="s">
        <v>284</v>
      </c>
      <c r="AC1517" s="176" t="s">
        <v>284</v>
      </c>
      <c r="AD1517" s="176" t="s">
        <v>284</v>
      </c>
      <c r="AE1517" s="176" t="s">
        <v>284</v>
      </c>
      <c r="AF1517" s="176" t="s">
        <v>284</v>
      </c>
      <c r="AG1517" s="176" t="s">
        <v>284</v>
      </c>
      <c r="AH1517" s="176" t="s">
        <v>284</v>
      </c>
      <c r="AI1517" s="176" t="s">
        <v>284</v>
      </c>
      <c r="AJ1517" s="176" t="s">
        <v>284</v>
      </c>
      <c r="AK1517" s="176" t="s">
        <v>284</v>
      </c>
      <c r="AL1517" s="176" t="s">
        <v>284</v>
      </c>
      <c r="AM1517" s="176" t="s">
        <v>284</v>
      </c>
      <c r="AN1517" s="176" t="s">
        <v>284</v>
      </c>
      <c r="AO1517" s="176" t="s">
        <v>284</v>
      </c>
      <c r="AP1517" s="176" t="s">
        <v>284</v>
      </c>
      <c r="AQ1517" s="176" t="s">
        <v>284</v>
      </c>
      <c r="AR1517" s="176" t="s">
        <v>284</v>
      </c>
      <c r="AS1517" s="176" t="s">
        <v>284</v>
      </c>
      <c r="AT1517" s="176" t="s">
        <v>284</v>
      </c>
      <c r="AU1517" s="176" t="s">
        <v>284</v>
      </c>
      <c r="AV1517" s="176" t="s">
        <v>284</v>
      </c>
      <c r="AW1517" s="176" t="s">
        <v>284</v>
      </c>
      <c r="AX1517" s="176" t="s">
        <v>284</v>
      </c>
    </row>
    <row r="1518" spans="1:50" x14ac:dyDescent="0.3">
      <c r="A1518" s="176">
        <v>812140</v>
      </c>
      <c r="B1518" s="176" t="s">
        <v>308</v>
      </c>
      <c r="C1518" s="176" t="s">
        <v>221</v>
      </c>
      <c r="D1518" s="176" t="s">
        <v>221</v>
      </c>
      <c r="E1518" s="176" t="s">
        <v>222</v>
      </c>
      <c r="F1518" s="176" t="s">
        <v>222</v>
      </c>
      <c r="G1518" s="176" t="s">
        <v>222</v>
      </c>
      <c r="H1518" s="176" t="s">
        <v>222</v>
      </c>
      <c r="I1518" s="176" t="s">
        <v>221</v>
      </c>
      <c r="J1518" s="176" t="s">
        <v>221</v>
      </c>
      <c r="K1518" s="176" t="s">
        <v>221</v>
      </c>
      <c r="L1518" s="176" t="s">
        <v>221</v>
      </c>
      <c r="M1518" s="176" t="s">
        <v>221</v>
      </c>
      <c r="N1518" s="176" t="s">
        <v>221</v>
      </c>
      <c r="O1518" s="176" t="s">
        <v>284</v>
      </c>
      <c r="P1518" s="176" t="s">
        <v>284</v>
      </c>
      <c r="Q1518" s="176" t="s">
        <v>284</v>
      </c>
      <c r="R1518" s="176" t="s">
        <v>284</v>
      </c>
      <c r="S1518" s="176" t="s">
        <v>284</v>
      </c>
      <c r="T1518" s="176" t="s">
        <v>284</v>
      </c>
      <c r="U1518" s="176" t="s">
        <v>284</v>
      </c>
      <c r="V1518" s="176" t="s">
        <v>284</v>
      </c>
      <c r="W1518" s="176" t="s">
        <v>284</v>
      </c>
      <c r="X1518" s="176" t="s">
        <v>284</v>
      </c>
      <c r="Y1518" s="176" t="s">
        <v>284</v>
      </c>
      <c r="Z1518" s="176" t="s">
        <v>284</v>
      </c>
      <c r="AA1518" s="176" t="s">
        <v>284</v>
      </c>
      <c r="AB1518" s="176" t="s">
        <v>284</v>
      </c>
      <c r="AC1518" s="176" t="s">
        <v>284</v>
      </c>
      <c r="AD1518" s="176" t="s">
        <v>284</v>
      </c>
      <c r="AE1518" s="176" t="s">
        <v>284</v>
      </c>
      <c r="AF1518" s="176" t="s">
        <v>284</v>
      </c>
      <c r="AG1518" s="176" t="s">
        <v>284</v>
      </c>
      <c r="AH1518" s="176" t="s">
        <v>284</v>
      </c>
      <c r="AI1518" s="176" t="s">
        <v>284</v>
      </c>
      <c r="AJ1518" s="176" t="s">
        <v>284</v>
      </c>
      <c r="AK1518" s="176" t="s">
        <v>284</v>
      </c>
      <c r="AL1518" s="176" t="s">
        <v>284</v>
      </c>
      <c r="AM1518" s="176" t="s">
        <v>284</v>
      </c>
      <c r="AN1518" s="176" t="s">
        <v>284</v>
      </c>
      <c r="AO1518" s="176" t="s">
        <v>284</v>
      </c>
      <c r="AP1518" s="176" t="s">
        <v>284</v>
      </c>
      <c r="AQ1518" s="176" t="s">
        <v>284</v>
      </c>
      <c r="AR1518" s="176" t="s">
        <v>284</v>
      </c>
      <c r="AS1518" s="176" t="s">
        <v>284</v>
      </c>
      <c r="AT1518" s="176" t="s">
        <v>284</v>
      </c>
      <c r="AU1518" s="176" t="s">
        <v>284</v>
      </c>
      <c r="AV1518" s="176" t="s">
        <v>284</v>
      </c>
      <c r="AW1518" s="176" t="s">
        <v>284</v>
      </c>
      <c r="AX1518" s="176" t="s">
        <v>284</v>
      </c>
    </row>
    <row r="1519" spans="1:50" x14ac:dyDescent="0.3">
      <c r="A1519" s="176">
        <v>812143</v>
      </c>
      <c r="B1519" s="176" t="s">
        <v>308</v>
      </c>
      <c r="C1519" s="176" t="s">
        <v>222</v>
      </c>
      <c r="D1519" s="176" t="s">
        <v>222</v>
      </c>
      <c r="E1519" s="176" t="s">
        <v>222</v>
      </c>
      <c r="F1519" s="176" t="s">
        <v>221</v>
      </c>
      <c r="G1519" s="176" t="s">
        <v>222</v>
      </c>
      <c r="H1519" s="176" t="s">
        <v>221</v>
      </c>
      <c r="I1519" s="176" t="s">
        <v>221</v>
      </c>
      <c r="J1519" s="176" t="s">
        <v>221</v>
      </c>
      <c r="K1519" s="176" t="s">
        <v>221</v>
      </c>
      <c r="L1519" s="176" t="s">
        <v>221</v>
      </c>
      <c r="M1519" s="176" t="s">
        <v>221</v>
      </c>
      <c r="N1519" s="176" t="s">
        <v>221</v>
      </c>
    </row>
    <row r="1520" spans="1:50" x14ac:dyDescent="0.3">
      <c r="A1520" s="176">
        <v>812146</v>
      </c>
      <c r="B1520" s="176" t="s">
        <v>308</v>
      </c>
      <c r="C1520" s="176" t="s">
        <v>220</v>
      </c>
      <c r="D1520" s="176" t="s">
        <v>220</v>
      </c>
      <c r="E1520" s="176" t="s">
        <v>221</v>
      </c>
      <c r="F1520" s="176" t="s">
        <v>221</v>
      </c>
      <c r="G1520" s="176" t="s">
        <v>222</v>
      </c>
      <c r="H1520" s="176" t="s">
        <v>222</v>
      </c>
      <c r="I1520" s="176" t="s">
        <v>221</v>
      </c>
      <c r="J1520" s="176" t="s">
        <v>221</v>
      </c>
      <c r="K1520" s="176" t="s">
        <v>221</v>
      </c>
      <c r="L1520" s="176" t="s">
        <v>221</v>
      </c>
      <c r="M1520" s="176" t="s">
        <v>221</v>
      </c>
      <c r="N1520" s="176" t="s">
        <v>221</v>
      </c>
    </row>
    <row r="1521" spans="1:50" x14ac:dyDescent="0.3">
      <c r="A1521" s="176">
        <v>812149</v>
      </c>
      <c r="B1521" s="176" t="s">
        <v>308</v>
      </c>
      <c r="C1521" s="176" t="s">
        <v>222</v>
      </c>
      <c r="D1521" s="176" t="s">
        <v>222</v>
      </c>
      <c r="E1521" s="176" t="s">
        <v>222</v>
      </c>
      <c r="F1521" s="176" t="s">
        <v>222</v>
      </c>
      <c r="G1521" s="176" t="s">
        <v>221</v>
      </c>
      <c r="H1521" s="176" t="s">
        <v>222</v>
      </c>
      <c r="I1521" s="176" t="s">
        <v>221</v>
      </c>
      <c r="J1521" s="176" t="s">
        <v>221</v>
      </c>
      <c r="K1521" s="176" t="s">
        <v>221</v>
      </c>
      <c r="L1521" s="176" t="s">
        <v>221</v>
      </c>
      <c r="M1521" s="176" t="s">
        <v>221</v>
      </c>
      <c r="N1521" s="176" t="s">
        <v>221</v>
      </c>
    </row>
    <row r="1522" spans="1:50" x14ac:dyDescent="0.3">
      <c r="A1522" s="176">
        <v>812150</v>
      </c>
      <c r="B1522" s="176" t="s">
        <v>308</v>
      </c>
      <c r="C1522" s="176" t="s">
        <v>222</v>
      </c>
      <c r="D1522" s="176" t="s">
        <v>222</v>
      </c>
      <c r="E1522" s="176" t="s">
        <v>222</v>
      </c>
      <c r="F1522" s="176" t="s">
        <v>220</v>
      </c>
      <c r="G1522" s="176" t="s">
        <v>220</v>
      </c>
      <c r="H1522" s="176" t="s">
        <v>220</v>
      </c>
      <c r="I1522" s="176" t="s">
        <v>222</v>
      </c>
      <c r="J1522" s="176" t="s">
        <v>222</v>
      </c>
      <c r="K1522" s="176" t="s">
        <v>222</v>
      </c>
      <c r="L1522" s="176" t="s">
        <v>222</v>
      </c>
      <c r="M1522" s="176" t="s">
        <v>222</v>
      </c>
      <c r="N1522" s="176" t="s">
        <v>221</v>
      </c>
      <c r="O1522" s="176" t="s">
        <v>284</v>
      </c>
      <c r="P1522" s="176" t="s">
        <v>284</v>
      </c>
      <c r="Q1522" s="176" t="s">
        <v>284</v>
      </c>
      <c r="R1522" s="176" t="s">
        <v>284</v>
      </c>
      <c r="S1522" s="176" t="s">
        <v>284</v>
      </c>
      <c r="T1522" s="176" t="s">
        <v>284</v>
      </c>
      <c r="U1522" s="176" t="s">
        <v>284</v>
      </c>
      <c r="V1522" s="176" t="s">
        <v>284</v>
      </c>
      <c r="W1522" s="176" t="s">
        <v>284</v>
      </c>
      <c r="X1522" s="176" t="s">
        <v>284</v>
      </c>
      <c r="Y1522" s="176" t="s">
        <v>284</v>
      </c>
      <c r="Z1522" s="176" t="s">
        <v>284</v>
      </c>
      <c r="AA1522" s="176" t="s">
        <v>284</v>
      </c>
      <c r="AB1522" s="176" t="s">
        <v>284</v>
      </c>
      <c r="AC1522" s="176" t="s">
        <v>284</v>
      </c>
      <c r="AD1522" s="176" t="s">
        <v>284</v>
      </c>
      <c r="AE1522" s="176" t="s">
        <v>284</v>
      </c>
      <c r="AF1522" s="176" t="s">
        <v>284</v>
      </c>
      <c r="AG1522" s="176" t="s">
        <v>284</v>
      </c>
      <c r="AH1522" s="176" t="s">
        <v>284</v>
      </c>
      <c r="AI1522" s="176" t="s">
        <v>284</v>
      </c>
      <c r="AJ1522" s="176" t="s">
        <v>284</v>
      </c>
      <c r="AK1522" s="176" t="s">
        <v>284</v>
      </c>
      <c r="AL1522" s="176" t="s">
        <v>284</v>
      </c>
      <c r="AM1522" s="176" t="s">
        <v>284</v>
      </c>
      <c r="AN1522" s="176" t="s">
        <v>284</v>
      </c>
      <c r="AO1522" s="176" t="s">
        <v>284</v>
      </c>
      <c r="AP1522" s="176" t="s">
        <v>284</v>
      </c>
      <c r="AQ1522" s="176" t="s">
        <v>284</v>
      </c>
      <c r="AR1522" s="176" t="s">
        <v>284</v>
      </c>
      <c r="AS1522" s="176" t="s">
        <v>284</v>
      </c>
      <c r="AT1522" s="176" t="s">
        <v>284</v>
      </c>
      <c r="AU1522" s="176" t="s">
        <v>284</v>
      </c>
      <c r="AV1522" s="176" t="s">
        <v>284</v>
      </c>
      <c r="AW1522" s="176" t="s">
        <v>284</v>
      </c>
      <c r="AX1522" s="176" t="s">
        <v>284</v>
      </c>
    </row>
    <row r="1523" spans="1:50" x14ac:dyDescent="0.3">
      <c r="A1523" s="176">
        <v>812151</v>
      </c>
      <c r="B1523" s="176" t="s">
        <v>308</v>
      </c>
      <c r="C1523" s="176" t="s">
        <v>220</v>
      </c>
      <c r="D1523" s="176" t="s">
        <v>222</v>
      </c>
      <c r="E1523" s="176" t="s">
        <v>220</v>
      </c>
      <c r="F1523" s="176" t="s">
        <v>222</v>
      </c>
      <c r="G1523" s="176" t="s">
        <v>220</v>
      </c>
      <c r="H1523" s="176" t="s">
        <v>220</v>
      </c>
      <c r="I1523" s="176" t="s">
        <v>222</v>
      </c>
      <c r="J1523" s="176" t="s">
        <v>222</v>
      </c>
      <c r="K1523" s="176" t="s">
        <v>221</v>
      </c>
      <c r="L1523" s="176" t="s">
        <v>221</v>
      </c>
      <c r="M1523" s="176" t="s">
        <v>220</v>
      </c>
      <c r="N1523" s="176" t="s">
        <v>220</v>
      </c>
    </row>
    <row r="1524" spans="1:50" x14ac:dyDescent="0.3">
      <c r="A1524" s="176">
        <v>812152</v>
      </c>
      <c r="B1524" s="176" t="s">
        <v>308</v>
      </c>
      <c r="C1524" s="176" t="s">
        <v>220</v>
      </c>
      <c r="D1524" s="176" t="s">
        <v>221</v>
      </c>
      <c r="E1524" s="176" t="s">
        <v>221</v>
      </c>
      <c r="F1524" s="176" t="s">
        <v>222</v>
      </c>
      <c r="G1524" s="176" t="s">
        <v>222</v>
      </c>
      <c r="H1524" s="176" t="s">
        <v>222</v>
      </c>
      <c r="I1524" s="176" t="s">
        <v>221</v>
      </c>
      <c r="J1524" s="176" t="s">
        <v>221</v>
      </c>
      <c r="K1524" s="176" t="s">
        <v>221</v>
      </c>
      <c r="L1524" s="176" t="s">
        <v>221</v>
      </c>
      <c r="M1524" s="176" t="s">
        <v>222</v>
      </c>
      <c r="N1524" s="176" t="s">
        <v>222</v>
      </c>
    </row>
    <row r="1525" spans="1:50" x14ac:dyDescent="0.3">
      <c r="A1525" s="176">
        <v>812153</v>
      </c>
      <c r="B1525" s="176" t="s">
        <v>308</v>
      </c>
      <c r="C1525" s="176" t="s">
        <v>220</v>
      </c>
      <c r="D1525" s="176" t="s">
        <v>222</v>
      </c>
      <c r="E1525" s="176" t="s">
        <v>220</v>
      </c>
      <c r="F1525" s="176" t="s">
        <v>220</v>
      </c>
      <c r="G1525" s="176" t="s">
        <v>222</v>
      </c>
      <c r="H1525" s="176" t="s">
        <v>220</v>
      </c>
      <c r="I1525" s="176" t="s">
        <v>220</v>
      </c>
      <c r="J1525" s="176" t="s">
        <v>220</v>
      </c>
      <c r="K1525" s="176" t="s">
        <v>220</v>
      </c>
      <c r="L1525" s="176" t="s">
        <v>222</v>
      </c>
      <c r="M1525" s="176" t="s">
        <v>220</v>
      </c>
      <c r="N1525" s="176" t="s">
        <v>222</v>
      </c>
      <c r="O1525" s="176" t="s">
        <v>284</v>
      </c>
      <c r="P1525" s="176" t="s">
        <v>284</v>
      </c>
      <c r="Q1525" s="176" t="s">
        <v>284</v>
      </c>
      <c r="R1525" s="176" t="s">
        <v>284</v>
      </c>
      <c r="S1525" s="176" t="s">
        <v>284</v>
      </c>
      <c r="T1525" s="176" t="s">
        <v>284</v>
      </c>
      <c r="U1525" s="176" t="s">
        <v>284</v>
      </c>
      <c r="V1525" s="176" t="s">
        <v>284</v>
      </c>
      <c r="W1525" s="176" t="s">
        <v>284</v>
      </c>
      <c r="X1525" s="176" t="s">
        <v>284</v>
      </c>
      <c r="Y1525" s="176" t="s">
        <v>284</v>
      </c>
      <c r="Z1525" s="176" t="s">
        <v>284</v>
      </c>
      <c r="AA1525" s="176" t="s">
        <v>284</v>
      </c>
      <c r="AB1525" s="176" t="s">
        <v>284</v>
      </c>
      <c r="AC1525" s="176" t="s">
        <v>284</v>
      </c>
      <c r="AD1525" s="176" t="s">
        <v>284</v>
      </c>
      <c r="AE1525" s="176" t="s">
        <v>284</v>
      </c>
      <c r="AF1525" s="176" t="s">
        <v>284</v>
      </c>
      <c r="AG1525" s="176" t="s">
        <v>284</v>
      </c>
      <c r="AH1525" s="176" t="s">
        <v>284</v>
      </c>
      <c r="AI1525" s="176" t="s">
        <v>284</v>
      </c>
      <c r="AJ1525" s="176" t="s">
        <v>284</v>
      </c>
      <c r="AK1525" s="176" t="s">
        <v>284</v>
      </c>
      <c r="AL1525" s="176" t="s">
        <v>284</v>
      </c>
      <c r="AM1525" s="176" t="s">
        <v>284</v>
      </c>
      <c r="AN1525" s="176" t="s">
        <v>284</v>
      </c>
      <c r="AO1525" s="176" t="s">
        <v>284</v>
      </c>
      <c r="AP1525" s="176" t="s">
        <v>284</v>
      </c>
      <c r="AQ1525" s="176" t="s">
        <v>284</v>
      </c>
      <c r="AR1525" s="176" t="s">
        <v>284</v>
      </c>
      <c r="AS1525" s="176" t="s">
        <v>284</v>
      </c>
      <c r="AT1525" s="176" t="s">
        <v>284</v>
      </c>
      <c r="AU1525" s="176" t="s">
        <v>284</v>
      </c>
      <c r="AV1525" s="176" t="s">
        <v>284</v>
      </c>
      <c r="AW1525" s="176" t="s">
        <v>284</v>
      </c>
      <c r="AX1525" s="176" t="s">
        <v>284</v>
      </c>
    </row>
    <row r="1526" spans="1:50" x14ac:dyDescent="0.3">
      <c r="A1526" s="176">
        <v>812154</v>
      </c>
      <c r="B1526" s="176" t="s">
        <v>308</v>
      </c>
      <c r="C1526" s="176" t="s">
        <v>220</v>
      </c>
      <c r="D1526" s="176" t="s">
        <v>220</v>
      </c>
      <c r="E1526" s="176" t="s">
        <v>222</v>
      </c>
      <c r="F1526" s="176" t="s">
        <v>222</v>
      </c>
      <c r="G1526" s="176" t="s">
        <v>222</v>
      </c>
      <c r="H1526" s="176" t="s">
        <v>222</v>
      </c>
      <c r="I1526" s="176" t="s">
        <v>220</v>
      </c>
      <c r="J1526" s="176" t="s">
        <v>222</v>
      </c>
      <c r="K1526" s="176" t="s">
        <v>220</v>
      </c>
      <c r="L1526" s="176" t="s">
        <v>221</v>
      </c>
      <c r="M1526" s="176" t="s">
        <v>220</v>
      </c>
      <c r="N1526" s="176" t="s">
        <v>220</v>
      </c>
    </row>
    <row r="1527" spans="1:50" x14ac:dyDescent="0.3">
      <c r="A1527" s="176">
        <v>812156</v>
      </c>
      <c r="B1527" s="176" t="s">
        <v>308</v>
      </c>
      <c r="C1527" s="176" t="s">
        <v>222</v>
      </c>
      <c r="D1527" s="176" t="s">
        <v>222</v>
      </c>
      <c r="E1527" s="176" t="s">
        <v>222</v>
      </c>
      <c r="F1527" s="176" t="s">
        <v>222</v>
      </c>
      <c r="G1527" s="176" t="s">
        <v>222</v>
      </c>
      <c r="H1527" s="176" t="s">
        <v>222</v>
      </c>
      <c r="I1527" s="176" t="s">
        <v>221</v>
      </c>
      <c r="J1527" s="176" t="s">
        <v>221</v>
      </c>
      <c r="K1527" s="176" t="s">
        <v>221</v>
      </c>
      <c r="L1527" s="176" t="s">
        <v>221</v>
      </c>
      <c r="M1527" s="176" t="s">
        <v>221</v>
      </c>
      <c r="N1527" s="176" t="s">
        <v>221</v>
      </c>
      <c r="O1527" s="176" t="s">
        <v>284</v>
      </c>
      <c r="P1527" s="176" t="s">
        <v>284</v>
      </c>
      <c r="Q1527" s="176" t="s">
        <v>284</v>
      </c>
      <c r="R1527" s="176" t="s">
        <v>284</v>
      </c>
      <c r="S1527" s="176" t="s">
        <v>284</v>
      </c>
      <c r="T1527" s="176" t="s">
        <v>284</v>
      </c>
      <c r="U1527" s="176" t="s">
        <v>284</v>
      </c>
      <c r="V1527" s="176" t="s">
        <v>284</v>
      </c>
      <c r="W1527" s="176" t="s">
        <v>284</v>
      </c>
      <c r="X1527" s="176" t="s">
        <v>284</v>
      </c>
      <c r="Y1527" s="176" t="s">
        <v>284</v>
      </c>
      <c r="Z1527" s="176" t="s">
        <v>284</v>
      </c>
      <c r="AA1527" s="176" t="s">
        <v>284</v>
      </c>
      <c r="AB1527" s="176" t="s">
        <v>284</v>
      </c>
      <c r="AC1527" s="176" t="s">
        <v>284</v>
      </c>
      <c r="AD1527" s="176" t="s">
        <v>284</v>
      </c>
      <c r="AE1527" s="176" t="s">
        <v>284</v>
      </c>
      <c r="AF1527" s="176" t="s">
        <v>284</v>
      </c>
      <c r="AG1527" s="176" t="s">
        <v>284</v>
      </c>
      <c r="AH1527" s="176" t="s">
        <v>284</v>
      </c>
      <c r="AI1527" s="176" t="s">
        <v>284</v>
      </c>
      <c r="AJ1527" s="176" t="s">
        <v>284</v>
      </c>
      <c r="AK1527" s="176" t="s">
        <v>284</v>
      </c>
      <c r="AL1527" s="176" t="s">
        <v>284</v>
      </c>
      <c r="AM1527" s="176" t="s">
        <v>284</v>
      </c>
      <c r="AN1527" s="176" t="s">
        <v>284</v>
      </c>
      <c r="AO1527" s="176" t="s">
        <v>284</v>
      </c>
      <c r="AP1527" s="176" t="s">
        <v>284</v>
      </c>
      <c r="AQ1527" s="176" t="s">
        <v>284</v>
      </c>
      <c r="AR1527" s="176" t="s">
        <v>284</v>
      </c>
      <c r="AS1527" s="176" t="s">
        <v>284</v>
      </c>
      <c r="AT1527" s="176" t="s">
        <v>284</v>
      </c>
      <c r="AU1527" s="176" t="s">
        <v>284</v>
      </c>
      <c r="AV1527" s="176" t="s">
        <v>284</v>
      </c>
      <c r="AW1527" s="176" t="s">
        <v>284</v>
      </c>
      <c r="AX1527" s="176" t="s">
        <v>284</v>
      </c>
    </row>
    <row r="1528" spans="1:50" x14ac:dyDescent="0.3">
      <c r="A1528" s="176">
        <v>812157</v>
      </c>
      <c r="B1528" s="176" t="s">
        <v>308</v>
      </c>
      <c r="C1528" s="176" t="s">
        <v>220</v>
      </c>
      <c r="D1528" s="176" t="s">
        <v>220</v>
      </c>
      <c r="E1528" s="176" t="s">
        <v>222</v>
      </c>
      <c r="F1528" s="176" t="s">
        <v>222</v>
      </c>
      <c r="G1528" s="176" t="s">
        <v>222</v>
      </c>
      <c r="H1528" s="176" t="s">
        <v>220</v>
      </c>
      <c r="I1528" s="176" t="s">
        <v>220</v>
      </c>
      <c r="J1528" s="176" t="s">
        <v>222</v>
      </c>
      <c r="K1528" s="176" t="s">
        <v>222</v>
      </c>
      <c r="L1528" s="176" t="s">
        <v>222</v>
      </c>
      <c r="M1528" s="176" t="s">
        <v>222</v>
      </c>
      <c r="N1528" s="176" t="s">
        <v>222</v>
      </c>
    </row>
    <row r="1529" spans="1:50" x14ac:dyDescent="0.3">
      <c r="A1529" s="176">
        <v>812158</v>
      </c>
      <c r="B1529" s="176" t="s">
        <v>308</v>
      </c>
      <c r="C1529" s="176" t="s">
        <v>222</v>
      </c>
      <c r="D1529" s="176" t="s">
        <v>222</v>
      </c>
      <c r="E1529" s="176" t="s">
        <v>222</v>
      </c>
      <c r="F1529" s="176" t="s">
        <v>222</v>
      </c>
      <c r="G1529" s="176" t="s">
        <v>222</v>
      </c>
      <c r="H1529" s="176" t="s">
        <v>222</v>
      </c>
      <c r="I1529" s="176" t="s">
        <v>221</v>
      </c>
      <c r="J1529" s="176" t="s">
        <v>221</v>
      </c>
      <c r="K1529" s="176" t="s">
        <v>221</v>
      </c>
      <c r="L1529" s="176" t="s">
        <v>221</v>
      </c>
      <c r="M1529" s="176" t="s">
        <v>221</v>
      </c>
      <c r="N1529" s="176" t="s">
        <v>221</v>
      </c>
    </row>
    <row r="1530" spans="1:50" x14ac:dyDescent="0.3">
      <c r="A1530" s="176">
        <v>812160</v>
      </c>
      <c r="B1530" s="176" t="s">
        <v>308</v>
      </c>
      <c r="C1530" s="176" t="s">
        <v>220</v>
      </c>
      <c r="D1530" s="176" t="s">
        <v>220</v>
      </c>
      <c r="E1530" s="176" t="s">
        <v>220</v>
      </c>
      <c r="F1530" s="176" t="s">
        <v>220</v>
      </c>
      <c r="G1530" s="176" t="s">
        <v>222</v>
      </c>
      <c r="H1530" s="176" t="s">
        <v>220</v>
      </c>
      <c r="I1530" s="176" t="s">
        <v>222</v>
      </c>
      <c r="J1530" s="176" t="s">
        <v>222</v>
      </c>
      <c r="K1530" s="176" t="s">
        <v>221</v>
      </c>
      <c r="L1530" s="176" t="s">
        <v>221</v>
      </c>
      <c r="M1530" s="176" t="s">
        <v>221</v>
      </c>
      <c r="N1530" s="176" t="s">
        <v>220</v>
      </c>
    </row>
    <row r="1531" spans="1:50" x14ac:dyDescent="0.3">
      <c r="A1531" s="176">
        <v>812161</v>
      </c>
      <c r="B1531" s="176" t="s">
        <v>308</v>
      </c>
      <c r="C1531" s="176" t="s">
        <v>221</v>
      </c>
      <c r="D1531" s="176" t="s">
        <v>222</v>
      </c>
      <c r="E1531" s="176" t="s">
        <v>222</v>
      </c>
      <c r="F1531" s="176" t="s">
        <v>221</v>
      </c>
      <c r="G1531" s="176" t="s">
        <v>222</v>
      </c>
      <c r="H1531" s="176" t="s">
        <v>221</v>
      </c>
      <c r="I1531" s="176" t="s">
        <v>221</v>
      </c>
      <c r="J1531" s="176" t="s">
        <v>221</v>
      </c>
      <c r="K1531" s="176" t="s">
        <v>221</v>
      </c>
      <c r="L1531" s="176" t="s">
        <v>221</v>
      </c>
      <c r="M1531" s="176" t="s">
        <v>221</v>
      </c>
      <c r="N1531" s="176" t="s">
        <v>221</v>
      </c>
    </row>
    <row r="1532" spans="1:50" x14ac:dyDescent="0.3">
      <c r="A1532" s="176">
        <v>812162</v>
      </c>
      <c r="B1532" s="176" t="s">
        <v>308</v>
      </c>
      <c r="C1532" s="176" t="s">
        <v>222</v>
      </c>
      <c r="D1532" s="176" t="s">
        <v>222</v>
      </c>
      <c r="E1532" s="176" t="s">
        <v>222</v>
      </c>
      <c r="F1532" s="176" t="s">
        <v>222</v>
      </c>
      <c r="G1532" s="176" t="s">
        <v>222</v>
      </c>
      <c r="H1532" s="176" t="s">
        <v>220</v>
      </c>
      <c r="I1532" s="176" t="s">
        <v>222</v>
      </c>
      <c r="J1532" s="176" t="s">
        <v>221</v>
      </c>
      <c r="K1532" s="176" t="s">
        <v>221</v>
      </c>
      <c r="L1532" s="176" t="s">
        <v>221</v>
      </c>
      <c r="M1532" s="176" t="s">
        <v>222</v>
      </c>
      <c r="N1532" s="176" t="s">
        <v>222</v>
      </c>
    </row>
    <row r="1533" spans="1:50" x14ac:dyDescent="0.3">
      <c r="A1533" s="176">
        <v>812163</v>
      </c>
      <c r="B1533" s="176" t="s">
        <v>308</v>
      </c>
      <c r="C1533" s="176" t="s">
        <v>222</v>
      </c>
      <c r="D1533" s="176" t="s">
        <v>222</v>
      </c>
      <c r="E1533" s="176" t="s">
        <v>222</v>
      </c>
      <c r="F1533" s="176" t="s">
        <v>221</v>
      </c>
      <c r="G1533" s="176" t="s">
        <v>221</v>
      </c>
      <c r="H1533" s="176" t="s">
        <v>221</v>
      </c>
      <c r="I1533" s="176" t="s">
        <v>221</v>
      </c>
      <c r="J1533" s="176" t="s">
        <v>221</v>
      </c>
      <c r="K1533" s="176" t="s">
        <v>221</v>
      </c>
      <c r="L1533" s="176" t="s">
        <v>221</v>
      </c>
      <c r="M1533" s="176" t="s">
        <v>221</v>
      </c>
      <c r="N1533" s="176" t="s">
        <v>221</v>
      </c>
    </row>
    <row r="1534" spans="1:50" x14ac:dyDescent="0.3">
      <c r="A1534" s="176">
        <v>812164</v>
      </c>
      <c r="B1534" s="176" t="s">
        <v>308</v>
      </c>
      <c r="C1534" s="176" t="s">
        <v>220</v>
      </c>
      <c r="D1534" s="176" t="s">
        <v>220</v>
      </c>
      <c r="E1534" s="176" t="s">
        <v>220</v>
      </c>
      <c r="F1534" s="176" t="s">
        <v>220</v>
      </c>
      <c r="G1534" s="176" t="s">
        <v>222</v>
      </c>
      <c r="H1534" s="176" t="s">
        <v>220</v>
      </c>
      <c r="I1534" s="176" t="s">
        <v>221</v>
      </c>
      <c r="J1534" s="176" t="s">
        <v>221</v>
      </c>
      <c r="K1534" s="176" t="s">
        <v>221</v>
      </c>
      <c r="L1534" s="176" t="s">
        <v>221</v>
      </c>
      <c r="M1534" s="176" t="s">
        <v>221</v>
      </c>
      <c r="N1534" s="176" t="s">
        <v>221</v>
      </c>
    </row>
    <row r="1535" spans="1:50" x14ac:dyDescent="0.3">
      <c r="A1535" s="176">
        <v>812166</v>
      </c>
      <c r="B1535" s="176" t="s">
        <v>308</v>
      </c>
      <c r="C1535" s="176" t="s">
        <v>221</v>
      </c>
      <c r="D1535" s="176" t="s">
        <v>221</v>
      </c>
      <c r="E1535" s="176" t="s">
        <v>221</v>
      </c>
      <c r="F1535" s="176" t="s">
        <v>221</v>
      </c>
      <c r="G1535" s="176" t="s">
        <v>220</v>
      </c>
      <c r="H1535" s="176" t="s">
        <v>221</v>
      </c>
      <c r="I1535" s="176" t="s">
        <v>221</v>
      </c>
      <c r="J1535" s="176" t="s">
        <v>221</v>
      </c>
      <c r="K1535" s="176" t="s">
        <v>221</v>
      </c>
      <c r="L1535" s="176" t="s">
        <v>221</v>
      </c>
      <c r="M1535" s="176" t="s">
        <v>220</v>
      </c>
      <c r="N1535" s="176" t="s">
        <v>221</v>
      </c>
      <c r="O1535" s="176" t="s">
        <v>284</v>
      </c>
      <c r="P1535" s="176" t="s">
        <v>284</v>
      </c>
      <c r="Q1535" s="176" t="s">
        <v>284</v>
      </c>
      <c r="R1535" s="176" t="s">
        <v>284</v>
      </c>
      <c r="S1535" s="176" t="s">
        <v>284</v>
      </c>
      <c r="T1535" s="176" t="s">
        <v>284</v>
      </c>
      <c r="U1535" s="176" t="s">
        <v>284</v>
      </c>
      <c r="V1535" s="176" t="s">
        <v>284</v>
      </c>
      <c r="W1535" s="176" t="s">
        <v>284</v>
      </c>
      <c r="X1535" s="176" t="s">
        <v>284</v>
      </c>
      <c r="Y1535" s="176" t="s">
        <v>284</v>
      </c>
      <c r="Z1535" s="176" t="s">
        <v>284</v>
      </c>
      <c r="AA1535" s="176" t="s">
        <v>284</v>
      </c>
      <c r="AB1535" s="176" t="s">
        <v>284</v>
      </c>
      <c r="AC1535" s="176" t="s">
        <v>284</v>
      </c>
      <c r="AD1535" s="176" t="s">
        <v>284</v>
      </c>
      <c r="AE1535" s="176" t="s">
        <v>284</v>
      </c>
      <c r="AF1535" s="176" t="s">
        <v>284</v>
      </c>
      <c r="AG1535" s="176" t="s">
        <v>284</v>
      </c>
      <c r="AH1535" s="176" t="s">
        <v>284</v>
      </c>
      <c r="AI1535" s="176" t="s">
        <v>284</v>
      </c>
      <c r="AJ1535" s="176" t="s">
        <v>284</v>
      </c>
      <c r="AK1535" s="176" t="s">
        <v>284</v>
      </c>
      <c r="AL1535" s="176" t="s">
        <v>284</v>
      </c>
      <c r="AM1535" s="176" t="s">
        <v>284</v>
      </c>
      <c r="AN1535" s="176" t="s">
        <v>284</v>
      </c>
      <c r="AO1535" s="176" t="s">
        <v>284</v>
      </c>
      <c r="AP1535" s="176" t="s">
        <v>284</v>
      </c>
      <c r="AQ1535" s="176" t="s">
        <v>284</v>
      </c>
      <c r="AR1535" s="176" t="s">
        <v>284</v>
      </c>
      <c r="AS1535" s="176" t="s">
        <v>284</v>
      </c>
      <c r="AT1535" s="176" t="s">
        <v>284</v>
      </c>
      <c r="AU1535" s="176" t="s">
        <v>284</v>
      </c>
      <c r="AV1535" s="176" t="s">
        <v>284</v>
      </c>
      <c r="AW1535" s="176" t="s">
        <v>284</v>
      </c>
      <c r="AX1535" s="176" t="s">
        <v>284</v>
      </c>
    </row>
    <row r="1536" spans="1:50" x14ac:dyDescent="0.3">
      <c r="A1536" s="176">
        <v>812167</v>
      </c>
      <c r="B1536" s="176" t="s">
        <v>308</v>
      </c>
      <c r="C1536" s="176" t="s">
        <v>222</v>
      </c>
      <c r="D1536" s="176" t="s">
        <v>222</v>
      </c>
      <c r="E1536" s="176" t="s">
        <v>222</v>
      </c>
      <c r="F1536" s="176" t="s">
        <v>222</v>
      </c>
      <c r="G1536" s="176" t="s">
        <v>222</v>
      </c>
      <c r="H1536" s="176" t="s">
        <v>222</v>
      </c>
      <c r="I1536" s="176" t="s">
        <v>222</v>
      </c>
      <c r="J1536" s="176" t="s">
        <v>222</v>
      </c>
      <c r="K1536" s="176" t="s">
        <v>221</v>
      </c>
      <c r="L1536" s="176" t="s">
        <v>221</v>
      </c>
      <c r="M1536" s="176" t="s">
        <v>221</v>
      </c>
      <c r="N1536" s="176" t="s">
        <v>222</v>
      </c>
      <c r="O1536" s="176" t="s">
        <v>284</v>
      </c>
      <c r="P1536" s="176" t="s">
        <v>284</v>
      </c>
      <c r="Q1536" s="176" t="s">
        <v>284</v>
      </c>
      <c r="R1536" s="176" t="s">
        <v>284</v>
      </c>
      <c r="S1536" s="176" t="s">
        <v>284</v>
      </c>
      <c r="T1536" s="176" t="s">
        <v>284</v>
      </c>
      <c r="U1536" s="176" t="s">
        <v>284</v>
      </c>
      <c r="V1536" s="176" t="s">
        <v>284</v>
      </c>
      <c r="W1536" s="176" t="s">
        <v>284</v>
      </c>
      <c r="X1536" s="176" t="s">
        <v>284</v>
      </c>
      <c r="Y1536" s="176" t="s">
        <v>284</v>
      </c>
      <c r="Z1536" s="176" t="s">
        <v>284</v>
      </c>
      <c r="AA1536" s="176" t="s">
        <v>284</v>
      </c>
      <c r="AB1536" s="176" t="s">
        <v>284</v>
      </c>
      <c r="AC1536" s="176" t="s">
        <v>284</v>
      </c>
      <c r="AD1536" s="176" t="s">
        <v>284</v>
      </c>
      <c r="AE1536" s="176" t="s">
        <v>284</v>
      </c>
      <c r="AF1536" s="176" t="s">
        <v>284</v>
      </c>
      <c r="AG1536" s="176" t="s">
        <v>284</v>
      </c>
      <c r="AH1536" s="176" t="s">
        <v>284</v>
      </c>
      <c r="AI1536" s="176" t="s">
        <v>284</v>
      </c>
      <c r="AJ1536" s="176" t="s">
        <v>284</v>
      </c>
      <c r="AK1536" s="176" t="s">
        <v>284</v>
      </c>
      <c r="AL1536" s="176" t="s">
        <v>284</v>
      </c>
      <c r="AM1536" s="176" t="s">
        <v>284</v>
      </c>
      <c r="AN1536" s="176" t="s">
        <v>284</v>
      </c>
      <c r="AO1536" s="176" t="s">
        <v>284</v>
      </c>
      <c r="AP1536" s="176" t="s">
        <v>284</v>
      </c>
      <c r="AQ1536" s="176" t="s">
        <v>284</v>
      </c>
      <c r="AR1536" s="176" t="s">
        <v>284</v>
      </c>
      <c r="AS1536" s="176" t="s">
        <v>284</v>
      </c>
      <c r="AT1536" s="176" t="s">
        <v>284</v>
      </c>
      <c r="AU1536" s="176" t="s">
        <v>284</v>
      </c>
      <c r="AV1536" s="176" t="s">
        <v>284</v>
      </c>
      <c r="AW1536" s="176" t="s">
        <v>284</v>
      </c>
      <c r="AX1536" s="176" t="s">
        <v>284</v>
      </c>
    </row>
    <row r="1537" spans="1:50" x14ac:dyDescent="0.3">
      <c r="A1537" s="176">
        <v>812168</v>
      </c>
      <c r="B1537" s="176" t="s">
        <v>308</v>
      </c>
      <c r="C1537" s="176" t="s">
        <v>222</v>
      </c>
      <c r="D1537" s="176" t="s">
        <v>221</v>
      </c>
      <c r="E1537" s="176" t="s">
        <v>221</v>
      </c>
      <c r="F1537" s="176" t="s">
        <v>221</v>
      </c>
      <c r="G1537" s="176" t="s">
        <v>220</v>
      </c>
      <c r="H1537" s="176" t="s">
        <v>222</v>
      </c>
      <c r="I1537" s="176" t="s">
        <v>221</v>
      </c>
      <c r="J1537" s="176" t="s">
        <v>221</v>
      </c>
      <c r="K1537" s="176" t="s">
        <v>222</v>
      </c>
      <c r="L1537" s="176" t="s">
        <v>222</v>
      </c>
      <c r="M1537" s="176" t="s">
        <v>222</v>
      </c>
      <c r="N1537" s="176" t="s">
        <v>222</v>
      </c>
      <c r="O1537" s="176" t="s">
        <v>284</v>
      </c>
      <c r="P1537" s="176" t="s">
        <v>284</v>
      </c>
      <c r="Q1537" s="176" t="s">
        <v>284</v>
      </c>
      <c r="R1537" s="176" t="s">
        <v>284</v>
      </c>
      <c r="S1537" s="176" t="s">
        <v>284</v>
      </c>
      <c r="T1537" s="176" t="s">
        <v>284</v>
      </c>
      <c r="U1537" s="176" t="s">
        <v>284</v>
      </c>
      <c r="V1537" s="176" t="s">
        <v>284</v>
      </c>
      <c r="W1537" s="176" t="s">
        <v>284</v>
      </c>
      <c r="X1537" s="176" t="s">
        <v>284</v>
      </c>
      <c r="Y1537" s="176" t="s">
        <v>284</v>
      </c>
      <c r="Z1537" s="176" t="s">
        <v>284</v>
      </c>
      <c r="AA1537" s="176" t="s">
        <v>284</v>
      </c>
      <c r="AB1537" s="176" t="s">
        <v>284</v>
      </c>
      <c r="AC1537" s="176" t="s">
        <v>284</v>
      </c>
      <c r="AD1537" s="176" t="s">
        <v>284</v>
      </c>
      <c r="AE1537" s="176" t="s">
        <v>284</v>
      </c>
      <c r="AF1537" s="176" t="s">
        <v>284</v>
      </c>
      <c r="AG1537" s="176" t="s">
        <v>284</v>
      </c>
      <c r="AH1537" s="176" t="s">
        <v>284</v>
      </c>
      <c r="AI1537" s="176" t="s">
        <v>284</v>
      </c>
      <c r="AJ1537" s="176" t="s">
        <v>284</v>
      </c>
      <c r="AK1537" s="176" t="s">
        <v>284</v>
      </c>
      <c r="AL1537" s="176" t="s">
        <v>284</v>
      </c>
      <c r="AM1537" s="176" t="s">
        <v>284</v>
      </c>
      <c r="AN1537" s="176" t="s">
        <v>284</v>
      </c>
      <c r="AO1537" s="176" t="s">
        <v>284</v>
      </c>
      <c r="AP1537" s="176" t="s">
        <v>284</v>
      </c>
      <c r="AQ1537" s="176" t="s">
        <v>284</v>
      </c>
      <c r="AR1537" s="176" t="s">
        <v>284</v>
      </c>
      <c r="AS1537" s="176" t="s">
        <v>284</v>
      </c>
      <c r="AT1537" s="176" t="s">
        <v>284</v>
      </c>
      <c r="AU1537" s="176" t="s">
        <v>284</v>
      </c>
      <c r="AV1537" s="176" t="s">
        <v>284</v>
      </c>
      <c r="AW1537" s="176" t="s">
        <v>284</v>
      </c>
      <c r="AX1537" s="176" t="s">
        <v>284</v>
      </c>
    </row>
    <row r="1538" spans="1:50" x14ac:dyDescent="0.3">
      <c r="A1538" s="176">
        <v>812169</v>
      </c>
      <c r="B1538" s="176" t="s">
        <v>308</v>
      </c>
      <c r="C1538" s="176" t="s">
        <v>221</v>
      </c>
      <c r="D1538" s="176" t="s">
        <v>222</v>
      </c>
      <c r="E1538" s="176" t="s">
        <v>221</v>
      </c>
      <c r="F1538" s="176" t="s">
        <v>222</v>
      </c>
      <c r="G1538" s="176" t="s">
        <v>221</v>
      </c>
      <c r="H1538" s="176" t="s">
        <v>221</v>
      </c>
      <c r="I1538" s="176" t="s">
        <v>221</v>
      </c>
      <c r="J1538" s="176" t="s">
        <v>221</v>
      </c>
      <c r="K1538" s="176" t="s">
        <v>221</v>
      </c>
      <c r="L1538" s="176" t="s">
        <v>221</v>
      </c>
      <c r="M1538" s="176" t="s">
        <v>221</v>
      </c>
      <c r="N1538" s="176" t="s">
        <v>221</v>
      </c>
    </row>
    <row r="1539" spans="1:50" x14ac:dyDescent="0.3">
      <c r="A1539" s="176">
        <v>812171</v>
      </c>
      <c r="B1539" s="176" t="s">
        <v>308</v>
      </c>
      <c r="C1539" s="176" t="s">
        <v>220</v>
      </c>
      <c r="D1539" s="176" t="s">
        <v>221</v>
      </c>
      <c r="E1539" s="176" t="s">
        <v>221</v>
      </c>
      <c r="F1539" s="176" t="s">
        <v>222</v>
      </c>
      <c r="G1539" s="176" t="s">
        <v>220</v>
      </c>
      <c r="H1539" s="176" t="s">
        <v>222</v>
      </c>
      <c r="I1539" s="176" t="s">
        <v>221</v>
      </c>
      <c r="J1539" s="176" t="s">
        <v>221</v>
      </c>
      <c r="K1539" s="176" t="s">
        <v>221</v>
      </c>
      <c r="L1539" s="176" t="s">
        <v>221</v>
      </c>
      <c r="M1539" s="176" t="s">
        <v>221</v>
      </c>
      <c r="N1539" s="176" t="s">
        <v>221</v>
      </c>
    </row>
    <row r="1540" spans="1:50" x14ac:dyDescent="0.3">
      <c r="A1540" s="176">
        <v>812172</v>
      </c>
      <c r="B1540" s="176" t="s">
        <v>308</v>
      </c>
      <c r="C1540" s="176" t="s">
        <v>222</v>
      </c>
      <c r="D1540" s="176" t="s">
        <v>222</v>
      </c>
      <c r="E1540" s="176" t="s">
        <v>222</v>
      </c>
      <c r="F1540" s="176" t="s">
        <v>222</v>
      </c>
      <c r="G1540" s="176" t="s">
        <v>222</v>
      </c>
      <c r="H1540" s="176" t="s">
        <v>222</v>
      </c>
      <c r="I1540" s="176" t="s">
        <v>221</v>
      </c>
      <c r="J1540" s="176" t="s">
        <v>221</v>
      </c>
      <c r="K1540" s="176" t="s">
        <v>221</v>
      </c>
      <c r="L1540" s="176" t="s">
        <v>221</v>
      </c>
      <c r="M1540" s="176" t="s">
        <v>221</v>
      </c>
      <c r="N1540" s="176" t="s">
        <v>221</v>
      </c>
    </row>
    <row r="1541" spans="1:50" x14ac:dyDescent="0.3">
      <c r="A1541" s="176">
        <v>812173</v>
      </c>
      <c r="B1541" s="176" t="s">
        <v>308</v>
      </c>
      <c r="C1541" s="176" t="s">
        <v>222</v>
      </c>
      <c r="D1541" s="176" t="s">
        <v>222</v>
      </c>
      <c r="E1541" s="176" t="s">
        <v>222</v>
      </c>
      <c r="F1541" s="176" t="s">
        <v>1144</v>
      </c>
      <c r="G1541" s="176" t="s">
        <v>222</v>
      </c>
      <c r="H1541" s="176" t="s">
        <v>1144</v>
      </c>
      <c r="I1541" s="176" t="s">
        <v>221</v>
      </c>
      <c r="J1541" s="176" t="s">
        <v>221</v>
      </c>
      <c r="K1541" s="176" t="s">
        <v>221</v>
      </c>
      <c r="L1541" s="176" t="s">
        <v>221</v>
      </c>
      <c r="M1541" s="176" t="s">
        <v>221</v>
      </c>
      <c r="N1541" s="176" t="s">
        <v>1144</v>
      </c>
    </row>
    <row r="1542" spans="1:50" x14ac:dyDescent="0.3">
      <c r="A1542" s="176">
        <v>812174</v>
      </c>
      <c r="B1542" s="176" t="s">
        <v>308</v>
      </c>
      <c r="C1542" s="176" t="s">
        <v>222</v>
      </c>
      <c r="D1542" s="176" t="s">
        <v>221</v>
      </c>
      <c r="E1542" s="176" t="s">
        <v>222</v>
      </c>
      <c r="F1542" s="176" t="s">
        <v>221</v>
      </c>
      <c r="G1542" s="176" t="s">
        <v>221</v>
      </c>
      <c r="H1542" s="176" t="s">
        <v>221</v>
      </c>
      <c r="I1542" s="176" t="s">
        <v>221</v>
      </c>
      <c r="J1542" s="176" t="s">
        <v>221</v>
      </c>
      <c r="K1542" s="176" t="s">
        <v>221</v>
      </c>
      <c r="L1542" s="176" t="s">
        <v>221</v>
      </c>
      <c r="M1542" s="176" t="s">
        <v>221</v>
      </c>
      <c r="N1542" s="176" t="s">
        <v>221</v>
      </c>
    </row>
    <row r="1543" spans="1:50" x14ac:dyDescent="0.3">
      <c r="A1543" s="176">
        <v>812176</v>
      </c>
      <c r="B1543" s="176" t="s">
        <v>308</v>
      </c>
      <c r="C1543" s="176" t="s">
        <v>220</v>
      </c>
      <c r="D1543" s="176" t="s">
        <v>220</v>
      </c>
      <c r="E1543" s="176" t="s">
        <v>220</v>
      </c>
      <c r="F1543" s="176" t="s">
        <v>220</v>
      </c>
      <c r="G1543" s="176" t="s">
        <v>220</v>
      </c>
      <c r="H1543" s="176" t="s">
        <v>220</v>
      </c>
      <c r="I1543" s="176" t="s">
        <v>222</v>
      </c>
      <c r="J1543" s="176" t="s">
        <v>222</v>
      </c>
      <c r="K1543" s="176" t="s">
        <v>222</v>
      </c>
      <c r="L1543" s="176" t="s">
        <v>222</v>
      </c>
      <c r="M1543" s="176" t="s">
        <v>222</v>
      </c>
      <c r="N1543" s="176" t="s">
        <v>222</v>
      </c>
    </row>
    <row r="1544" spans="1:50" x14ac:dyDescent="0.3">
      <c r="A1544" s="176">
        <v>812177</v>
      </c>
      <c r="B1544" s="176" t="s">
        <v>308</v>
      </c>
      <c r="C1544" s="176" t="s">
        <v>222</v>
      </c>
      <c r="D1544" s="176" t="s">
        <v>222</v>
      </c>
      <c r="E1544" s="176" t="s">
        <v>221</v>
      </c>
      <c r="F1544" s="176" t="s">
        <v>221</v>
      </c>
      <c r="G1544" s="176" t="s">
        <v>222</v>
      </c>
      <c r="H1544" s="176" t="s">
        <v>222</v>
      </c>
      <c r="I1544" s="176" t="s">
        <v>221</v>
      </c>
      <c r="J1544" s="176" t="s">
        <v>221</v>
      </c>
      <c r="K1544" s="176" t="s">
        <v>221</v>
      </c>
      <c r="L1544" s="176" t="s">
        <v>221</v>
      </c>
      <c r="M1544" s="176" t="s">
        <v>221</v>
      </c>
      <c r="N1544" s="176" t="s">
        <v>221</v>
      </c>
    </row>
    <row r="1545" spans="1:50" x14ac:dyDescent="0.3">
      <c r="A1545" s="176">
        <v>812178</v>
      </c>
      <c r="B1545" s="176" t="s">
        <v>308</v>
      </c>
      <c r="C1545" s="176" t="s">
        <v>222</v>
      </c>
      <c r="D1545" s="176" t="s">
        <v>221</v>
      </c>
      <c r="E1545" s="176" t="s">
        <v>221</v>
      </c>
      <c r="F1545" s="176" t="s">
        <v>222</v>
      </c>
      <c r="G1545" s="176" t="s">
        <v>221</v>
      </c>
      <c r="H1545" s="176" t="s">
        <v>221</v>
      </c>
      <c r="I1545" s="176" t="s">
        <v>221</v>
      </c>
      <c r="J1545" s="176" t="s">
        <v>221</v>
      </c>
      <c r="K1545" s="176" t="s">
        <v>221</v>
      </c>
      <c r="L1545" s="176" t="s">
        <v>221</v>
      </c>
      <c r="M1545" s="176" t="s">
        <v>221</v>
      </c>
      <c r="N1545" s="176" t="s">
        <v>221</v>
      </c>
    </row>
    <row r="1546" spans="1:50" x14ac:dyDescent="0.3">
      <c r="A1546" s="176">
        <v>812179</v>
      </c>
      <c r="B1546" s="176" t="s">
        <v>308</v>
      </c>
      <c r="C1546" s="176" t="s">
        <v>222</v>
      </c>
      <c r="D1546" s="176" t="s">
        <v>220</v>
      </c>
      <c r="E1546" s="176" t="s">
        <v>220</v>
      </c>
      <c r="F1546" s="176" t="s">
        <v>220</v>
      </c>
      <c r="G1546" s="176" t="s">
        <v>222</v>
      </c>
      <c r="H1546" s="176" t="s">
        <v>220</v>
      </c>
      <c r="I1546" s="176" t="s">
        <v>222</v>
      </c>
      <c r="J1546" s="176" t="s">
        <v>220</v>
      </c>
      <c r="K1546" s="176" t="s">
        <v>222</v>
      </c>
      <c r="L1546" s="176" t="s">
        <v>222</v>
      </c>
      <c r="M1546" s="176" t="s">
        <v>220</v>
      </c>
      <c r="N1546" s="176" t="s">
        <v>220</v>
      </c>
      <c r="O1546" s="176" t="s">
        <v>284</v>
      </c>
      <c r="P1546" s="176" t="s">
        <v>284</v>
      </c>
      <c r="Q1546" s="176" t="s">
        <v>284</v>
      </c>
      <c r="R1546" s="176" t="s">
        <v>284</v>
      </c>
      <c r="S1546" s="176" t="s">
        <v>284</v>
      </c>
      <c r="T1546" s="176" t="s">
        <v>284</v>
      </c>
      <c r="U1546" s="176" t="s">
        <v>284</v>
      </c>
      <c r="V1546" s="176" t="s">
        <v>284</v>
      </c>
      <c r="W1546" s="176" t="s">
        <v>284</v>
      </c>
      <c r="X1546" s="176" t="s">
        <v>284</v>
      </c>
      <c r="Y1546" s="176" t="s">
        <v>284</v>
      </c>
      <c r="Z1546" s="176" t="s">
        <v>284</v>
      </c>
      <c r="AA1546" s="176" t="s">
        <v>284</v>
      </c>
      <c r="AB1546" s="176" t="s">
        <v>284</v>
      </c>
      <c r="AC1546" s="176" t="s">
        <v>284</v>
      </c>
      <c r="AD1546" s="176" t="s">
        <v>284</v>
      </c>
      <c r="AE1546" s="176" t="s">
        <v>284</v>
      </c>
      <c r="AF1546" s="176" t="s">
        <v>284</v>
      </c>
      <c r="AG1546" s="176" t="s">
        <v>284</v>
      </c>
      <c r="AH1546" s="176" t="s">
        <v>284</v>
      </c>
      <c r="AI1546" s="176" t="s">
        <v>284</v>
      </c>
      <c r="AJ1546" s="176" t="s">
        <v>284</v>
      </c>
      <c r="AK1546" s="176" t="s">
        <v>284</v>
      </c>
      <c r="AL1546" s="176" t="s">
        <v>284</v>
      </c>
      <c r="AM1546" s="176" t="s">
        <v>284</v>
      </c>
      <c r="AN1546" s="176" t="s">
        <v>284</v>
      </c>
      <c r="AO1546" s="176" t="s">
        <v>284</v>
      </c>
      <c r="AP1546" s="176" t="s">
        <v>284</v>
      </c>
      <c r="AQ1546" s="176" t="s">
        <v>284</v>
      </c>
      <c r="AR1546" s="176" t="s">
        <v>284</v>
      </c>
      <c r="AS1546" s="176" t="s">
        <v>284</v>
      </c>
      <c r="AT1546" s="176" t="s">
        <v>284</v>
      </c>
      <c r="AU1546" s="176" t="s">
        <v>284</v>
      </c>
      <c r="AV1546" s="176" t="s">
        <v>284</v>
      </c>
      <c r="AW1546" s="176" t="s">
        <v>284</v>
      </c>
      <c r="AX1546" s="176" t="s">
        <v>284</v>
      </c>
    </row>
    <row r="1547" spans="1:50" x14ac:dyDescent="0.3">
      <c r="A1547" s="176">
        <v>812180</v>
      </c>
      <c r="B1547" s="176" t="s">
        <v>308</v>
      </c>
      <c r="C1547" s="176" t="s">
        <v>222</v>
      </c>
      <c r="D1547" s="176" t="s">
        <v>220</v>
      </c>
      <c r="E1547" s="176" t="s">
        <v>222</v>
      </c>
      <c r="F1547" s="176" t="s">
        <v>220</v>
      </c>
      <c r="G1547" s="176" t="s">
        <v>222</v>
      </c>
      <c r="H1547" s="176" t="s">
        <v>220</v>
      </c>
      <c r="I1547" s="176" t="s">
        <v>222</v>
      </c>
      <c r="J1547" s="176" t="s">
        <v>220</v>
      </c>
      <c r="K1547" s="176" t="s">
        <v>220</v>
      </c>
      <c r="L1547" s="176" t="s">
        <v>222</v>
      </c>
      <c r="M1547" s="176" t="s">
        <v>220</v>
      </c>
      <c r="N1547" s="176" t="s">
        <v>220</v>
      </c>
      <c r="O1547" s="176" t="s">
        <v>284</v>
      </c>
      <c r="P1547" s="176" t="s">
        <v>284</v>
      </c>
      <c r="Q1547" s="176" t="s">
        <v>284</v>
      </c>
      <c r="R1547" s="176" t="s">
        <v>284</v>
      </c>
      <c r="S1547" s="176" t="s">
        <v>284</v>
      </c>
      <c r="T1547" s="176" t="s">
        <v>284</v>
      </c>
      <c r="U1547" s="176" t="s">
        <v>284</v>
      </c>
      <c r="V1547" s="176" t="s">
        <v>284</v>
      </c>
      <c r="W1547" s="176" t="s">
        <v>284</v>
      </c>
      <c r="X1547" s="176" t="s">
        <v>284</v>
      </c>
      <c r="Y1547" s="176" t="s">
        <v>284</v>
      </c>
      <c r="Z1547" s="176" t="s">
        <v>284</v>
      </c>
      <c r="AA1547" s="176" t="s">
        <v>284</v>
      </c>
      <c r="AB1547" s="176" t="s">
        <v>284</v>
      </c>
      <c r="AC1547" s="176" t="s">
        <v>284</v>
      </c>
      <c r="AD1547" s="176" t="s">
        <v>284</v>
      </c>
      <c r="AE1547" s="176" t="s">
        <v>284</v>
      </c>
      <c r="AF1547" s="176" t="s">
        <v>284</v>
      </c>
      <c r="AG1547" s="176" t="s">
        <v>284</v>
      </c>
      <c r="AH1547" s="176" t="s">
        <v>284</v>
      </c>
      <c r="AI1547" s="176" t="s">
        <v>284</v>
      </c>
      <c r="AJ1547" s="176" t="s">
        <v>284</v>
      </c>
      <c r="AK1547" s="176" t="s">
        <v>284</v>
      </c>
      <c r="AL1547" s="176" t="s">
        <v>284</v>
      </c>
      <c r="AM1547" s="176" t="s">
        <v>284</v>
      </c>
      <c r="AN1547" s="176" t="s">
        <v>284</v>
      </c>
      <c r="AO1547" s="176" t="s">
        <v>284</v>
      </c>
      <c r="AP1547" s="176" t="s">
        <v>284</v>
      </c>
      <c r="AQ1547" s="176" t="s">
        <v>284</v>
      </c>
      <c r="AR1547" s="176" t="s">
        <v>284</v>
      </c>
      <c r="AS1547" s="176" t="s">
        <v>284</v>
      </c>
      <c r="AT1547" s="176" t="s">
        <v>284</v>
      </c>
      <c r="AU1547" s="176" t="s">
        <v>284</v>
      </c>
      <c r="AV1547" s="176" t="s">
        <v>284</v>
      </c>
      <c r="AW1547" s="176" t="s">
        <v>284</v>
      </c>
      <c r="AX1547" s="176" t="s">
        <v>284</v>
      </c>
    </row>
    <row r="1548" spans="1:50" x14ac:dyDescent="0.3">
      <c r="A1548" s="176">
        <v>812181</v>
      </c>
      <c r="B1548" s="176" t="s">
        <v>308</v>
      </c>
      <c r="C1548" s="176" t="s">
        <v>222</v>
      </c>
      <c r="D1548" s="176" t="s">
        <v>221</v>
      </c>
      <c r="E1548" s="176" t="s">
        <v>221</v>
      </c>
      <c r="F1548" s="176" t="s">
        <v>222</v>
      </c>
      <c r="G1548" s="176" t="s">
        <v>222</v>
      </c>
      <c r="H1548" s="176" t="s">
        <v>222</v>
      </c>
      <c r="I1548" s="176" t="s">
        <v>221</v>
      </c>
      <c r="J1548" s="176" t="s">
        <v>221</v>
      </c>
      <c r="K1548" s="176" t="s">
        <v>221</v>
      </c>
      <c r="L1548" s="176" t="s">
        <v>221</v>
      </c>
      <c r="M1548" s="176" t="s">
        <v>221</v>
      </c>
      <c r="N1548" s="176" t="s">
        <v>221</v>
      </c>
    </row>
    <row r="1549" spans="1:50" x14ac:dyDescent="0.3">
      <c r="A1549" s="176">
        <v>812182</v>
      </c>
      <c r="B1549" s="176" t="s">
        <v>308</v>
      </c>
      <c r="C1549" s="176" t="s">
        <v>220</v>
      </c>
      <c r="D1549" s="176" t="s">
        <v>222</v>
      </c>
      <c r="E1549" s="176" t="s">
        <v>222</v>
      </c>
      <c r="F1549" s="176" t="s">
        <v>220</v>
      </c>
      <c r="G1549" s="176" t="s">
        <v>222</v>
      </c>
      <c r="H1549" s="176" t="s">
        <v>222</v>
      </c>
      <c r="I1549" s="176" t="s">
        <v>220</v>
      </c>
      <c r="J1549" s="176" t="s">
        <v>222</v>
      </c>
      <c r="K1549" s="176" t="s">
        <v>222</v>
      </c>
      <c r="L1549" s="176" t="s">
        <v>220</v>
      </c>
      <c r="M1549" s="176" t="s">
        <v>222</v>
      </c>
      <c r="N1549" s="176" t="s">
        <v>220</v>
      </c>
      <c r="O1549" s="176" t="s">
        <v>284</v>
      </c>
      <c r="P1549" s="176" t="s">
        <v>284</v>
      </c>
      <c r="Q1549" s="176" t="s">
        <v>284</v>
      </c>
      <c r="R1549" s="176" t="s">
        <v>284</v>
      </c>
      <c r="S1549" s="176" t="s">
        <v>284</v>
      </c>
      <c r="T1549" s="176" t="s">
        <v>284</v>
      </c>
      <c r="U1549" s="176" t="s">
        <v>284</v>
      </c>
      <c r="V1549" s="176" t="s">
        <v>284</v>
      </c>
      <c r="W1549" s="176" t="s">
        <v>284</v>
      </c>
      <c r="X1549" s="176" t="s">
        <v>284</v>
      </c>
      <c r="Y1549" s="176" t="s">
        <v>284</v>
      </c>
      <c r="Z1549" s="176" t="s">
        <v>284</v>
      </c>
      <c r="AA1549" s="176" t="s">
        <v>284</v>
      </c>
      <c r="AB1549" s="176" t="s">
        <v>284</v>
      </c>
      <c r="AC1549" s="176" t="s">
        <v>284</v>
      </c>
      <c r="AD1549" s="176" t="s">
        <v>284</v>
      </c>
      <c r="AE1549" s="176" t="s">
        <v>284</v>
      </c>
      <c r="AF1549" s="176" t="s">
        <v>284</v>
      </c>
      <c r="AG1549" s="176" t="s">
        <v>284</v>
      </c>
      <c r="AH1549" s="176" t="s">
        <v>284</v>
      </c>
      <c r="AI1549" s="176" t="s">
        <v>284</v>
      </c>
      <c r="AJ1549" s="176" t="s">
        <v>284</v>
      </c>
      <c r="AK1549" s="176" t="s">
        <v>284</v>
      </c>
      <c r="AL1549" s="176" t="s">
        <v>284</v>
      </c>
      <c r="AM1549" s="176" t="s">
        <v>284</v>
      </c>
      <c r="AN1549" s="176" t="s">
        <v>284</v>
      </c>
      <c r="AO1549" s="176" t="s">
        <v>284</v>
      </c>
      <c r="AP1549" s="176" t="s">
        <v>284</v>
      </c>
      <c r="AQ1549" s="176" t="s">
        <v>284</v>
      </c>
      <c r="AR1549" s="176" t="s">
        <v>284</v>
      </c>
      <c r="AS1549" s="176" t="s">
        <v>284</v>
      </c>
      <c r="AT1549" s="176" t="s">
        <v>284</v>
      </c>
      <c r="AU1549" s="176" t="s">
        <v>284</v>
      </c>
      <c r="AV1549" s="176" t="s">
        <v>284</v>
      </c>
      <c r="AW1549" s="176" t="s">
        <v>284</v>
      </c>
      <c r="AX1549" s="176" t="s">
        <v>284</v>
      </c>
    </row>
    <row r="1550" spans="1:50" x14ac:dyDescent="0.3">
      <c r="A1550" s="176">
        <v>812183</v>
      </c>
      <c r="B1550" s="176" t="s">
        <v>308</v>
      </c>
      <c r="C1550" s="176" t="s">
        <v>222</v>
      </c>
      <c r="D1550" s="176" t="s">
        <v>220</v>
      </c>
      <c r="E1550" s="176" t="s">
        <v>222</v>
      </c>
      <c r="F1550" s="176" t="s">
        <v>222</v>
      </c>
      <c r="G1550" s="176" t="s">
        <v>222</v>
      </c>
      <c r="H1550" s="176" t="s">
        <v>222</v>
      </c>
      <c r="I1550" s="176" t="s">
        <v>220</v>
      </c>
      <c r="J1550" s="176" t="s">
        <v>220</v>
      </c>
      <c r="K1550" s="176" t="s">
        <v>220</v>
      </c>
      <c r="L1550" s="176" t="s">
        <v>220</v>
      </c>
      <c r="M1550" s="176" t="s">
        <v>220</v>
      </c>
      <c r="N1550" s="176" t="s">
        <v>221</v>
      </c>
      <c r="O1550" s="176" t="s">
        <v>284</v>
      </c>
      <c r="P1550" s="176" t="s">
        <v>284</v>
      </c>
      <c r="Q1550" s="176" t="s">
        <v>284</v>
      </c>
      <c r="R1550" s="176" t="s">
        <v>284</v>
      </c>
      <c r="S1550" s="176" t="s">
        <v>284</v>
      </c>
      <c r="T1550" s="176" t="s">
        <v>284</v>
      </c>
      <c r="U1550" s="176" t="s">
        <v>284</v>
      </c>
      <c r="V1550" s="176" t="s">
        <v>284</v>
      </c>
      <c r="W1550" s="176" t="s">
        <v>284</v>
      </c>
      <c r="X1550" s="176" t="s">
        <v>284</v>
      </c>
      <c r="Y1550" s="176" t="s">
        <v>284</v>
      </c>
      <c r="Z1550" s="176" t="s">
        <v>284</v>
      </c>
      <c r="AA1550" s="176" t="s">
        <v>284</v>
      </c>
      <c r="AB1550" s="176" t="s">
        <v>284</v>
      </c>
      <c r="AC1550" s="176" t="s">
        <v>284</v>
      </c>
      <c r="AD1550" s="176" t="s">
        <v>284</v>
      </c>
      <c r="AE1550" s="176" t="s">
        <v>284</v>
      </c>
      <c r="AF1550" s="176" t="s">
        <v>284</v>
      </c>
      <c r="AG1550" s="176" t="s">
        <v>284</v>
      </c>
      <c r="AH1550" s="176" t="s">
        <v>284</v>
      </c>
      <c r="AI1550" s="176" t="s">
        <v>284</v>
      </c>
      <c r="AJ1550" s="176" t="s">
        <v>284</v>
      </c>
      <c r="AK1550" s="176" t="s">
        <v>284</v>
      </c>
      <c r="AL1550" s="176" t="s">
        <v>284</v>
      </c>
      <c r="AM1550" s="176" t="s">
        <v>284</v>
      </c>
      <c r="AN1550" s="176" t="s">
        <v>284</v>
      </c>
      <c r="AO1550" s="176" t="s">
        <v>284</v>
      </c>
      <c r="AP1550" s="176" t="s">
        <v>284</v>
      </c>
      <c r="AQ1550" s="176" t="s">
        <v>284</v>
      </c>
      <c r="AR1550" s="176" t="s">
        <v>284</v>
      </c>
      <c r="AS1550" s="176" t="s">
        <v>284</v>
      </c>
      <c r="AT1550" s="176" t="s">
        <v>284</v>
      </c>
      <c r="AU1550" s="176" t="s">
        <v>284</v>
      </c>
      <c r="AV1550" s="176" t="s">
        <v>284</v>
      </c>
      <c r="AW1550" s="176" t="s">
        <v>284</v>
      </c>
      <c r="AX1550" s="176" t="s">
        <v>284</v>
      </c>
    </row>
    <row r="1551" spans="1:50" x14ac:dyDescent="0.3">
      <c r="A1551" s="176">
        <v>812184</v>
      </c>
      <c r="B1551" s="176" t="s">
        <v>308</v>
      </c>
      <c r="C1551" s="176" t="s">
        <v>222</v>
      </c>
      <c r="D1551" s="176" t="s">
        <v>221</v>
      </c>
      <c r="E1551" s="176" t="s">
        <v>221</v>
      </c>
      <c r="F1551" s="176" t="s">
        <v>222</v>
      </c>
      <c r="G1551" s="176" t="s">
        <v>221</v>
      </c>
      <c r="H1551" s="176" t="s">
        <v>221</v>
      </c>
      <c r="I1551" s="176" t="s">
        <v>221</v>
      </c>
      <c r="J1551" s="176" t="s">
        <v>221</v>
      </c>
      <c r="K1551" s="176" t="s">
        <v>221</v>
      </c>
      <c r="L1551" s="176" t="s">
        <v>221</v>
      </c>
      <c r="M1551" s="176" t="s">
        <v>221</v>
      </c>
      <c r="N1551" s="176" t="s">
        <v>221</v>
      </c>
    </row>
    <row r="1552" spans="1:50" x14ac:dyDescent="0.3">
      <c r="A1552" s="176">
        <v>812185</v>
      </c>
      <c r="B1552" s="176" t="s">
        <v>308</v>
      </c>
      <c r="C1552" s="176" t="s">
        <v>221</v>
      </c>
      <c r="D1552" s="176" t="s">
        <v>221</v>
      </c>
      <c r="E1552" s="176" t="s">
        <v>221</v>
      </c>
      <c r="F1552" s="176" t="s">
        <v>221</v>
      </c>
      <c r="G1552" s="176" t="s">
        <v>221</v>
      </c>
      <c r="H1552" s="176" t="s">
        <v>221</v>
      </c>
      <c r="I1552" s="176" t="s">
        <v>221</v>
      </c>
      <c r="J1552" s="176" t="s">
        <v>221</v>
      </c>
      <c r="K1552" s="176" t="s">
        <v>221</v>
      </c>
      <c r="L1552" s="176" t="s">
        <v>221</v>
      </c>
      <c r="M1552" s="176" t="s">
        <v>221</v>
      </c>
      <c r="N1552" s="176" t="s">
        <v>221</v>
      </c>
      <c r="O1552" s="176" t="s">
        <v>284</v>
      </c>
      <c r="P1552" s="176" t="s">
        <v>284</v>
      </c>
      <c r="Q1552" s="176" t="s">
        <v>284</v>
      </c>
      <c r="R1552" s="176" t="s">
        <v>284</v>
      </c>
      <c r="S1552" s="176" t="s">
        <v>284</v>
      </c>
      <c r="T1552" s="176" t="s">
        <v>284</v>
      </c>
      <c r="U1552" s="176" t="s">
        <v>284</v>
      </c>
      <c r="V1552" s="176" t="s">
        <v>284</v>
      </c>
      <c r="W1552" s="176" t="s">
        <v>284</v>
      </c>
      <c r="X1552" s="176" t="s">
        <v>284</v>
      </c>
      <c r="Y1552" s="176" t="s">
        <v>284</v>
      </c>
      <c r="Z1552" s="176" t="s">
        <v>284</v>
      </c>
      <c r="AA1552" s="176" t="s">
        <v>284</v>
      </c>
      <c r="AB1552" s="176" t="s">
        <v>284</v>
      </c>
      <c r="AC1552" s="176" t="s">
        <v>284</v>
      </c>
      <c r="AD1552" s="176" t="s">
        <v>284</v>
      </c>
      <c r="AE1552" s="176" t="s">
        <v>284</v>
      </c>
      <c r="AF1552" s="176" t="s">
        <v>284</v>
      </c>
      <c r="AG1552" s="176" t="s">
        <v>284</v>
      </c>
      <c r="AH1552" s="176" t="s">
        <v>284</v>
      </c>
      <c r="AI1552" s="176" t="s">
        <v>284</v>
      </c>
      <c r="AJ1552" s="176" t="s">
        <v>284</v>
      </c>
      <c r="AK1552" s="176" t="s">
        <v>284</v>
      </c>
      <c r="AL1552" s="176" t="s">
        <v>284</v>
      </c>
      <c r="AM1552" s="176" t="s">
        <v>284</v>
      </c>
      <c r="AN1552" s="176" t="s">
        <v>284</v>
      </c>
      <c r="AO1552" s="176" t="s">
        <v>284</v>
      </c>
      <c r="AP1552" s="176" t="s">
        <v>284</v>
      </c>
      <c r="AQ1552" s="176" t="s">
        <v>284</v>
      </c>
      <c r="AR1552" s="176" t="s">
        <v>284</v>
      </c>
      <c r="AS1552" s="176" t="s">
        <v>284</v>
      </c>
      <c r="AT1552" s="176" t="s">
        <v>284</v>
      </c>
      <c r="AU1552" s="176" t="s">
        <v>284</v>
      </c>
      <c r="AV1552" s="176" t="s">
        <v>284</v>
      </c>
      <c r="AW1552" s="176" t="s">
        <v>284</v>
      </c>
      <c r="AX1552" s="176" t="s">
        <v>284</v>
      </c>
    </row>
    <row r="1553" spans="1:50" x14ac:dyDescent="0.3">
      <c r="A1553" s="176">
        <v>812187</v>
      </c>
      <c r="B1553" s="176" t="s">
        <v>308</v>
      </c>
      <c r="C1553" s="176" t="s">
        <v>222</v>
      </c>
      <c r="D1553" s="176" t="s">
        <v>222</v>
      </c>
      <c r="E1553" s="176" t="s">
        <v>222</v>
      </c>
      <c r="F1553" s="176" t="s">
        <v>222</v>
      </c>
      <c r="G1553" s="176" t="s">
        <v>222</v>
      </c>
      <c r="H1553" s="176" t="s">
        <v>222</v>
      </c>
      <c r="I1553" s="176" t="s">
        <v>221</v>
      </c>
      <c r="J1553" s="176" t="s">
        <v>221</v>
      </c>
      <c r="K1553" s="176" t="s">
        <v>221</v>
      </c>
      <c r="L1553" s="176" t="s">
        <v>221</v>
      </c>
      <c r="M1553" s="176" t="s">
        <v>221</v>
      </c>
      <c r="N1553" s="176" t="s">
        <v>221</v>
      </c>
    </row>
    <row r="1554" spans="1:50" x14ac:dyDescent="0.3">
      <c r="A1554" s="176">
        <v>812189</v>
      </c>
      <c r="B1554" s="176" t="s">
        <v>308</v>
      </c>
      <c r="C1554" s="176" t="s">
        <v>221</v>
      </c>
      <c r="D1554" s="176" t="s">
        <v>221</v>
      </c>
      <c r="E1554" s="176" t="s">
        <v>222</v>
      </c>
      <c r="F1554" s="176" t="s">
        <v>221</v>
      </c>
      <c r="G1554" s="176" t="s">
        <v>222</v>
      </c>
      <c r="H1554" s="176" t="s">
        <v>222</v>
      </c>
      <c r="I1554" s="176" t="s">
        <v>221</v>
      </c>
      <c r="J1554" s="176" t="s">
        <v>221</v>
      </c>
      <c r="K1554" s="176" t="s">
        <v>221</v>
      </c>
      <c r="L1554" s="176" t="s">
        <v>221</v>
      </c>
      <c r="M1554" s="176" t="s">
        <v>221</v>
      </c>
      <c r="N1554" s="176" t="s">
        <v>221</v>
      </c>
    </row>
    <row r="1555" spans="1:50" x14ac:dyDescent="0.3">
      <c r="A1555" s="176">
        <v>812190</v>
      </c>
      <c r="B1555" s="176" t="s">
        <v>308</v>
      </c>
      <c r="C1555" s="176" t="s">
        <v>222</v>
      </c>
      <c r="D1555" s="176" t="s">
        <v>221</v>
      </c>
      <c r="E1555" s="176" t="s">
        <v>221</v>
      </c>
      <c r="F1555" s="176" t="s">
        <v>221</v>
      </c>
      <c r="G1555" s="176" t="s">
        <v>221</v>
      </c>
      <c r="H1555" s="176" t="s">
        <v>222</v>
      </c>
      <c r="I1555" s="176" t="s">
        <v>221</v>
      </c>
      <c r="J1555" s="176" t="s">
        <v>221</v>
      </c>
      <c r="K1555" s="176" t="s">
        <v>221</v>
      </c>
      <c r="L1555" s="176" t="s">
        <v>221</v>
      </c>
      <c r="M1555" s="176" t="s">
        <v>221</v>
      </c>
      <c r="N1555" s="176" t="s">
        <v>221</v>
      </c>
    </row>
    <row r="1556" spans="1:50" x14ac:dyDescent="0.3">
      <c r="A1556" s="176">
        <v>812191</v>
      </c>
      <c r="B1556" s="176" t="s">
        <v>308</v>
      </c>
      <c r="C1556" s="176" t="s">
        <v>222</v>
      </c>
      <c r="D1556" s="176" t="s">
        <v>221</v>
      </c>
      <c r="E1556" s="176" t="s">
        <v>222</v>
      </c>
      <c r="F1556" s="176" t="s">
        <v>222</v>
      </c>
      <c r="G1556" s="176" t="s">
        <v>221</v>
      </c>
      <c r="H1556" s="176" t="s">
        <v>222</v>
      </c>
      <c r="I1556" s="176" t="s">
        <v>221</v>
      </c>
      <c r="J1556" s="176" t="s">
        <v>221</v>
      </c>
      <c r="K1556" s="176" t="s">
        <v>221</v>
      </c>
      <c r="L1556" s="176" t="s">
        <v>221</v>
      </c>
      <c r="M1556" s="176" t="s">
        <v>221</v>
      </c>
      <c r="N1556" s="176" t="s">
        <v>221</v>
      </c>
    </row>
    <row r="1557" spans="1:50" x14ac:dyDescent="0.3">
      <c r="A1557" s="176">
        <v>812192</v>
      </c>
      <c r="B1557" s="176" t="s">
        <v>308</v>
      </c>
      <c r="C1557" s="176" t="s">
        <v>222</v>
      </c>
      <c r="D1557" s="176" t="s">
        <v>220</v>
      </c>
      <c r="E1557" s="176" t="s">
        <v>220</v>
      </c>
      <c r="F1557" s="176" t="s">
        <v>220</v>
      </c>
      <c r="G1557" s="176" t="s">
        <v>220</v>
      </c>
      <c r="H1557" s="176" t="s">
        <v>222</v>
      </c>
      <c r="I1557" s="176" t="s">
        <v>222</v>
      </c>
      <c r="J1557" s="176" t="s">
        <v>220</v>
      </c>
      <c r="K1557" s="176" t="s">
        <v>222</v>
      </c>
      <c r="L1557" s="176" t="s">
        <v>222</v>
      </c>
      <c r="M1557" s="176" t="s">
        <v>220</v>
      </c>
      <c r="N1557" s="176" t="s">
        <v>222</v>
      </c>
      <c r="O1557" s="176" t="s">
        <v>284</v>
      </c>
      <c r="P1557" s="176" t="s">
        <v>284</v>
      </c>
      <c r="Q1557" s="176" t="s">
        <v>284</v>
      </c>
      <c r="R1557" s="176" t="s">
        <v>284</v>
      </c>
      <c r="S1557" s="176" t="s">
        <v>284</v>
      </c>
      <c r="T1557" s="176" t="s">
        <v>284</v>
      </c>
      <c r="U1557" s="176" t="s">
        <v>284</v>
      </c>
      <c r="V1557" s="176" t="s">
        <v>284</v>
      </c>
      <c r="W1557" s="176" t="s">
        <v>284</v>
      </c>
      <c r="X1557" s="176" t="s">
        <v>284</v>
      </c>
      <c r="Y1557" s="176" t="s">
        <v>284</v>
      </c>
      <c r="Z1557" s="176" t="s">
        <v>284</v>
      </c>
      <c r="AA1557" s="176" t="s">
        <v>284</v>
      </c>
      <c r="AB1557" s="176" t="s">
        <v>284</v>
      </c>
      <c r="AC1557" s="176" t="s">
        <v>284</v>
      </c>
      <c r="AD1557" s="176" t="s">
        <v>284</v>
      </c>
      <c r="AE1557" s="176" t="s">
        <v>284</v>
      </c>
      <c r="AF1557" s="176" t="s">
        <v>284</v>
      </c>
      <c r="AG1557" s="176" t="s">
        <v>284</v>
      </c>
      <c r="AH1557" s="176" t="s">
        <v>284</v>
      </c>
      <c r="AI1557" s="176" t="s">
        <v>284</v>
      </c>
      <c r="AJ1557" s="176" t="s">
        <v>284</v>
      </c>
      <c r="AK1557" s="176" t="s">
        <v>284</v>
      </c>
      <c r="AL1557" s="176" t="s">
        <v>284</v>
      </c>
      <c r="AM1557" s="176" t="s">
        <v>284</v>
      </c>
      <c r="AN1557" s="176" t="s">
        <v>284</v>
      </c>
      <c r="AO1557" s="176" t="s">
        <v>284</v>
      </c>
      <c r="AP1557" s="176" t="s">
        <v>284</v>
      </c>
      <c r="AQ1557" s="176" t="s">
        <v>284</v>
      </c>
      <c r="AR1557" s="176" t="s">
        <v>284</v>
      </c>
      <c r="AS1557" s="176" t="s">
        <v>284</v>
      </c>
      <c r="AT1557" s="176" t="s">
        <v>284</v>
      </c>
      <c r="AU1557" s="176" t="s">
        <v>284</v>
      </c>
      <c r="AV1557" s="176" t="s">
        <v>284</v>
      </c>
      <c r="AW1557" s="176" t="s">
        <v>284</v>
      </c>
      <c r="AX1557" s="176" t="s">
        <v>284</v>
      </c>
    </row>
    <row r="1558" spans="1:50" x14ac:dyDescent="0.3">
      <c r="A1558" s="176">
        <v>812193</v>
      </c>
      <c r="B1558" s="176" t="s">
        <v>308</v>
      </c>
      <c r="C1558" s="176" t="s">
        <v>222</v>
      </c>
      <c r="D1558" s="176" t="s">
        <v>222</v>
      </c>
      <c r="E1558" s="176" t="s">
        <v>221</v>
      </c>
      <c r="F1558" s="176" t="s">
        <v>221</v>
      </c>
      <c r="G1558" s="176" t="s">
        <v>221</v>
      </c>
      <c r="H1558" s="176" t="s">
        <v>222</v>
      </c>
      <c r="I1558" s="176" t="s">
        <v>221</v>
      </c>
      <c r="J1558" s="176" t="s">
        <v>221</v>
      </c>
      <c r="K1558" s="176" t="s">
        <v>221</v>
      </c>
      <c r="L1558" s="176" t="s">
        <v>221</v>
      </c>
      <c r="M1558" s="176" t="s">
        <v>221</v>
      </c>
      <c r="N1558" s="176" t="s">
        <v>221</v>
      </c>
    </row>
    <row r="1559" spans="1:50" x14ac:dyDescent="0.3">
      <c r="A1559" s="176">
        <v>812194</v>
      </c>
      <c r="B1559" s="176" t="s">
        <v>308</v>
      </c>
      <c r="C1559" s="176" t="s">
        <v>220</v>
      </c>
      <c r="D1559" s="176" t="s">
        <v>220</v>
      </c>
      <c r="E1559" s="176" t="s">
        <v>222</v>
      </c>
      <c r="F1559" s="176" t="s">
        <v>222</v>
      </c>
      <c r="G1559" s="176" t="s">
        <v>222</v>
      </c>
      <c r="H1559" s="176" t="s">
        <v>220</v>
      </c>
      <c r="I1559" s="176" t="s">
        <v>221</v>
      </c>
      <c r="J1559" s="176" t="s">
        <v>221</v>
      </c>
      <c r="K1559" s="176" t="s">
        <v>221</v>
      </c>
      <c r="L1559" s="176" t="s">
        <v>221</v>
      </c>
      <c r="M1559" s="176" t="s">
        <v>221</v>
      </c>
      <c r="N1559" s="176" t="s">
        <v>221</v>
      </c>
    </row>
    <row r="1560" spans="1:50" x14ac:dyDescent="0.3">
      <c r="A1560" s="176">
        <v>812196</v>
      </c>
      <c r="B1560" s="176" t="s">
        <v>308</v>
      </c>
      <c r="C1560" s="176" t="s">
        <v>220</v>
      </c>
      <c r="D1560" s="176" t="s">
        <v>220</v>
      </c>
      <c r="E1560" s="176" t="s">
        <v>222</v>
      </c>
      <c r="F1560" s="176" t="s">
        <v>220</v>
      </c>
      <c r="G1560" s="176" t="s">
        <v>222</v>
      </c>
      <c r="H1560" s="176" t="s">
        <v>220</v>
      </c>
      <c r="I1560" s="176" t="s">
        <v>222</v>
      </c>
      <c r="J1560" s="176" t="s">
        <v>222</v>
      </c>
      <c r="K1560" s="176" t="s">
        <v>220</v>
      </c>
      <c r="L1560" s="176" t="s">
        <v>222</v>
      </c>
      <c r="M1560" s="176" t="s">
        <v>222</v>
      </c>
      <c r="N1560" s="176" t="s">
        <v>221</v>
      </c>
      <c r="O1560" s="176" t="s">
        <v>284</v>
      </c>
      <c r="P1560" s="176" t="s">
        <v>284</v>
      </c>
      <c r="Q1560" s="176" t="s">
        <v>284</v>
      </c>
      <c r="R1560" s="176" t="s">
        <v>284</v>
      </c>
      <c r="S1560" s="176" t="s">
        <v>284</v>
      </c>
      <c r="T1560" s="176" t="s">
        <v>284</v>
      </c>
      <c r="U1560" s="176" t="s">
        <v>284</v>
      </c>
      <c r="V1560" s="176" t="s">
        <v>284</v>
      </c>
      <c r="W1560" s="176" t="s">
        <v>284</v>
      </c>
      <c r="X1560" s="176" t="s">
        <v>284</v>
      </c>
      <c r="Y1560" s="176" t="s">
        <v>284</v>
      </c>
      <c r="Z1560" s="176" t="s">
        <v>284</v>
      </c>
      <c r="AA1560" s="176" t="s">
        <v>284</v>
      </c>
      <c r="AB1560" s="176" t="s">
        <v>284</v>
      </c>
      <c r="AC1560" s="176" t="s">
        <v>284</v>
      </c>
      <c r="AD1560" s="176" t="s">
        <v>284</v>
      </c>
      <c r="AE1560" s="176" t="s">
        <v>284</v>
      </c>
      <c r="AF1560" s="176" t="s">
        <v>284</v>
      </c>
      <c r="AG1560" s="176" t="s">
        <v>284</v>
      </c>
      <c r="AH1560" s="176" t="s">
        <v>284</v>
      </c>
      <c r="AI1560" s="176" t="s">
        <v>284</v>
      </c>
      <c r="AJ1560" s="176" t="s">
        <v>284</v>
      </c>
      <c r="AK1560" s="176" t="s">
        <v>284</v>
      </c>
      <c r="AL1560" s="176" t="s">
        <v>284</v>
      </c>
      <c r="AM1560" s="176" t="s">
        <v>284</v>
      </c>
      <c r="AN1560" s="176" t="s">
        <v>284</v>
      </c>
      <c r="AO1560" s="176" t="s">
        <v>284</v>
      </c>
      <c r="AP1560" s="176" t="s">
        <v>284</v>
      </c>
      <c r="AQ1560" s="176" t="s">
        <v>284</v>
      </c>
      <c r="AR1560" s="176" t="s">
        <v>284</v>
      </c>
      <c r="AS1560" s="176" t="s">
        <v>284</v>
      </c>
      <c r="AT1560" s="176" t="s">
        <v>284</v>
      </c>
      <c r="AU1560" s="176" t="s">
        <v>284</v>
      </c>
      <c r="AV1560" s="176" t="s">
        <v>284</v>
      </c>
      <c r="AW1560" s="176" t="s">
        <v>284</v>
      </c>
      <c r="AX1560" s="176" t="s">
        <v>284</v>
      </c>
    </row>
    <row r="1561" spans="1:50" x14ac:dyDescent="0.3">
      <c r="A1561" s="176">
        <v>812197</v>
      </c>
      <c r="B1561" s="176" t="s">
        <v>308</v>
      </c>
      <c r="C1561" s="176" t="s">
        <v>220</v>
      </c>
      <c r="D1561" s="176" t="s">
        <v>221</v>
      </c>
      <c r="E1561" s="176" t="s">
        <v>220</v>
      </c>
      <c r="F1561" s="176" t="s">
        <v>220</v>
      </c>
      <c r="G1561" s="176" t="s">
        <v>220</v>
      </c>
      <c r="H1561" s="176" t="s">
        <v>220</v>
      </c>
      <c r="I1561" s="176" t="s">
        <v>221</v>
      </c>
      <c r="J1561" s="176" t="s">
        <v>221</v>
      </c>
      <c r="K1561" s="176" t="s">
        <v>221</v>
      </c>
      <c r="L1561" s="176" t="s">
        <v>221</v>
      </c>
      <c r="M1561" s="176" t="s">
        <v>221</v>
      </c>
      <c r="N1561" s="176" t="s">
        <v>221</v>
      </c>
    </row>
    <row r="1562" spans="1:50" x14ac:dyDescent="0.3">
      <c r="A1562" s="176">
        <v>812199</v>
      </c>
      <c r="B1562" s="176" t="s">
        <v>308</v>
      </c>
      <c r="C1562" s="176" t="s">
        <v>222</v>
      </c>
      <c r="D1562" s="176" t="s">
        <v>222</v>
      </c>
      <c r="E1562" s="176" t="s">
        <v>222</v>
      </c>
      <c r="F1562" s="176" t="s">
        <v>222</v>
      </c>
      <c r="G1562" s="176" t="s">
        <v>222</v>
      </c>
      <c r="H1562" s="176" t="s">
        <v>222</v>
      </c>
      <c r="I1562" s="176" t="s">
        <v>221</v>
      </c>
      <c r="J1562" s="176" t="s">
        <v>221</v>
      </c>
      <c r="K1562" s="176" t="s">
        <v>221</v>
      </c>
      <c r="L1562" s="176" t="s">
        <v>221</v>
      </c>
      <c r="M1562" s="176" t="s">
        <v>221</v>
      </c>
      <c r="N1562" s="176" t="s">
        <v>221</v>
      </c>
    </row>
    <row r="1563" spans="1:50" x14ac:dyDescent="0.3">
      <c r="A1563" s="176">
        <v>812200</v>
      </c>
      <c r="B1563" s="176" t="s">
        <v>308</v>
      </c>
      <c r="C1563" s="176" t="s">
        <v>221</v>
      </c>
      <c r="D1563" s="176" t="s">
        <v>221</v>
      </c>
      <c r="E1563" s="176" t="s">
        <v>221</v>
      </c>
      <c r="F1563" s="176" t="s">
        <v>221</v>
      </c>
      <c r="G1563" s="176" t="s">
        <v>221</v>
      </c>
      <c r="H1563" s="176" t="s">
        <v>221</v>
      </c>
      <c r="I1563" s="176" t="s">
        <v>221</v>
      </c>
      <c r="J1563" s="176" t="s">
        <v>221</v>
      </c>
      <c r="K1563" s="176" t="s">
        <v>221</v>
      </c>
      <c r="L1563" s="176" t="s">
        <v>221</v>
      </c>
      <c r="M1563" s="176" t="s">
        <v>221</v>
      </c>
      <c r="N1563" s="176" t="s">
        <v>221</v>
      </c>
    </row>
    <row r="1564" spans="1:50" x14ac:dyDescent="0.3">
      <c r="A1564" s="176">
        <v>812201</v>
      </c>
      <c r="B1564" s="176" t="s">
        <v>308</v>
      </c>
      <c r="C1564" s="176" t="s">
        <v>220</v>
      </c>
      <c r="D1564" s="176" t="s">
        <v>222</v>
      </c>
      <c r="E1564" s="176" t="s">
        <v>220</v>
      </c>
      <c r="F1564" s="176" t="s">
        <v>222</v>
      </c>
      <c r="G1564" s="176" t="s">
        <v>222</v>
      </c>
      <c r="H1564" s="176" t="s">
        <v>222</v>
      </c>
      <c r="I1564" s="176" t="s">
        <v>222</v>
      </c>
      <c r="J1564" s="176" t="s">
        <v>222</v>
      </c>
      <c r="K1564" s="176" t="s">
        <v>220</v>
      </c>
      <c r="L1564" s="176" t="s">
        <v>222</v>
      </c>
      <c r="M1564" s="176" t="s">
        <v>222</v>
      </c>
      <c r="N1564" s="176" t="s">
        <v>220</v>
      </c>
      <c r="O1564" s="176" t="s">
        <v>284</v>
      </c>
      <c r="P1564" s="176" t="s">
        <v>284</v>
      </c>
      <c r="Q1564" s="176" t="s">
        <v>284</v>
      </c>
      <c r="R1564" s="176" t="s">
        <v>284</v>
      </c>
      <c r="S1564" s="176" t="s">
        <v>284</v>
      </c>
      <c r="T1564" s="176" t="s">
        <v>284</v>
      </c>
      <c r="U1564" s="176" t="s">
        <v>284</v>
      </c>
      <c r="V1564" s="176" t="s">
        <v>284</v>
      </c>
      <c r="W1564" s="176" t="s">
        <v>284</v>
      </c>
      <c r="X1564" s="176" t="s">
        <v>284</v>
      </c>
      <c r="Y1564" s="176" t="s">
        <v>284</v>
      </c>
      <c r="Z1564" s="176" t="s">
        <v>284</v>
      </c>
      <c r="AA1564" s="176" t="s">
        <v>284</v>
      </c>
      <c r="AB1564" s="176" t="s">
        <v>284</v>
      </c>
      <c r="AC1564" s="176" t="s">
        <v>284</v>
      </c>
      <c r="AD1564" s="176" t="s">
        <v>284</v>
      </c>
      <c r="AE1564" s="176" t="s">
        <v>284</v>
      </c>
      <c r="AF1564" s="176" t="s">
        <v>284</v>
      </c>
      <c r="AG1564" s="176" t="s">
        <v>284</v>
      </c>
      <c r="AH1564" s="176" t="s">
        <v>284</v>
      </c>
      <c r="AI1564" s="176" t="s">
        <v>284</v>
      </c>
      <c r="AJ1564" s="176" t="s">
        <v>284</v>
      </c>
      <c r="AK1564" s="176" t="s">
        <v>284</v>
      </c>
      <c r="AL1564" s="176" t="s">
        <v>284</v>
      </c>
      <c r="AM1564" s="176" t="s">
        <v>284</v>
      </c>
      <c r="AN1564" s="176" t="s">
        <v>284</v>
      </c>
      <c r="AO1564" s="176" t="s">
        <v>284</v>
      </c>
      <c r="AP1564" s="176" t="s">
        <v>284</v>
      </c>
      <c r="AQ1564" s="176" t="s">
        <v>284</v>
      </c>
      <c r="AR1564" s="176" t="s">
        <v>284</v>
      </c>
      <c r="AS1564" s="176" t="s">
        <v>284</v>
      </c>
      <c r="AT1564" s="176" t="s">
        <v>284</v>
      </c>
      <c r="AU1564" s="176" t="s">
        <v>284</v>
      </c>
      <c r="AV1564" s="176" t="s">
        <v>284</v>
      </c>
      <c r="AW1564" s="176" t="s">
        <v>284</v>
      </c>
      <c r="AX1564" s="176" t="s">
        <v>284</v>
      </c>
    </row>
    <row r="1565" spans="1:50" x14ac:dyDescent="0.3">
      <c r="A1565" s="176">
        <v>812202</v>
      </c>
      <c r="B1565" s="176" t="s">
        <v>308</v>
      </c>
      <c r="C1565" s="176" t="s">
        <v>222</v>
      </c>
      <c r="D1565" s="176" t="s">
        <v>221</v>
      </c>
      <c r="E1565" s="176" t="s">
        <v>221</v>
      </c>
      <c r="F1565" s="176" t="s">
        <v>221</v>
      </c>
      <c r="G1565" s="176" t="s">
        <v>222</v>
      </c>
      <c r="H1565" s="176" t="s">
        <v>221</v>
      </c>
      <c r="I1565" s="176" t="s">
        <v>221</v>
      </c>
      <c r="J1565" s="176" t="s">
        <v>221</v>
      </c>
      <c r="K1565" s="176" t="s">
        <v>221</v>
      </c>
      <c r="L1565" s="176" t="s">
        <v>221</v>
      </c>
      <c r="M1565" s="176" t="s">
        <v>221</v>
      </c>
      <c r="N1565" s="176" t="s">
        <v>221</v>
      </c>
    </row>
    <row r="1566" spans="1:50" x14ac:dyDescent="0.3">
      <c r="A1566" s="176">
        <v>812203</v>
      </c>
      <c r="B1566" s="176" t="s">
        <v>308</v>
      </c>
      <c r="C1566" s="176" t="s">
        <v>222</v>
      </c>
      <c r="D1566" s="176" t="s">
        <v>222</v>
      </c>
      <c r="E1566" s="176" t="s">
        <v>222</v>
      </c>
      <c r="F1566" s="176" t="s">
        <v>222</v>
      </c>
      <c r="G1566" s="176" t="s">
        <v>222</v>
      </c>
      <c r="H1566" s="176" t="s">
        <v>222</v>
      </c>
      <c r="I1566" s="176" t="s">
        <v>221</v>
      </c>
      <c r="J1566" s="176" t="s">
        <v>221</v>
      </c>
      <c r="K1566" s="176" t="s">
        <v>221</v>
      </c>
      <c r="L1566" s="176" t="s">
        <v>221</v>
      </c>
      <c r="M1566" s="176" t="s">
        <v>221</v>
      </c>
      <c r="N1566" s="176" t="s">
        <v>221</v>
      </c>
    </row>
    <row r="1567" spans="1:50" x14ac:dyDescent="0.3">
      <c r="A1567" s="176">
        <v>812204</v>
      </c>
      <c r="B1567" s="176" t="s">
        <v>308</v>
      </c>
      <c r="C1567" s="176" t="s">
        <v>222</v>
      </c>
      <c r="D1567" s="176" t="s">
        <v>222</v>
      </c>
      <c r="E1567" s="176" t="s">
        <v>220</v>
      </c>
      <c r="F1567" s="176" t="s">
        <v>220</v>
      </c>
      <c r="G1567" s="176" t="s">
        <v>222</v>
      </c>
      <c r="H1567" s="176" t="s">
        <v>220</v>
      </c>
      <c r="I1567" s="176" t="s">
        <v>222</v>
      </c>
      <c r="J1567" s="176" t="s">
        <v>222</v>
      </c>
      <c r="K1567" s="176" t="s">
        <v>222</v>
      </c>
      <c r="L1567" s="176" t="s">
        <v>222</v>
      </c>
      <c r="M1567" s="176" t="s">
        <v>222</v>
      </c>
      <c r="N1567" s="176" t="s">
        <v>222</v>
      </c>
      <c r="O1567" s="176" t="s">
        <v>284</v>
      </c>
      <c r="P1567" s="176" t="s">
        <v>284</v>
      </c>
      <c r="Q1567" s="176" t="s">
        <v>284</v>
      </c>
      <c r="R1567" s="176" t="s">
        <v>284</v>
      </c>
      <c r="S1567" s="176" t="s">
        <v>284</v>
      </c>
      <c r="T1567" s="176" t="s">
        <v>284</v>
      </c>
      <c r="U1567" s="176" t="s">
        <v>284</v>
      </c>
      <c r="V1567" s="176" t="s">
        <v>284</v>
      </c>
      <c r="W1567" s="176" t="s">
        <v>284</v>
      </c>
      <c r="X1567" s="176" t="s">
        <v>284</v>
      </c>
      <c r="Y1567" s="176" t="s">
        <v>284</v>
      </c>
      <c r="Z1567" s="176" t="s">
        <v>284</v>
      </c>
      <c r="AA1567" s="176" t="s">
        <v>284</v>
      </c>
      <c r="AB1567" s="176" t="s">
        <v>284</v>
      </c>
      <c r="AC1567" s="176" t="s">
        <v>284</v>
      </c>
      <c r="AD1567" s="176" t="s">
        <v>284</v>
      </c>
      <c r="AE1567" s="176" t="s">
        <v>284</v>
      </c>
      <c r="AF1567" s="176" t="s">
        <v>284</v>
      </c>
      <c r="AG1567" s="176" t="s">
        <v>284</v>
      </c>
      <c r="AH1567" s="176" t="s">
        <v>284</v>
      </c>
      <c r="AI1567" s="176" t="s">
        <v>284</v>
      </c>
      <c r="AJ1567" s="176" t="s">
        <v>284</v>
      </c>
      <c r="AK1567" s="176" t="s">
        <v>284</v>
      </c>
      <c r="AL1567" s="176" t="s">
        <v>284</v>
      </c>
      <c r="AM1567" s="176" t="s">
        <v>284</v>
      </c>
      <c r="AN1567" s="176" t="s">
        <v>284</v>
      </c>
      <c r="AO1567" s="176" t="s">
        <v>284</v>
      </c>
      <c r="AP1567" s="176" t="s">
        <v>284</v>
      </c>
      <c r="AQ1567" s="176" t="s">
        <v>284</v>
      </c>
      <c r="AR1567" s="176" t="s">
        <v>284</v>
      </c>
      <c r="AS1567" s="176" t="s">
        <v>284</v>
      </c>
      <c r="AT1567" s="176" t="s">
        <v>284</v>
      </c>
      <c r="AU1567" s="176" t="s">
        <v>284</v>
      </c>
      <c r="AV1567" s="176" t="s">
        <v>284</v>
      </c>
      <c r="AW1567" s="176" t="s">
        <v>284</v>
      </c>
      <c r="AX1567" s="176" t="s">
        <v>284</v>
      </c>
    </row>
    <row r="1568" spans="1:50" x14ac:dyDescent="0.3">
      <c r="A1568" s="176">
        <v>812207</v>
      </c>
      <c r="B1568" s="176" t="s">
        <v>308</v>
      </c>
      <c r="C1568" s="176" t="s">
        <v>222</v>
      </c>
      <c r="D1568" s="176" t="s">
        <v>222</v>
      </c>
      <c r="E1568" s="176" t="s">
        <v>221</v>
      </c>
      <c r="F1568" s="176" t="s">
        <v>221</v>
      </c>
      <c r="G1568" s="176" t="s">
        <v>221</v>
      </c>
      <c r="H1568" s="176" t="s">
        <v>222</v>
      </c>
      <c r="I1568" s="176" t="s">
        <v>221</v>
      </c>
      <c r="J1568" s="176" t="s">
        <v>221</v>
      </c>
      <c r="K1568" s="176" t="s">
        <v>221</v>
      </c>
      <c r="L1568" s="176" t="s">
        <v>221</v>
      </c>
      <c r="M1568" s="176" t="s">
        <v>221</v>
      </c>
      <c r="N1568" s="176" t="s">
        <v>221</v>
      </c>
    </row>
    <row r="1569" spans="1:50" x14ac:dyDescent="0.3">
      <c r="A1569" s="176">
        <v>812208</v>
      </c>
      <c r="B1569" s="176" t="s">
        <v>308</v>
      </c>
      <c r="C1569" s="176" t="s">
        <v>221</v>
      </c>
      <c r="D1569" s="176" t="s">
        <v>222</v>
      </c>
      <c r="E1569" s="176" t="s">
        <v>222</v>
      </c>
      <c r="F1569" s="176" t="s">
        <v>221</v>
      </c>
      <c r="G1569" s="176" t="s">
        <v>222</v>
      </c>
      <c r="H1569" s="176" t="s">
        <v>222</v>
      </c>
      <c r="I1569" s="176" t="s">
        <v>221</v>
      </c>
      <c r="J1569" s="176" t="s">
        <v>221</v>
      </c>
      <c r="K1569" s="176" t="s">
        <v>221</v>
      </c>
      <c r="L1569" s="176" t="s">
        <v>221</v>
      </c>
      <c r="M1569" s="176" t="s">
        <v>221</v>
      </c>
      <c r="N1569" s="176" t="s">
        <v>221</v>
      </c>
    </row>
    <row r="1570" spans="1:50" x14ac:dyDescent="0.3">
      <c r="A1570" s="176">
        <v>812210</v>
      </c>
      <c r="B1570" s="176" t="s">
        <v>308</v>
      </c>
      <c r="C1570" s="176" t="s">
        <v>222</v>
      </c>
      <c r="D1570" s="176" t="s">
        <v>222</v>
      </c>
      <c r="E1570" s="176" t="s">
        <v>222</v>
      </c>
      <c r="F1570" s="176" t="s">
        <v>222</v>
      </c>
      <c r="G1570" s="176" t="s">
        <v>222</v>
      </c>
      <c r="H1570" s="176" t="s">
        <v>222</v>
      </c>
      <c r="I1570" s="176" t="s">
        <v>221</v>
      </c>
      <c r="J1570" s="176" t="s">
        <v>221</v>
      </c>
      <c r="K1570" s="176" t="s">
        <v>221</v>
      </c>
      <c r="L1570" s="176" t="s">
        <v>221</v>
      </c>
      <c r="M1570" s="176" t="s">
        <v>221</v>
      </c>
      <c r="N1570" s="176" t="s">
        <v>221</v>
      </c>
    </row>
    <row r="1571" spans="1:50" x14ac:dyDescent="0.3">
      <c r="A1571" s="176">
        <v>812211</v>
      </c>
      <c r="B1571" s="176" t="s">
        <v>308</v>
      </c>
      <c r="C1571" s="176" t="s">
        <v>222</v>
      </c>
      <c r="D1571" s="176" t="s">
        <v>222</v>
      </c>
      <c r="E1571" s="176" t="s">
        <v>222</v>
      </c>
      <c r="F1571" s="176" t="s">
        <v>221</v>
      </c>
      <c r="G1571" s="176" t="s">
        <v>221</v>
      </c>
      <c r="H1571" s="176" t="s">
        <v>222</v>
      </c>
      <c r="I1571" s="176" t="s">
        <v>221</v>
      </c>
      <c r="J1571" s="176" t="s">
        <v>221</v>
      </c>
      <c r="K1571" s="176" t="s">
        <v>221</v>
      </c>
      <c r="L1571" s="176" t="s">
        <v>221</v>
      </c>
      <c r="M1571" s="176" t="s">
        <v>221</v>
      </c>
      <c r="N1571" s="176" t="s">
        <v>221</v>
      </c>
    </row>
    <row r="1572" spans="1:50" x14ac:dyDescent="0.3">
      <c r="A1572" s="176">
        <v>812212</v>
      </c>
      <c r="B1572" s="176" t="s">
        <v>308</v>
      </c>
      <c r="C1572" s="176" t="s">
        <v>220</v>
      </c>
      <c r="D1572" s="176" t="s">
        <v>222</v>
      </c>
      <c r="E1572" s="176" t="s">
        <v>220</v>
      </c>
      <c r="F1572" s="176" t="s">
        <v>220</v>
      </c>
      <c r="G1572" s="176" t="s">
        <v>220</v>
      </c>
      <c r="H1572" s="176" t="s">
        <v>222</v>
      </c>
      <c r="I1572" s="176" t="s">
        <v>222</v>
      </c>
      <c r="J1572" s="176" t="s">
        <v>221</v>
      </c>
      <c r="K1572" s="176" t="s">
        <v>222</v>
      </c>
      <c r="L1572" s="176" t="s">
        <v>222</v>
      </c>
      <c r="M1572" s="176" t="s">
        <v>221</v>
      </c>
      <c r="N1572" s="176" t="s">
        <v>222</v>
      </c>
      <c r="O1572" s="176" t="s">
        <v>284</v>
      </c>
      <c r="P1572" s="176" t="s">
        <v>284</v>
      </c>
      <c r="Q1572" s="176" t="s">
        <v>284</v>
      </c>
      <c r="R1572" s="176" t="s">
        <v>284</v>
      </c>
      <c r="S1572" s="176" t="s">
        <v>284</v>
      </c>
      <c r="T1572" s="176" t="s">
        <v>284</v>
      </c>
      <c r="U1572" s="176" t="s">
        <v>284</v>
      </c>
      <c r="V1572" s="176" t="s">
        <v>284</v>
      </c>
      <c r="W1572" s="176" t="s">
        <v>284</v>
      </c>
      <c r="X1572" s="176" t="s">
        <v>284</v>
      </c>
      <c r="Y1572" s="176" t="s">
        <v>284</v>
      </c>
      <c r="Z1572" s="176" t="s">
        <v>284</v>
      </c>
      <c r="AA1572" s="176" t="s">
        <v>284</v>
      </c>
      <c r="AB1572" s="176" t="s">
        <v>284</v>
      </c>
      <c r="AC1572" s="176" t="s">
        <v>284</v>
      </c>
      <c r="AD1572" s="176" t="s">
        <v>284</v>
      </c>
      <c r="AE1572" s="176" t="s">
        <v>284</v>
      </c>
      <c r="AF1572" s="176" t="s">
        <v>284</v>
      </c>
      <c r="AG1572" s="176" t="s">
        <v>284</v>
      </c>
      <c r="AH1572" s="176" t="s">
        <v>284</v>
      </c>
      <c r="AI1572" s="176" t="s">
        <v>284</v>
      </c>
      <c r="AJ1572" s="176" t="s">
        <v>284</v>
      </c>
      <c r="AK1572" s="176" t="s">
        <v>284</v>
      </c>
      <c r="AL1572" s="176" t="s">
        <v>284</v>
      </c>
      <c r="AM1572" s="176" t="s">
        <v>284</v>
      </c>
      <c r="AN1572" s="176" t="s">
        <v>284</v>
      </c>
      <c r="AO1572" s="176" t="s">
        <v>284</v>
      </c>
      <c r="AP1572" s="176" t="s">
        <v>284</v>
      </c>
      <c r="AQ1572" s="176" t="s">
        <v>284</v>
      </c>
      <c r="AR1572" s="176" t="s">
        <v>284</v>
      </c>
      <c r="AS1572" s="176" t="s">
        <v>284</v>
      </c>
      <c r="AT1572" s="176" t="s">
        <v>284</v>
      </c>
      <c r="AU1572" s="176" t="s">
        <v>284</v>
      </c>
      <c r="AV1572" s="176" t="s">
        <v>284</v>
      </c>
      <c r="AW1572" s="176" t="s">
        <v>284</v>
      </c>
      <c r="AX1572" s="176" t="s">
        <v>284</v>
      </c>
    </row>
    <row r="1573" spans="1:50" x14ac:dyDescent="0.3">
      <c r="A1573" s="176">
        <v>812213</v>
      </c>
      <c r="B1573" s="176" t="s">
        <v>308</v>
      </c>
      <c r="C1573" s="176" t="s">
        <v>222</v>
      </c>
      <c r="D1573" s="176" t="s">
        <v>222</v>
      </c>
      <c r="E1573" s="176" t="s">
        <v>222</v>
      </c>
      <c r="F1573" s="176" t="s">
        <v>222</v>
      </c>
      <c r="G1573" s="176" t="s">
        <v>222</v>
      </c>
      <c r="H1573" s="176" t="s">
        <v>222</v>
      </c>
      <c r="I1573" s="176" t="s">
        <v>221</v>
      </c>
      <c r="J1573" s="176" t="s">
        <v>221</v>
      </c>
      <c r="K1573" s="176" t="s">
        <v>221</v>
      </c>
      <c r="L1573" s="176" t="s">
        <v>221</v>
      </c>
      <c r="M1573" s="176" t="s">
        <v>221</v>
      </c>
      <c r="N1573" s="176" t="s">
        <v>221</v>
      </c>
    </row>
    <row r="1574" spans="1:50" x14ac:dyDescent="0.3">
      <c r="A1574" s="176">
        <v>812216</v>
      </c>
      <c r="B1574" s="176" t="s">
        <v>308</v>
      </c>
      <c r="C1574" s="176" t="s">
        <v>222</v>
      </c>
      <c r="D1574" s="176" t="s">
        <v>222</v>
      </c>
      <c r="E1574" s="176" t="s">
        <v>222</v>
      </c>
      <c r="F1574" s="176" t="s">
        <v>222</v>
      </c>
      <c r="G1574" s="176" t="s">
        <v>222</v>
      </c>
      <c r="H1574" s="176" t="s">
        <v>222</v>
      </c>
      <c r="I1574" s="176" t="s">
        <v>221</v>
      </c>
      <c r="J1574" s="176" t="s">
        <v>221</v>
      </c>
      <c r="K1574" s="176" t="s">
        <v>221</v>
      </c>
      <c r="L1574" s="176" t="s">
        <v>221</v>
      </c>
      <c r="M1574" s="176" t="s">
        <v>221</v>
      </c>
      <c r="N1574" s="176" t="s">
        <v>221</v>
      </c>
    </row>
    <row r="1575" spans="1:50" x14ac:dyDescent="0.3">
      <c r="A1575" s="176">
        <v>812217</v>
      </c>
      <c r="B1575" s="176" t="s">
        <v>308</v>
      </c>
      <c r="C1575" s="176" t="s">
        <v>222</v>
      </c>
      <c r="D1575" s="176" t="s">
        <v>222</v>
      </c>
      <c r="E1575" s="176" t="s">
        <v>222</v>
      </c>
      <c r="F1575" s="176" t="s">
        <v>222</v>
      </c>
      <c r="G1575" s="176" t="s">
        <v>222</v>
      </c>
      <c r="H1575" s="176" t="s">
        <v>222</v>
      </c>
      <c r="I1575" s="176" t="s">
        <v>221</v>
      </c>
      <c r="J1575" s="176" t="s">
        <v>221</v>
      </c>
      <c r="K1575" s="176" t="s">
        <v>221</v>
      </c>
      <c r="L1575" s="176" t="s">
        <v>221</v>
      </c>
      <c r="M1575" s="176" t="s">
        <v>221</v>
      </c>
      <c r="N1575" s="176" t="s">
        <v>221</v>
      </c>
    </row>
    <row r="1576" spans="1:50" x14ac:dyDescent="0.3">
      <c r="A1576" s="176">
        <v>812218</v>
      </c>
      <c r="B1576" s="176" t="s">
        <v>308</v>
      </c>
      <c r="C1576" s="176" t="s">
        <v>220</v>
      </c>
      <c r="D1576" s="176" t="s">
        <v>222</v>
      </c>
      <c r="E1576" s="176" t="s">
        <v>222</v>
      </c>
      <c r="F1576" s="176" t="s">
        <v>220</v>
      </c>
      <c r="G1576" s="176" t="s">
        <v>221</v>
      </c>
      <c r="H1576" s="176" t="s">
        <v>220</v>
      </c>
      <c r="I1576" s="176" t="s">
        <v>222</v>
      </c>
      <c r="J1576" s="176" t="s">
        <v>221</v>
      </c>
      <c r="K1576" s="176" t="s">
        <v>221</v>
      </c>
      <c r="L1576" s="176" t="s">
        <v>221</v>
      </c>
      <c r="M1576" s="176" t="s">
        <v>222</v>
      </c>
      <c r="N1576" s="176" t="s">
        <v>222</v>
      </c>
      <c r="O1576" s="176" t="s">
        <v>284</v>
      </c>
      <c r="P1576" s="176" t="s">
        <v>284</v>
      </c>
      <c r="Q1576" s="176" t="s">
        <v>284</v>
      </c>
      <c r="R1576" s="176" t="s">
        <v>284</v>
      </c>
      <c r="S1576" s="176" t="s">
        <v>284</v>
      </c>
      <c r="T1576" s="176" t="s">
        <v>284</v>
      </c>
      <c r="U1576" s="176" t="s">
        <v>284</v>
      </c>
      <c r="V1576" s="176" t="s">
        <v>284</v>
      </c>
      <c r="W1576" s="176" t="s">
        <v>284</v>
      </c>
      <c r="X1576" s="176" t="s">
        <v>284</v>
      </c>
      <c r="Y1576" s="176" t="s">
        <v>284</v>
      </c>
      <c r="Z1576" s="176" t="s">
        <v>284</v>
      </c>
      <c r="AA1576" s="176" t="s">
        <v>284</v>
      </c>
      <c r="AB1576" s="176" t="s">
        <v>284</v>
      </c>
      <c r="AC1576" s="176" t="s">
        <v>284</v>
      </c>
      <c r="AD1576" s="176" t="s">
        <v>284</v>
      </c>
      <c r="AE1576" s="176" t="s">
        <v>284</v>
      </c>
      <c r="AF1576" s="176" t="s">
        <v>284</v>
      </c>
      <c r="AG1576" s="176" t="s">
        <v>284</v>
      </c>
      <c r="AH1576" s="176" t="s">
        <v>284</v>
      </c>
      <c r="AI1576" s="176" t="s">
        <v>284</v>
      </c>
      <c r="AJ1576" s="176" t="s">
        <v>284</v>
      </c>
      <c r="AK1576" s="176" t="s">
        <v>284</v>
      </c>
      <c r="AL1576" s="176" t="s">
        <v>284</v>
      </c>
      <c r="AM1576" s="176" t="s">
        <v>284</v>
      </c>
      <c r="AN1576" s="176" t="s">
        <v>284</v>
      </c>
      <c r="AO1576" s="176" t="s">
        <v>284</v>
      </c>
      <c r="AP1576" s="176" t="s">
        <v>284</v>
      </c>
      <c r="AQ1576" s="176" t="s">
        <v>284</v>
      </c>
      <c r="AR1576" s="176" t="s">
        <v>284</v>
      </c>
      <c r="AS1576" s="176" t="s">
        <v>284</v>
      </c>
      <c r="AT1576" s="176" t="s">
        <v>284</v>
      </c>
      <c r="AU1576" s="176" t="s">
        <v>284</v>
      </c>
      <c r="AV1576" s="176" t="s">
        <v>284</v>
      </c>
      <c r="AW1576" s="176" t="s">
        <v>284</v>
      </c>
      <c r="AX1576" s="176" t="s">
        <v>284</v>
      </c>
    </row>
    <row r="1577" spans="1:50" x14ac:dyDescent="0.3">
      <c r="A1577" s="176">
        <v>812219</v>
      </c>
      <c r="B1577" s="176" t="s">
        <v>308</v>
      </c>
      <c r="C1577" s="176" t="s">
        <v>220</v>
      </c>
      <c r="D1577" s="176" t="s">
        <v>222</v>
      </c>
      <c r="E1577" s="176" t="s">
        <v>222</v>
      </c>
      <c r="F1577" s="176" t="s">
        <v>222</v>
      </c>
      <c r="G1577" s="176" t="s">
        <v>222</v>
      </c>
      <c r="H1577" s="176" t="s">
        <v>222</v>
      </c>
      <c r="I1577" s="176" t="s">
        <v>222</v>
      </c>
      <c r="J1577" s="176" t="s">
        <v>221</v>
      </c>
      <c r="K1577" s="176" t="s">
        <v>221</v>
      </c>
      <c r="L1577" s="176" t="s">
        <v>221</v>
      </c>
      <c r="M1577" s="176" t="s">
        <v>221</v>
      </c>
      <c r="N1577" s="176" t="s">
        <v>222</v>
      </c>
    </row>
    <row r="1578" spans="1:50" x14ac:dyDescent="0.3">
      <c r="A1578" s="176">
        <v>812223</v>
      </c>
      <c r="B1578" s="176" t="s">
        <v>308</v>
      </c>
      <c r="C1578" s="176" t="s">
        <v>220</v>
      </c>
      <c r="D1578" s="176" t="s">
        <v>222</v>
      </c>
      <c r="E1578" s="176" t="s">
        <v>221</v>
      </c>
      <c r="F1578" s="176" t="s">
        <v>221</v>
      </c>
      <c r="G1578" s="176" t="s">
        <v>222</v>
      </c>
      <c r="H1578" s="176" t="s">
        <v>220</v>
      </c>
      <c r="I1578" s="176" t="s">
        <v>221</v>
      </c>
      <c r="J1578" s="176" t="s">
        <v>221</v>
      </c>
      <c r="K1578" s="176" t="s">
        <v>221</v>
      </c>
      <c r="L1578" s="176" t="s">
        <v>221</v>
      </c>
      <c r="M1578" s="176" t="s">
        <v>221</v>
      </c>
      <c r="N1578" s="176" t="s">
        <v>221</v>
      </c>
    </row>
    <row r="1579" spans="1:50" x14ac:dyDescent="0.3">
      <c r="A1579" s="176">
        <v>812224</v>
      </c>
      <c r="B1579" s="176" t="s">
        <v>308</v>
      </c>
      <c r="C1579" s="176" t="s">
        <v>222</v>
      </c>
      <c r="D1579" s="176" t="s">
        <v>221</v>
      </c>
      <c r="E1579" s="176" t="s">
        <v>221</v>
      </c>
      <c r="F1579" s="176" t="s">
        <v>222</v>
      </c>
      <c r="G1579" s="176" t="s">
        <v>222</v>
      </c>
      <c r="H1579" s="176" t="s">
        <v>222</v>
      </c>
      <c r="I1579" s="176" t="s">
        <v>221</v>
      </c>
      <c r="J1579" s="176" t="s">
        <v>221</v>
      </c>
      <c r="K1579" s="176" t="s">
        <v>221</v>
      </c>
      <c r="L1579" s="176" t="s">
        <v>221</v>
      </c>
      <c r="M1579" s="176" t="s">
        <v>221</v>
      </c>
      <c r="N1579" s="176" t="s">
        <v>221</v>
      </c>
    </row>
    <row r="1580" spans="1:50" x14ac:dyDescent="0.3">
      <c r="A1580" s="176">
        <v>812226</v>
      </c>
      <c r="B1580" s="176" t="s">
        <v>308</v>
      </c>
      <c r="C1580" s="176" t="s">
        <v>222</v>
      </c>
      <c r="D1580" s="176" t="s">
        <v>222</v>
      </c>
      <c r="E1580" s="176" t="s">
        <v>221</v>
      </c>
      <c r="F1580" s="176" t="s">
        <v>221</v>
      </c>
      <c r="G1580" s="176" t="s">
        <v>222</v>
      </c>
      <c r="H1580" s="176" t="s">
        <v>222</v>
      </c>
      <c r="I1580" s="176" t="s">
        <v>221</v>
      </c>
      <c r="J1580" s="176" t="s">
        <v>221</v>
      </c>
      <c r="K1580" s="176" t="s">
        <v>221</v>
      </c>
      <c r="L1580" s="176" t="s">
        <v>221</v>
      </c>
      <c r="M1580" s="176" t="s">
        <v>221</v>
      </c>
      <c r="N1580" s="176" t="s">
        <v>221</v>
      </c>
    </row>
    <row r="1581" spans="1:50" x14ac:dyDescent="0.3">
      <c r="A1581" s="176">
        <v>812229</v>
      </c>
      <c r="B1581" s="176" t="s">
        <v>308</v>
      </c>
      <c r="C1581" s="176" t="s">
        <v>222</v>
      </c>
      <c r="D1581" s="176" t="s">
        <v>222</v>
      </c>
      <c r="E1581" s="176" t="s">
        <v>222</v>
      </c>
      <c r="F1581" s="176" t="s">
        <v>222</v>
      </c>
      <c r="G1581" s="176" t="s">
        <v>222</v>
      </c>
      <c r="H1581" s="176" t="s">
        <v>222</v>
      </c>
      <c r="I1581" s="176" t="s">
        <v>221</v>
      </c>
      <c r="J1581" s="176" t="s">
        <v>221</v>
      </c>
      <c r="K1581" s="176" t="s">
        <v>221</v>
      </c>
      <c r="L1581" s="176" t="s">
        <v>221</v>
      </c>
      <c r="M1581" s="176" t="s">
        <v>221</v>
      </c>
      <c r="N1581" s="176" t="s">
        <v>221</v>
      </c>
    </row>
    <row r="1582" spans="1:50" x14ac:dyDescent="0.3">
      <c r="A1582" s="176">
        <v>812230</v>
      </c>
      <c r="B1582" s="176" t="s">
        <v>308</v>
      </c>
      <c r="C1582" s="176" t="s">
        <v>222</v>
      </c>
      <c r="D1582" s="176" t="s">
        <v>222</v>
      </c>
      <c r="E1582" s="176" t="s">
        <v>221</v>
      </c>
      <c r="F1582" s="176" t="s">
        <v>222</v>
      </c>
      <c r="G1582" s="176" t="s">
        <v>221</v>
      </c>
      <c r="H1582" s="176" t="s">
        <v>221</v>
      </c>
      <c r="I1582" s="176" t="s">
        <v>221</v>
      </c>
      <c r="J1582" s="176" t="s">
        <v>221</v>
      </c>
      <c r="K1582" s="176" t="s">
        <v>221</v>
      </c>
      <c r="L1582" s="176" t="s">
        <v>221</v>
      </c>
      <c r="M1582" s="176" t="s">
        <v>221</v>
      </c>
      <c r="N1582" s="176" t="s">
        <v>221</v>
      </c>
    </row>
    <row r="1583" spans="1:50" x14ac:dyDescent="0.3">
      <c r="A1583" s="176">
        <v>812231</v>
      </c>
      <c r="B1583" s="176" t="s">
        <v>308</v>
      </c>
      <c r="C1583" s="176" t="s">
        <v>220</v>
      </c>
      <c r="D1583" s="176" t="s">
        <v>221</v>
      </c>
      <c r="E1583" s="176" t="s">
        <v>220</v>
      </c>
      <c r="F1583" s="176" t="s">
        <v>220</v>
      </c>
      <c r="G1583" s="176" t="s">
        <v>222</v>
      </c>
      <c r="H1583" s="176" t="s">
        <v>220</v>
      </c>
      <c r="I1583" s="176" t="s">
        <v>222</v>
      </c>
      <c r="J1583" s="176" t="s">
        <v>221</v>
      </c>
      <c r="K1583" s="176" t="s">
        <v>221</v>
      </c>
      <c r="L1583" s="176" t="s">
        <v>221</v>
      </c>
      <c r="M1583" s="176" t="s">
        <v>221</v>
      </c>
      <c r="N1583" s="176" t="s">
        <v>220</v>
      </c>
    </row>
    <row r="1584" spans="1:50" x14ac:dyDescent="0.3">
      <c r="A1584" s="176">
        <v>812232</v>
      </c>
      <c r="B1584" s="176" t="s">
        <v>308</v>
      </c>
      <c r="C1584" s="176" t="s">
        <v>220</v>
      </c>
      <c r="D1584" s="176" t="s">
        <v>222</v>
      </c>
      <c r="E1584" s="176" t="s">
        <v>220</v>
      </c>
      <c r="F1584" s="176" t="s">
        <v>220</v>
      </c>
      <c r="G1584" s="176" t="s">
        <v>220</v>
      </c>
      <c r="H1584" s="176" t="s">
        <v>222</v>
      </c>
      <c r="I1584" s="176" t="s">
        <v>222</v>
      </c>
      <c r="J1584" s="176" t="s">
        <v>222</v>
      </c>
      <c r="K1584" s="176" t="s">
        <v>222</v>
      </c>
      <c r="L1584" s="176" t="s">
        <v>222</v>
      </c>
      <c r="M1584" s="176" t="s">
        <v>220</v>
      </c>
      <c r="N1584" s="176" t="s">
        <v>222</v>
      </c>
    </row>
    <row r="1585" spans="1:50" x14ac:dyDescent="0.3">
      <c r="A1585" s="176">
        <v>812233</v>
      </c>
      <c r="B1585" s="176" t="s">
        <v>308</v>
      </c>
      <c r="C1585" s="176" t="s">
        <v>222</v>
      </c>
      <c r="D1585" s="176" t="s">
        <v>222</v>
      </c>
      <c r="E1585" s="176" t="s">
        <v>221</v>
      </c>
      <c r="F1585" s="176" t="s">
        <v>222</v>
      </c>
      <c r="G1585" s="176" t="s">
        <v>221</v>
      </c>
      <c r="H1585" s="176" t="s">
        <v>221</v>
      </c>
      <c r="I1585" s="176" t="s">
        <v>221</v>
      </c>
      <c r="J1585" s="176" t="s">
        <v>221</v>
      </c>
      <c r="K1585" s="176" t="s">
        <v>221</v>
      </c>
      <c r="L1585" s="176" t="s">
        <v>221</v>
      </c>
      <c r="M1585" s="176" t="s">
        <v>221</v>
      </c>
      <c r="N1585" s="176" t="s">
        <v>221</v>
      </c>
    </row>
    <row r="1586" spans="1:50" x14ac:dyDescent="0.3">
      <c r="A1586" s="176">
        <v>812236</v>
      </c>
      <c r="B1586" s="176" t="s">
        <v>308</v>
      </c>
      <c r="C1586" s="176" t="s">
        <v>221</v>
      </c>
      <c r="D1586" s="176" t="s">
        <v>222</v>
      </c>
      <c r="E1586" s="176" t="s">
        <v>221</v>
      </c>
      <c r="F1586" s="176" t="s">
        <v>222</v>
      </c>
      <c r="G1586" s="176" t="s">
        <v>222</v>
      </c>
      <c r="H1586" s="176" t="s">
        <v>221</v>
      </c>
      <c r="I1586" s="176" t="s">
        <v>221</v>
      </c>
      <c r="J1586" s="176" t="s">
        <v>221</v>
      </c>
      <c r="K1586" s="176" t="s">
        <v>221</v>
      </c>
      <c r="L1586" s="176" t="s">
        <v>221</v>
      </c>
      <c r="M1586" s="176" t="s">
        <v>221</v>
      </c>
      <c r="N1586" s="176" t="s">
        <v>221</v>
      </c>
    </row>
    <row r="1587" spans="1:50" x14ac:dyDescent="0.3">
      <c r="A1587" s="176">
        <v>812238</v>
      </c>
      <c r="B1587" s="176" t="s">
        <v>308</v>
      </c>
      <c r="C1587" s="176" t="s">
        <v>220</v>
      </c>
      <c r="D1587" s="176" t="s">
        <v>220</v>
      </c>
      <c r="E1587" s="176" t="s">
        <v>222</v>
      </c>
      <c r="F1587" s="176" t="s">
        <v>220</v>
      </c>
      <c r="G1587" s="176" t="s">
        <v>222</v>
      </c>
      <c r="H1587" s="176" t="s">
        <v>220</v>
      </c>
      <c r="I1587" s="176" t="s">
        <v>221</v>
      </c>
      <c r="J1587" s="176" t="s">
        <v>221</v>
      </c>
      <c r="K1587" s="176" t="s">
        <v>221</v>
      </c>
      <c r="L1587" s="176" t="s">
        <v>221</v>
      </c>
      <c r="M1587" s="176" t="s">
        <v>221</v>
      </c>
      <c r="N1587" s="176" t="s">
        <v>221</v>
      </c>
    </row>
    <row r="1588" spans="1:50" x14ac:dyDescent="0.3">
      <c r="A1588" s="176">
        <v>812239</v>
      </c>
      <c r="B1588" s="176" t="s">
        <v>308</v>
      </c>
      <c r="C1588" s="176" t="s">
        <v>221</v>
      </c>
      <c r="D1588" s="176" t="s">
        <v>220</v>
      </c>
      <c r="E1588" s="176" t="s">
        <v>220</v>
      </c>
      <c r="F1588" s="176" t="s">
        <v>220</v>
      </c>
      <c r="G1588" s="176" t="s">
        <v>220</v>
      </c>
      <c r="H1588" s="176" t="s">
        <v>220</v>
      </c>
      <c r="I1588" s="176" t="s">
        <v>221</v>
      </c>
      <c r="J1588" s="176" t="s">
        <v>221</v>
      </c>
      <c r="K1588" s="176" t="s">
        <v>221</v>
      </c>
      <c r="L1588" s="176" t="s">
        <v>221</v>
      </c>
      <c r="M1588" s="176" t="s">
        <v>221</v>
      </c>
      <c r="N1588" s="176" t="s">
        <v>221</v>
      </c>
    </row>
    <row r="1589" spans="1:50" x14ac:dyDescent="0.3">
      <c r="A1589" s="176">
        <v>812240</v>
      </c>
      <c r="B1589" s="176" t="s">
        <v>308</v>
      </c>
      <c r="C1589" s="176" t="s">
        <v>221</v>
      </c>
      <c r="D1589" s="176" t="s">
        <v>222</v>
      </c>
      <c r="E1589" s="176" t="s">
        <v>222</v>
      </c>
      <c r="F1589" s="176" t="s">
        <v>221</v>
      </c>
      <c r="G1589" s="176" t="s">
        <v>221</v>
      </c>
      <c r="H1589" s="176" t="s">
        <v>222</v>
      </c>
      <c r="I1589" s="176" t="s">
        <v>221</v>
      </c>
      <c r="J1589" s="176" t="s">
        <v>221</v>
      </c>
      <c r="K1589" s="176" t="s">
        <v>221</v>
      </c>
      <c r="L1589" s="176" t="s">
        <v>221</v>
      </c>
      <c r="M1589" s="176" t="s">
        <v>221</v>
      </c>
      <c r="N1589" s="176" t="s">
        <v>221</v>
      </c>
    </row>
    <row r="1590" spans="1:50" x14ac:dyDescent="0.3">
      <c r="A1590" s="176">
        <v>812241</v>
      </c>
      <c r="B1590" s="176" t="s">
        <v>308</v>
      </c>
      <c r="C1590" s="176" t="s">
        <v>221</v>
      </c>
      <c r="D1590" s="176" t="s">
        <v>222</v>
      </c>
      <c r="E1590" s="176" t="s">
        <v>222</v>
      </c>
      <c r="F1590" s="176" t="s">
        <v>222</v>
      </c>
      <c r="G1590" s="176" t="s">
        <v>221</v>
      </c>
      <c r="H1590" s="176" t="s">
        <v>222</v>
      </c>
      <c r="I1590" s="176" t="s">
        <v>221</v>
      </c>
      <c r="J1590" s="176" t="s">
        <v>221</v>
      </c>
      <c r="K1590" s="176" t="s">
        <v>221</v>
      </c>
      <c r="L1590" s="176" t="s">
        <v>221</v>
      </c>
      <c r="M1590" s="176" t="s">
        <v>221</v>
      </c>
      <c r="N1590" s="176" t="s">
        <v>221</v>
      </c>
    </row>
    <row r="1591" spans="1:50" x14ac:dyDescent="0.3">
      <c r="A1591" s="176">
        <v>812242</v>
      </c>
      <c r="B1591" s="176" t="s">
        <v>308</v>
      </c>
      <c r="C1591" s="176" t="s">
        <v>222</v>
      </c>
      <c r="D1591" s="176" t="s">
        <v>222</v>
      </c>
      <c r="E1591" s="176" t="s">
        <v>222</v>
      </c>
      <c r="F1591" s="176" t="s">
        <v>221</v>
      </c>
      <c r="G1591" s="176" t="s">
        <v>221</v>
      </c>
      <c r="H1591" s="176" t="s">
        <v>221</v>
      </c>
      <c r="I1591" s="176" t="s">
        <v>221</v>
      </c>
      <c r="J1591" s="176" t="s">
        <v>221</v>
      </c>
      <c r="K1591" s="176" t="s">
        <v>221</v>
      </c>
      <c r="L1591" s="176" t="s">
        <v>221</v>
      </c>
      <c r="M1591" s="176" t="s">
        <v>221</v>
      </c>
      <c r="N1591" s="176" t="s">
        <v>221</v>
      </c>
    </row>
    <row r="1592" spans="1:50" x14ac:dyDescent="0.3">
      <c r="A1592" s="176">
        <v>812243</v>
      </c>
      <c r="B1592" s="176" t="s">
        <v>308</v>
      </c>
      <c r="C1592" s="176" t="s">
        <v>220</v>
      </c>
      <c r="D1592" s="176" t="s">
        <v>220</v>
      </c>
      <c r="E1592" s="176" t="s">
        <v>222</v>
      </c>
      <c r="F1592" s="176" t="s">
        <v>220</v>
      </c>
      <c r="G1592" s="176" t="s">
        <v>222</v>
      </c>
      <c r="H1592" s="176" t="s">
        <v>220</v>
      </c>
      <c r="I1592" s="176" t="s">
        <v>222</v>
      </c>
      <c r="J1592" s="176" t="s">
        <v>222</v>
      </c>
      <c r="K1592" s="176" t="s">
        <v>222</v>
      </c>
      <c r="L1592" s="176" t="s">
        <v>222</v>
      </c>
      <c r="M1592" s="176" t="s">
        <v>222</v>
      </c>
      <c r="N1592" s="176" t="s">
        <v>222</v>
      </c>
      <c r="O1592" s="176" t="s">
        <v>284</v>
      </c>
      <c r="P1592" s="176" t="s">
        <v>284</v>
      </c>
      <c r="Q1592" s="176" t="s">
        <v>284</v>
      </c>
      <c r="R1592" s="176" t="s">
        <v>284</v>
      </c>
      <c r="S1592" s="176" t="s">
        <v>284</v>
      </c>
      <c r="T1592" s="176" t="s">
        <v>284</v>
      </c>
      <c r="U1592" s="176" t="s">
        <v>284</v>
      </c>
      <c r="V1592" s="176" t="s">
        <v>284</v>
      </c>
      <c r="W1592" s="176" t="s">
        <v>284</v>
      </c>
      <c r="X1592" s="176" t="s">
        <v>284</v>
      </c>
      <c r="Y1592" s="176" t="s">
        <v>284</v>
      </c>
      <c r="Z1592" s="176" t="s">
        <v>284</v>
      </c>
      <c r="AA1592" s="176" t="s">
        <v>284</v>
      </c>
      <c r="AB1592" s="176" t="s">
        <v>284</v>
      </c>
      <c r="AC1592" s="176" t="s">
        <v>284</v>
      </c>
      <c r="AD1592" s="176" t="s">
        <v>284</v>
      </c>
      <c r="AE1592" s="176" t="s">
        <v>284</v>
      </c>
      <c r="AF1592" s="176" t="s">
        <v>284</v>
      </c>
      <c r="AG1592" s="176" t="s">
        <v>284</v>
      </c>
      <c r="AH1592" s="176" t="s">
        <v>284</v>
      </c>
      <c r="AI1592" s="176" t="s">
        <v>284</v>
      </c>
      <c r="AJ1592" s="176" t="s">
        <v>284</v>
      </c>
      <c r="AK1592" s="176" t="s">
        <v>284</v>
      </c>
      <c r="AL1592" s="176" t="s">
        <v>284</v>
      </c>
      <c r="AM1592" s="176" t="s">
        <v>284</v>
      </c>
      <c r="AN1592" s="176" t="s">
        <v>284</v>
      </c>
      <c r="AO1592" s="176" t="s">
        <v>284</v>
      </c>
      <c r="AP1592" s="176" t="s">
        <v>284</v>
      </c>
      <c r="AQ1592" s="176" t="s">
        <v>284</v>
      </c>
      <c r="AR1592" s="176" t="s">
        <v>284</v>
      </c>
      <c r="AS1592" s="176" t="s">
        <v>284</v>
      </c>
      <c r="AT1592" s="176" t="s">
        <v>284</v>
      </c>
      <c r="AU1592" s="176" t="s">
        <v>284</v>
      </c>
      <c r="AV1592" s="176" t="s">
        <v>284</v>
      </c>
      <c r="AW1592" s="176" t="s">
        <v>284</v>
      </c>
      <c r="AX1592" s="176" t="s">
        <v>284</v>
      </c>
    </row>
    <row r="1593" spans="1:50" x14ac:dyDescent="0.3">
      <c r="A1593" s="176">
        <v>812244</v>
      </c>
      <c r="B1593" s="176" t="s">
        <v>308</v>
      </c>
      <c r="C1593" s="176" t="s">
        <v>222</v>
      </c>
      <c r="D1593" s="176" t="s">
        <v>221</v>
      </c>
      <c r="E1593" s="176" t="s">
        <v>222</v>
      </c>
      <c r="F1593" s="176" t="s">
        <v>222</v>
      </c>
      <c r="G1593" s="176" t="s">
        <v>221</v>
      </c>
      <c r="H1593" s="176" t="s">
        <v>222</v>
      </c>
      <c r="I1593" s="176" t="s">
        <v>221</v>
      </c>
      <c r="J1593" s="176" t="s">
        <v>221</v>
      </c>
      <c r="K1593" s="176" t="s">
        <v>221</v>
      </c>
      <c r="L1593" s="176" t="s">
        <v>221</v>
      </c>
      <c r="M1593" s="176" t="s">
        <v>221</v>
      </c>
      <c r="N1593" s="176" t="s">
        <v>221</v>
      </c>
    </row>
    <row r="1594" spans="1:50" x14ac:dyDescent="0.3">
      <c r="A1594" s="176">
        <v>812245</v>
      </c>
      <c r="B1594" s="176" t="s">
        <v>308</v>
      </c>
      <c r="C1594" s="176" t="s">
        <v>222</v>
      </c>
      <c r="D1594" s="176" t="s">
        <v>222</v>
      </c>
      <c r="E1594" s="176" t="s">
        <v>222</v>
      </c>
      <c r="F1594" s="176" t="s">
        <v>221</v>
      </c>
      <c r="G1594" s="176" t="s">
        <v>221</v>
      </c>
      <c r="H1594" s="176" t="s">
        <v>221</v>
      </c>
      <c r="I1594" s="176" t="s">
        <v>221</v>
      </c>
      <c r="J1594" s="176" t="s">
        <v>221</v>
      </c>
      <c r="K1594" s="176" t="s">
        <v>221</v>
      </c>
      <c r="L1594" s="176" t="s">
        <v>221</v>
      </c>
      <c r="M1594" s="176" t="s">
        <v>221</v>
      </c>
      <c r="N1594" s="176" t="s">
        <v>221</v>
      </c>
    </row>
    <row r="1595" spans="1:50" x14ac:dyDescent="0.3">
      <c r="A1595" s="176">
        <v>812247</v>
      </c>
      <c r="B1595" s="176" t="s">
        <v>308</v>
      </c>
      <c r="C1595" s="176" t="s">
        <v>222</v>
      </c>
      <c r="D1595" s="176" t="s">
        <v>222</v>
      </c>
      <c r="E1595" s="176" t="s">
        <v>222</v>
      </c>
      <c r="F1595" s="176" t="s">
        <v>222</v>
      </c>
      <c r="G1595" s="176" t="s">
        <v>222</v>
      </c>
      <c r="H1595" s="176" t="s">
        <v>222</v>
      </c>
      <c r="I1595" s="176" t="s">
        <v>221</v>
      </c>
      <c r="J1595" s="176" t="s">
        <v>221</v>
      </c>
      <c r="K1595" s="176" t="s">
        <v>221</v>
      </c>
      <c r="L1595" s="176" t="s">
        <v>221</v>
      </c>
      <c r="M1595" s="176" t="s">
        <v>221</v>
      </c>
      <c r="N1595" s="176" t="s">
        <v>221</v>
      </c>
    </row>
    <row r="1596" spans="1:50" x14ac:dyDescent="0.3">
      <c r="A1596" s="176">
        <v>812248</v>
      </c>
      <c r="B1596" s="176" t="s">
        <v>308</v>
      </c>
      <c r="C1596" s="176" t="s">
        <v>222</v>
      </c>
      <c r="D1596" s="176" t="s">
        <v>221</v>
      </c>
      <c r="E1596" s="176" t="s">
        <v>221</v>
      </c>
      <c r="F1596" s="176" t="s">
        <v>222</v>
      </c>
      <c r="G1596" s="176" t="s">
        <v>221</v>
      </c>
      <c r="H1596" s="176" t="s">
        <v>222</v>
      </c>
      <c r="I1596" s="176" t="s">
        <v>221</v>
      </c>
      <c r="J1596" s="176" t="s">
        <v>221</v>
      </c>
      <c r="K1596" s="176" t="s">
        <v>221</v>
      </c>
      <c r="L1596" s="176" t="s">
        <v>221</v>
      </c>
      <c r="M1596" s="176" t="s">
        <v>221</v>
      </c>
      <c r="N1596" s="176" t="s">
        <v>221</v>
      </c>
    </row>
    <row r="1597" spans="1:50" x14ac:dyDescent="0.3">
      <c r="A1597" s="176">
        <v>812249</v>
      </c>
      <c r="B1597" s="176" t="s">
        <v>308</v>
      </c>
      <c r="C1597" s="176" t="s">
        <v>221</v>
      </c>
      <c r="D1597" s="176" t="s">
        <v>221</v>
      </c>
      <c r="E1597" s="176" t="s">
        <v>221</v>
      </c>
      <c r="F1597" s="176" t="s">
        <v>221</v>
      </c>
      <c r="G1597" s="176" t="s">
        <v>221</v>
      </c>
      <c r="H1597" s="176" t="s">
        <v>221</v>
      </c>
      <c r="I1597" s="176" t="s">
        <v>221</v>
      </c>
      <c r="J1597" s="176" t="s">
        <v>221</v>
      </c>
      <c r="K1597" s="176" t="s">
        <v>221</v>
      </c>
      <c r="L1597" s="176" t="s">
        <v>221</v>
      </c>
      <c r="M1597" s="176" t="s">
        <v>221</v>
      </c>
      <c r="N1597" s="176" t="s">
        <v>221</v>
      </c>
    </row>
    <row r="1598" spans="1:50" x14ac:dyDescent="0.3">
      <c r="A1598" s="176">
        <v>812251</v>
      </c>
      <c r="B1598" s="176" t="s">
        <v>308</v>
      </c>
      <c r="C1598" s="176" t="s">
        <v>222</v>
      </c>
      <c r="D1598" s="176" t="s">
        <v>222</v>
      </c>
      <c r="E1598" s="176" t="s">
        <v>221</v>
      </c>
      <c r="F1598" s="176" t="s">
        <v>222</v>
      </c>
      <c r="G1598" s="176" t="s">
        <v>222</v>
      </c>
      <c r="H1598" s="176" t="s">
        <v>222</v>
      </c>
      <c r="I1598" s="176" t="s">
        <v>221</v>
      </c>
      <c r="J1598" s="176" t="s">
        <v>221</v>
      </c>
      <c r="K1598" s="176" t="s">
        <v>221</v>
      </c>
      <c r="L1598" s="176" t="s">
        <v>221</v>
      </c>
      <c r="M1598" s="176" t="s">
        <v>221</v>
      </c>
      <c r="N1598" s="176" t="s">
        <v>221</v>
      </c>
    </row>
    <row r="1599" spans="1:50" x14ac:dyDescent="0.3">
      <c r="A1599" s="176">
        <v>812254</v>
      </c>
      <c r="B1599" s="176" t="s">
        <v>308</v>
      </c>
      <c r="C1599" s="176" t="s">
        <v>221</v>
      </c>
      <c r="D1599" s="176" t="s">
        <v>221</v>
      </c>
      <c r="E1599" s="176" t="s">
        <v>221</v>
      </c>
      <c r="F1599" s="176" t="s">
        <v>222</v>
      </c>
      <c r="G1599" s="176" t="s">
        <v>222</v>
      </c>
      <c r="H1599" s="176" t="s">
        <v>222</v>
      </c>
      <c r="I1599" s="176" t="s">
        <v>221</v>
      </c>
      <c r="J1599" s="176" t="s">
        <v>221</v>
      </c>
      <c r="K1599" s="176" t="s">
        <v>221</v>
      </c>
      <c r="L1599" s="176" t="s">
        <v>221</v>
      </c>
      <c r="M1599" s="176" t="s">
        <v>221</v>
      </c>
      <c r="N1599" s="176" t="s">
        <v>221</v>
      </c>
    </row>
    <row r="1600" spans="1:50" x14ac:dyDescent="0.3">
      <c r="A1600" s="176">
        <v>812256</v>
      </c>
      <c r="B1600" s="176" t="s">
        <v>308</v>
      </c>
      <c r="C1600" s="176" t="s">
        <v>222</v>
      </c>
      <c r="D1600" s="176" t="s">
        <v>222</v>
      </c>
      <c r="E1600" s="176" t="s">
        <v>222</v>
      </c>
      <c r="F1600" s="176" t="s">
        <v>222</v>
      </c>
      <c r="G1600" s="176" t="s">
        <v>222</v>
      </c>
      <c r="H1600" s="176" t="s">
        <v>222</v>
      </c>
      <c r="I1600" s="176" t="s">
        <v>221</v>
      </c>
      <c r="J1600" s="176" t="s">
        <v>221</v>
      </c>
      <c r="K1600" s="176" t="s">
        <v>221</v>
      </c>
      <c r="L1600" s="176" t="s">
        <v>221</v>
      </c>
      <c r="M1600" s="176" t="s">
        <v>221</v>
      </c>
      <c r="N1600" s="176" t="s">
        <v>221</v>
      </c>
    </row>
    <row r="1601" spans="1:50" x14ac:dyDescent="0.3">
      <c r="A1601" s="176">
        <v>812258</v>
      </c>
      <c r="B1601" s="176" t="s">
        <v>308</v>
      </c>
      <c r="C1601" s="176" t="s">
        <v>222</v>
      </c>
      <c r="D1601" s="176" t="s">
        <v>221</v>
      </c>
      <c r="E1601" s="176" t="s">
        <v>222</v>
      </c>
      <c r="F1601" s="176" t="s">
        <v>221</v>
      </c>
      <c r="G1601" s="176" t="s">
        <v>222</v>
      </c>
      <c r="H1601" s="176" t="s">
        <v>222</v>
      </c>
      <c r="I1601" s="176" t="s">
        <v>221</v>
      </c>
      <c r="J1601" s="176" t="s">
        <v>221</v>
      </c>
      <c r="K1601" s="176" t="s">
        <v>221</v>
      </c>
      <c r="L1601" s="176" t="s">
        <v>221</v>
      </c>
      <c r="M1601" s="176" t="s">
        <v>221</v>
      </c>
      <c r="N1601" s="176" t="s">
        <v>221</v>
      </c>
    </row>
    <row r="1602" spans="1:50" x14ac:dyDescent="0.3">
      <c r="A1602" s="176">
        <v>812259</v>
      </c>
      <c r="B1602" s="176" t="s">
        <v>308</v>
      </c>
      <c r="C1602" s="176" t="s">
        <v>221</v>
      </c>
      <c r="D1602" s="176" t="s">
        <v>221</v>
      </c>
      <c r="E1602" s="176" t="s">
        <v>221</v>
      </c>
      <c r="F1602" s="176" t="s">
        <v>221</v>
      </c>
      <c r="G1602" s="176" t="s">
        <v>221</v>
      </c>
      <c r="H1602" s="176" t="s">
        <v>221</v>
      </c>
      <c r="I1602" s="176" t="s">
        <v>221</v>
      </c>
      <c r="J1602" s="176" t="s">
        <v>221</v>
      </c>
      <c r="K1602" s="176" t="s">
        <v>221</v>
      </c>
      <c r="L1602" s="176" t="s">
        <v>221</v>
      </c>
      <c r="M1602" s="176" t="s">
        <v>221</v>
      </c>
      <c r="N1602" s="176" t="s">
        <v>221</v>
      </c>
    </row>
    <row r="1603" spans="1:50" x14ac:dyDescent="0.3">
      <c r="A1603" s="176">
        <v>812262</v>
      </c>
      <c r="B1603" s="176" t="s">
        <v>308</v>
      </c>
      <c r="C1603" s="176" t="s">
        <v>220</v>
      </c>
      <c r="D1603" s="176" t="s">
        <v>222</v>
      </c>
      <c r="E1603" s="176" t="s">
        <v>222</v>
      </c>
      <c r="F1603" s="176" t="s">
        <v>221</v>
      </c>
      <c r="G1603" s="176" t="s">
        <v>222</v>
      </c>
      <c r="H1603" s="176" t="s">
        <v>222</v>
      </c>
      <c r="I1603" s="176" t="s">
        <v>221</v>
      </c>
      <c r="J1603" s="176" t="s">
        <v>221</v>
      </c>
      <c r="K1603" s="176" t="s">
        <v>221</v>
      </c>
      <c r="L1603" s="176" t="s">
        <v>221</v>
      </c>
      <c r="M1603" s="176" t="s">
        <v>221</v>
      </c>
      <c r="N1603" s="176" t="s">
        <v>221</v>
      </c>
    </row>
    <row r="1604" spans="1:50" x14ac:dyDescent="0.3">
      <c r="A1604" s="176">
        <v>812266</v>
      </c>
      <c r="B1604" s="176" t="s">
        <v>308</v>
      </c>
      <c r="C1604" s="176" t="s">
        <v>222</v>
      </c>
      <c r="D1604" s="176" t="s">
        <v>222</v>
      </c>
      <c r="E1604" s="176" t="s">
        <v>222</v>
      </c>
      <c r="F1604" s="176" t="s">
        <v>222</v>
      </c>
      <c r="G1604" s="176" t="s">
        <v>222</v>
      </c>
      <c r="H1604" s="176" t="s">
        <v>222</v>
      </c>
      <c r="I1604" s="176" t="s">
        <v>221</v>
      </c>
      <c r="J1604" s="176" t="s">
        <v>221</v>
      </c>
      <c r="K1604" s="176" t="s">
        <v>221</v>
      </c>
      <c r="L1604" s="176" t="s">
        <v>221</v>
      </c>
      <c r="M1604" s="176" t="s">
        <v>221</v>
      </c>
      <c r="N1604" s="176" t="s">
        <v>221</v>
      </c>
    </row>
    <row r="1605" spans="1:50" x14ac:dyDescent="0.3">
      <c r="A1605" s="176">
        <v>812267</v>
      </c>
      <c r="B1605" s="176" t="s">
        <v>308</v>
      </c>
      <c r="C1605" s="176" t="s">
        <v>222</v>
      </c>
      <c r="D1605" s="176" t="s">
        <v>222</v>
      </c>
      <c r="E1605" s="176" t="s">
        <v>222</v>
      </c>
      <c r="F1605" s="176" t="s">
        <v>222</v>
      </c>
      <c r="G1605" s="176" t="s">
        <v>221</v>
      </c>
      <c r="H1605" s="176" t="s">
        <v>222</v>
      </c>
      <c r="I1605" s="176" t="s">
        <v>221</v>
      </c>
      <c r="J1605" s="176" t="s">
        <v>221</v>
      </c>
      <c r="K1605" s="176" t="s">
        <v>221</v>
      </c>
      <c r="L1605" s="176" t="s">
        <v>221</v>
      </c>
      <c r="M1605" s="176" t="s">
        <v>221</v>
      </c>
      <c r="N1605" s="176" t="s">
        <v>221</v>
      </c>
    </row>
    <row r="1606" spans="1:50" x14ac:dyDescent="0.3">
      <c r="A1606" s="176">
        <v>812269</v>
      </c>
      <c r="B1606" s="176" t="s">
        <v>308</v>
      </c>
      <c r="C1606" s="176" t="s">
        <v>222</v>
      </c>
      <c r="D1606" s="176" t="s">
        <v>220</v>
      </c>
      <c r="E1606" s="176" t="s">
        <v>220</v>
      </c>
      <c r="F1606" s="176" t="s">
        <v>220</v>
      </c>
      <c r="G1606" s="176" t="s">
        <v>220</v>
      </c>
      <c r="H1606" s="176" t="s">
        <v>220</v>
      </c>
      <c r="I1606" s="176" t="s">
        <v>222</v>
      </c>
      <c r="J1606" s="176" t="s">
        <v>221</v>
      </c>
      <c r="K1606" s="176" t="s">
        <v>221</v>
      </c>
      <c r="L1606" s="176" t="s">
        <v>222</v>
      </c>
      <c r="M1606" s="176" t="s">
        <v>221</v>
      </c>
      <c r="N1606" s="176" t="s">
        <v>221</v>
      </c>
      <c r="O1606" s="176" t="s">
        <v>284</v>
      </c>
      <c r="P1606" s="176" t="s">
        <v>284</v>
      </c>
      <c r="Q1606" s="176" t="s">
        <v>284</v>
      </c>
      <c r="R1606" s="176" t="s">
        <v>284</v>
      </c>
      <c r="S1606" s="176" t="s">
        <v>284</v>
      </c>
      <c r="T1606" s="176" t="s">
        <v>284</v>
      </c>
      <c r="U1606" s="176" t="s">
        <v>284</v>
      </c>
      <c r="V1606" s="176" t="s">
        <v>284</v>
      </c>
      <c r="W1606" s="176" t="s">
        <v>284</v>
      </c>
      <c r="X1606" s="176" t="s">
        <v>284</v>
      </c>
      <c r="Y1606" s="176" t="s">
        <v>284</v>
      </c>
      <c r="Z1606" s="176" t="s">
        <v>284</v>
      </c>
      <c r="AA1606" s="176" t="s">
        <v>284</v>
      </c>
      <c r="AB1606" s="176" t="s">
        <v>284</v>
      </c>
      <c r="AC1606" s="176" t="s">
        <v>284</v>
      </c>
      <c r="AD1606" s="176" t="s">
        <v>284</v>
      </c>
      <c r="AE1606" s="176" t="s">
        <v>284</v>
      </c>
      <c r="AF1606" s="176" t="s">
        <v>284</v>
      </c>
      <c r="AG1606" s="176" t="s">
        <v>284</v>
      </c>
      <c r="AH1606" s="176" t="s">
        <v>284</v>
      </c>
      <c r="AI1606" s="176" t="s">
        <v>284</v>
      </c>
      <c r="AJ1606" s="176" t="s">
        <v>284</v>
      </c>
      <c r="AK1606" s="176" t="s">
        <v>284</v>
      </c>
      <c r="AL1606" s="176" t="s">
        <v>284</v>
      </c>
      <c r="AM1606" s="176" t="s">
        <v>284</v>
      </c>
      <c r="AN1606" s="176" t="s">
        <v>284</v>
      </c>
      <c r="AO1606" s="176" t="s">
        <v>284</v>
      </c>
      <c r="AP1606" s="176" t="s">
        <v>284</v>
      </c>
      <c r="AQ1606" s="176" t="s">
        <v>284</v>
      </c>
      <c r="AR1606" s="176" t="s">
        <v>284</v>
      </c>
      <c r="AS1606" s="176" t="s">
        <v>284</v>
      </c>
      <c r="AT1606" s="176" t="s">
        <v>284</v>
      </c>
      <c r="AU1606" s="176" t="s">
        <v>284</v>
      </c>
      <c r="AV1606" s="176" t="s">
        <v>284</v>
      </c>
      <c r="AW1606" s="176" t="s">
        <v>284</v>
      </c>
      <c r="AX1606" s="176" t="s">
        <v>284</v>
      </c>
    </row>
    <row r="1607" spans="1:50" x14ac:dyDescent="0.3">
      <c r="A1607" s="176">
        <v>812270</v>
      </c>
      <c r="B1607" s="176" t="s">
        <v>308</v>
      </c>
      <c r="C1607" s="176" t="s">
        <v>222</v>
      </c>
      <c r="D1607" s="176" t="s">
        <v>222</v>
      </c>
      <c r="E1607" s="176" t="s">
        <v>221</v>
      </c>
      <c r="F1607" s="176" t="s">
        <v>222</v>
      </c>
      <c r="G1607" s="176" t="s">
        <v>221</v>
      </c>
      <c r="H1607" s="176" t="s">
        <v>221</v>
      </c>
      <c r="I1607" s="176" t="s">
        <v>221</v>
      </c>
      <c r="J1607" s="176" t="s">
        <v>221</v>
      </c>
      <c r="K1607" s="176" t="s">
        <v>221</v>
      </c>
      <c r="L1607" s="176" t="s">
        <v>221</v>
      </c>
      <c r="M1607" s="176" t="s">
        <v>221</v>
      </c>
      <c r="N1607" s="176" t="s">
        <v>221</v>
      </c>
    </row>
    <row r="1608" spans="1:50" x14ac:dyDescent="0.3">
      <c r="A1608" s="176">
        <v>812272</v>
      </c>
      <c r="B1608" s="176" t="s">
        <v>308</v>
      </c>
      <c r="C1608" s="176" t="s">
        <v>222</v>
      </c>
      <c r="D1608" s="176" t="s">
        <v>222</v>
      </c>
      <c r="E1608" s="176" t="s">
        <v>221</v>
      </c>
      <c r="F1608" s="176" t="s">
        <v>222</v>
      </c>
      <c r="G1608" s="176" t="s">
        <v>222</v>
      </c>
      <c r="H1608" s="176" t="s">
        <v>222</v>
      </c>
      <c r="I1608" s="176" t="s">
        <v>221</v>
      </c>
      <c r="J1608" s="176" t="s">
        <v>221</v>
      </c>
      <c r="K1608" s="176" t="s">
        <v>221</v>
      </c>
      <c r="L1608" s="176" t="s">
        <v>221</v>
      </c>
      <c r="M1608" s="176" t="s">
        <v>221</v>
      </c>
      <c r="N1608" s="176" t="s">
        <v>221</v>
      </c>
    </row>
    <row r="1609" spans="1:50" x14ac:dyDescent="0.3">
      <c r="A1609" s="176">
        <v>812276</v>
      </c>
      <c r="B1609" s="176" t="s">
        <v>308</v>
      </c>
      <c r="C1609" s="176" t="s">
        <v>221</v>
      </c>
      <c r="D1609" s="176" t="s">
        <v>221</v>
      </c>
      <c r="E1609" s="176" t="s">
        <v>221</v>
      </c>
      <c r="F1609" s="176" t="s">
        <v>221</v>
      </c>
      <c r="G1609" s="176" t="s">
        <v>221</v>
      </c>
      <c r="H1609" s="176" t="s">
        <v>221</v>
      </c>
      <c r="I1609" s="176" t="s">
        <v>221</v>
      </c>
      <c r="J1609" s="176" t="s">
        <v>221</v>
      </c>
      <c r="K1609" s="176" t="s">
        <v>221</v>
      </c>
      <c r="L1609" s="176" t="s">
        <v>221</v>
      </c>
      <c r="M1609" s="176" t="s">
        <v>221</v>
      </c>
      <c r="N1609" s="176" t="s">
        <v>221</v>
      </c>
    </row>
    <row r="1610" spans="1:50" x14ac:dyDescent="0.3">
      <c r="A1610" s="176">
        <v>812278</v>
      </c>
      <c r="B1610" s="176" t="s">
        <v>308</v>
      </c>
      <c r="C1610" s="176" t="s">
        <v>222</v>
      </c>
      <c r="D1610" s="176" t="s">
        <v>222</v>
      </c>
      <c r="E1610" s="176" t="s">
        <v>222</v>
      </c>
      <c r="F1610" s="176" t="s">
        <v>221</v>
      </c>
      <c r="G1610" s="176" t="s">
        <v>221</v>
      </c>
      <c r="H1610" s="176" t="s">
        <v>221</v>
      </c>
      <c r="I1610" s="176" t="s">
        <v>221</v>
      </c>
      <c r="J1610" s="176" t="s">
        <v>221</v>
      </c>
      <c r="K1610" s="176" t="s">
        <v>221</v>
      </c>
      <c r="L1610" s="176" t="s">
        <v>221</v>
      </c>
      <c r="M1610" s="176" t="s">
        <v>221</v>
      </c>
      <c r="N1610" s="176" t="s">
        <v>221</v>
      </c>
    </row>
    <row r="1611" spans="1:50" x14ac:dyDescent="0.3">
      <c r="A1611" s="176">
        <v>812279</v>
      </c>
      <c r="B1611" s="176" t="s">
        <v>308</v>
      </c>
      <c r="C1611" s="176" t="s">
        <v>222</v>
      </c>
      <c r="D1611" s="176" t="s">
        <v>220</v>
      </c>
      <c r="E1611" s="176" t="s">
        <v>220</v>
      </c>
      <c r="F1611" s="176" t="s">
        <v>222</v>
      </c>
      <c r="G1611" s="176" t="s">
        <v>222</v>
      </c>
      <c r="H1611" s="176" t="s">
        <v>222</v>
      </c>
      <c r="I1611" s="176" t="s">
        <v>221</v>
      </c>
      <c r="J1611" s="176" t="s">
        <v>221</v>
      </c>
      <c r="K1611" s="176" t="s">
        <v>221</v>
      </c>
      <c r="L1611" s="176" t="s">
        <v>221</v>
      </c>
      <c r="M1611" s="176" t="s">
        <v>221</v>
      </c>
      <c r="N1611" s="176" t="s">
        <v>221</v>
      </c>
    </row>
    <row r="1612" spans="1:50" x14ac:dyDescent="0.3">
      <c r="A1612" s="176">
        <v>812280</v>
      </c>
      <c r="B1612" s="176" t="s">
        <v>308</v>
      </c>
      <c r="C1612" s="176" t="s">
        <v>221</v>
      </c>
      <c r="D1612" s="176" t="s">
        <v>221</v>
      </c>
      <c r="E1612" s="176" t="s">
        <v>221</v>
      </c>
      <c r="F1612" s="176" t="s">
        <v>222</v>
      </c>
      <c r="G1612" s="176" t="s">
        <v>221</v>
      </c>
      <c r="H1612" s="176" t="s">
        <v>222</v>
      </c>
      <c r="I1612" s="176" t="s">
        <v>221</v>
      </c>
      <c r="J1612" s="176" t="s">
        <v>221</v>
      </c>
      <c r="K1612" s="176" t="s">
        <v>221</v>
      </c>
      <c r="L1612" s="176" t="s">
        <v>221</v>
      </c>
      <c r="M1612" s="176" t="s">
        <v>221</v>
      </c>
      <c r="N1612" s="176" t="s">
        <v>221</v>
      </c>
    </row>
    <row r="1613" spans="1:50" x14ac:dyDescent="0.3">
      <c r="A1613" s="176">
        <v>812283</v>
      </c>
      <c r="B1613" s="176" t="s">
        <v>308</v>
      </c>
      <c r="C1613" s="176" t="s">
        <v>220</v>
      </c>
      <c r="D1613" s="176" t="s">
        <v>221</v>
      </c>
      <c r="E1613" s="176" t="s">
        <v>221</v>
      </c>
      <c r="F1613" s="176" t="s">
        <v>222</v>
      </c>
      <c r="G1613" s="176" t="s">
        <v>222</v>
      </c>
      <c r="H1613" s="176" t="s">
        <v>220</v>
      </c>
      <c r="I1613" s="176" t="s">
        <v>222</v>
      </c>
      <c r="J1613" s="176" t="s">
        <v>220</v>
      </c>
      <c r="K1613" s="176" t="s">
        <v>221</v>
      </c>
      <c r="L1613" s="176" t="s">
        <v>222</v>
      </c>
      <c r="M1613" s="176" t="s">
        <v>220</v>
      </c>
      <c r="N1613" s="176" t="s">
        <v>222</v>
      </c>
    </row>
    <row r="1614" spans="1:50" x14ac:dyDescent="0.3">
      <c r="A1614" s="176">
        <v>812284</v>
      </c>
      <c r="B1614" s="176" t="s">
        <v>308</v>
      </c>
      <c r="C1614" s="176" t="s">
        <v>220</v>
      </c>
      <c r="D1614" s="176" t="s">
        <v>220</v>
      </c>
      <c r="E1614" s="176" t="s">
        <v>220</v>
      </c>
      <c r="F1614" s="176" t="s">
        <v>1144</v>
      </c>
      <c r="G1614" s="176" t="s">
        <v>222</v>
      </c>
      <c r="H1614" s="176" t="s">
        <v>1144</v>
      </c>
      <c r="I1614" s="176" t="s">
        <v>221</v>
      </c>
      <c r="J1614" s="176" t="s">
        <v>221</v>
      </c>
      <c r="K1614" s="176" t="s">
        <v>221</v>
      </c>
      <c r="L1614" s="176" t="s">
        <v>222</v>
      </c>
      <c r="M1614" s="176" t="s">
        <v>221</v>
      </c>
      <c r="N1614" s="176" t="s">
        <v>1144</v>
      </c>
    </row>
    <row r="1615" spans="1:50" x14ac:dyDescent="0.3">
      <c r="A1615" s="176">
        <v>812285</v>
      </c>
      <c r="B1615" s="176" t="s">
        <v>308</v>
      </c>
      <c r="C1615" s="176" t="s">
        <v>222</v>
      </c>
      <c r="D1615" s="176" t="s">
        <v>222</v>
      </c>
      <c r="E1615" s="176" t="s">
        <v>221</v>
      </c>
      <c r="F1615" s="176" t="s">
        <v>222</v>
      </c>
      <c r="G1615" s="176" t="s">
        <v>222</v>
      </c>
      <c r="H1615" s="176" t="s">
        <v>222</v>
      </c>
      <c r="I1615" s="176" t="s">
        <v>221</v>
      </c>
      <c r="J1615" s="176" t="s">
        <v>221</v>
      </c>
      <c r="K1615" s="176" t="s">
        <v>221</v>
      </c>
      <c r="L1615" s="176" t="s">
        <v>221</v>
      </c>
      <c r="M1615" s="176" t="s">
        <v>221</v>
      </c>
      <c r="N1615" s="176" t="s">
        <v>221</v>
      </c>
    </row>
    <row r="1616" spans="1:50" x14ac:dyDescent="0.3">
      <c r="A1616" s="176">
        <v>812286</v>
      </c>
      <c r="B1616" s="176" t="s">
        <v>308</v>
      </c>
      <c r="C1616" s="176" t="s">
        <v>222</v>
      </c>
      <c r="D1616" s="176" t="s">
        <v>221</v>
      </c>
      <c r="E1616" s="176" t="s">
        <v>221</v>
      </c>
      <c r="F1616" s="176" t="s">
        <v>222</v>
      </c>
      <c r="G1616" s="176" t="s">
        <v>222</v>
      </c>
      <c r="H1616" s="176" t="s">
        <v>221</v>
      </c>
      <c r="I1616" s="176" t="s">
        <v>221</v>
      </c>
      <c r="J1616" s="176" t="s">
        <v>221</v>
      </c>
      <c r="K1616" s="176" t="s">
        <v>221</v>
      </c>
      <c r="L1616" s="176" t="s">
        <v>221</v>
      </c>
      <c r="M1616" s="176" t="s">
        <v>221</v>
      </c>
      <c r="N1616" s="176" t="s">
        <v>221</v>
      </c>
    </row>
    <row r="1617" spans="1:50" x14ac:dyDescent="0.3">
      <c r="A1617" s="176">
        <v>812287</v>
      </c>
      <c r="B1617" s="176" t="s">
        <v>308</v>
      </c>
      <c r="C1617" s="176" t="s">
        <v>222</v>
      </c>
      <c r="D1617" s="176" t="s">
        <v>221</v>
      </c>
      <c r="E1617" s="176" t="s">
        <v>221</v>
      </c>
      <c r="F1617" s="176" t="s">
        <v>222</v>
      </c>
      <c r="G1617" s="176" t="s">
        <v>221</v>
      </c>
      <c r="H1617" s="176" t="s">
        <v>222</v>
      </c>
      <c r="I1617" s="176" t="s">
        <v>221</v>
      </c>
      <c r="J1617" s="176" t="s">
        <v>221</v>
      </c>
      <c r="K1617" s="176" t="s">
        <v>221</v>
      </c>
      <c r="L1617" s="176" t="s">
        <v>221</v>
      </c>
      <c r="M1617" s="176" t="s">
        <v>221</v>
      </c>
      <c r="N1617" s="176" t="s">
        <v>221</v>
      </c>
    </row>
    <row r="1618" spans="1:50" x14ac:dyDescent="0.3">
      <c r="A1618" s="176">
        <v>812288</v>
      </c>
      <c r="B1618" s="176" t="s">
        <v>308</v>
      </c>
      <c r="C1618" s="176" t="s">
        <v>220</v>
      </c>
      <c r="D1618" s="176" t="s">
        <v>220</v>
      </c>
      <c r="E1618" s="176" t="s">
        <v>220</v>
      </c>
      <c r="F1618" s="176" t="s">
        <v>222</v>
      </c>
      <c r="G1618" s="176" t="s">
        <v>222</v>
      </c>
      <c r="H1618" s="176" t="s">
        <v>220</v>
      </c>
      <c r="I1618" s="176" t="s">
        <v>222</v>
      </c>
      <c r="J1618" s="176" t="s">
        <v>222</v>
      </c>
      <c r="K1618" s="176" t="s">
        <v>222</v>
      </c>
      <c r="L1618" s="176" t="s">
        <v>222</v>
      </c>
      <c r="M1618" s="176" t="s">
        <v>222</v>
      </c>
      <c r="N1618" s="176" t="s">
        <v>222</v>
      </c>
      <c r="O1618" s="176" t="s">
        <v>284</v>
      </c>
      <c r="P1618" s="176" t="s">
        <v>284</v>
      </c>
      <c r="Q1618" s="176" t="s">
        <v>284</v>
      </c>
      <c r="R1618" s="176" t="s">
        <v>284</v>
      </c>
      <c r="S1618" s="176" t="s">
        <v>284</v>
      </c>
      <c r="T1618" s="176" t="s">
        <v>284</v>
      </c>
      <c r="U1618" s="176" t="s">
        <v>284</v>
      </c>
      <c r="V1618" s="176" t="s">
        <v>284</v>
      </c>
      <c r="W1618" s="176" t="s">
        <v>284</v>
      </c>
      <c r="X1618" s="176" t="s">
        <v>284</v>
      </c>
      <c r="Y1618" s="176" t="s">
        <v>284</v>
      </c>
      <c r="Z1618" s="176" t="s">
        <v>284</v>
      </c>
      <c r="AA1618" s="176" t="s">
        <v>284</v>
      </c>
      <c r="AB1618" s="176" t="s">
        <v>284</v>
      </c>
      <c r="AC1618" s="176" t="s">
        <v>284</v>
      </c>
      <c r="AD1618" s="176" t="s">
        <v>284</v>
      </c>
      <c r="AE1618" s="176" t="s">
        <v>284</v>
      </c>
      <c r="AF1618" s="176" t="s">
        <v>284</v>
      </c>
      <c r="AG1618" s="176" t="s">
        <v>284</v>
      </c>
      <c r="AH1618" s="176" t="s">
        <v>284</v>
      </c>
      <c r="AI1618" s="176" t="s">
        <v>284</v>
      </c>
      <c r="AJ1618" s="176" t="s">
        <v>284</v>
      </c>
      <c r="AK1618" s="176" t="s">
        <v>284</v>
      </c>
      <c r="AL1618" s="176" t="s">
        <v>284</v>
      </c>
      <c r="AM1618" s="176" t="s">
        <v>284</v>
      </c>
      <c r="AN1618" s="176" t="s">
        <v>284</v>
      </c>
      <c r="AO1618" s="176" t="s">
        <v>284</v>
      </c>
      <c r="AP1618" s="176" t="s">
        <v>284</v>
      </c>
      <c r="AQ1618" s="176" t="s">
        <v>284</v>
      </c>
      <c r="AR1618" s="176" t="s">
        <v>284</v>
      </c>
      <c r="AS1618" s="176" t="s">
        <v>284</v>
      </c>
      <c r="AT1618" s="176" t="s">
        <v>284</v>
      </c>
      <c r="AU1618" s="176" t="s">
        <v>284</v>
      </c>
      <c r="AV1618" s="176" t="s">
        <v>284</v>
      </c>
      <c r="AW1618" s="176" t="s">
        <v>284</v>
      </c>
      <c r="AX1618" s="176" t="s">
        <v>284</v>
      </c>
    </row>
    <row r="1619" spans="1:50" x14ac:dyDescent="0.3">
      <c r="A1619" s="176">
        <v>812289</v>
      </c>
      <c r="B1619" s="176" t="s">
        <v>308</v>
      </c>
      <c r="C1619" s="176" t="s">
        <v>222</v>
      </c>
      <c r="D1619" s="176" t="s">
        <v>222</v>
      </c>
      <c r="E1619" s="176" t="s">
        <v>222</v>
      </c>
      <c r="F1619" s="176" t="s">
        <v>222</v>
      </c>
      <c r="G1619" s="176" t="s">
        <v>221</v>
      </c>
      <c r="H1619" s="176" t="s">
        <v>221</v>
      </c>
      <c r="I1619" s="176" t="s">
        <v>221</v>
      </c>
      <c r="J1619" s="176" t="s">
        <v>221</v>
      </c>
      <c r="K1619" s="176" t="s">
        <v>221</v>
      </c>
      <c r="L1619" s="176" t="s">
        <v>221</v>
      </c>
      <c r="M1619" s="176" t="s">
        <v>221</v>
      </c>
      <c r="N1619" s="176" t="s">
        <v>221</v>
      </c>
    </row>
    <row r="1620" spans="1:50" x14ac:dyDescent="0.3">
      <c r="A1620" s="176">
        <v>812291</v>
      </c>
      <c r="B1620" s="176" t="s">
        <v>308</v>
      </c>
      <c r="C1620" s="176" t="s">
        <v>222</v>
      </c>
      <c r="D1620" s="176" t="s">
        <v>222</v>
      </c>
      <c r="E1620" s="176" t="s">
        <v>222</v>
      </c>
      <c r="F1620" s="176" t="s">
        <v>222</v>
      </c>
      <c r="G1620" s="176" t="s">
        <v>222</v>
      </c>
      <c r="H1620" s="176" t="s">
        <v>222</v>
      </c>
      <c r="I1620" s="176" t="s">
        <v>221</v>
      </c>
      <c r="J1620" s="176" t="s">
        <v>221</v>
      </c>
      <c r="K1620" s="176" t="s">
        <v>221</v>
      </c>
      <c r="L1620" s="176" t="s">
        <v>221</v>
      </c>
      <c r="M1620" s="176" t="s">
        <v>221</v>
      </c>
      <c r="N1620" s="176" t="s">
        <v>221</v>
      </c>
    </row>
    <row r="1621" spans="1:50" x14ac:dyDescent="0.3">
      <c r="A1621" s="176">
        <v>812292</v>
      </c>
      <c r="B1621" s="176" t="s">
        <v>308</v>
      </c>
      <c r="C1621" s="176" t="s">
        <v>222</v>
      </c>
      <c r="D1621" s="176" t="s">
        <v>222</v>
      </c>
      <c r="E1621" s="176" t="s">
        <v>222</v>
      </c>
      <c r="F1621" s="176" t="s">
        <v>221</v>
      </c>
      <c r="G1621" s="176" t="s">
        <v>221</v>
      </c>
      <c r="H1621" s="176" t="s">
        <v>221</v>
      </c>
      <c r="I1621" s="176" t="s">
        <v>221</v>
      </c>
      <c r="J1621" s="176" t="s">
        <v>221</v>
      </c>
      <c r="K1621" s="176" t="s">
        <v>221</v>
      </c>
      <c r="L1621" s="176" t="s">
        <v>221</v>
      </c>
      <c r="M1621" s="176" t="s">
        <v>221</v>
      </c>
      <c r="N1621" s="176" t="s">
        <v>221</v>
      </c>
    </row>
    <row r="1622" spans="1:50" x14ac:dyDescent="0.3">
      <c r="A1622" s="176">
        <v>812293</v>
      </c>
      <c r="B1622" s="176" t="s">
        <v>308</v>
      </c>
      <c r="C1622" s="176" t="s">
        <v>222</v>
      </c>
      <c r="D1622" s="176" t="s">
        <v>222</v>
      </c>
      <c r="E1622" s="176" t="s">
        <v>222</v>
      </c>
      <c r="F1622" s="176" t="s">
        <v>221</v>
      </c>
      <c r="G1622" s="176" t="s">
        <v>221</v>
      </c>
      <c r="H1622" s="176" t="s">
        <v>222</v>
      </c>
      <c r="I1622" s="176" t="s">
        <v>221</v>
      </c>
      <c r="J1622" s="176" t="s">
        <v>221</v>
      </c>
      <c r="K1622" s="176" t="s">
        <v>221</v>
      </c>
      <c r="L1622" s="176" t="s">
        <v>221</v>
      </c>
      <c r="M1622" s="176" t="s">
        <v>221</v>
      </c>
      <c r="N1622" s="176" t="s">
        <v>221</v>
      </c>
    </row>
    <row r="1623" spans="1:50" x14ac:dyDescent="0.3">
      <c r="A1623" s="176">
        <v>812294</v>
      </c>
      <c r="B1623" s="176" t="s">
        <v>308</v>
      </c>
      <c r="C1623" s="176" t="s">
        <v>222</v>
      </c>
      <c r="D1623" s="176" t="s">
        <v>221</v>
      </c>
      <c r="E1623" s="176" t="s">
        <v>222</v>
      </c>
      <c r="F1623" s="176" t="s">
        <v>221</v>
      </c>
      <c r="G1623" s="176" t="s">
        <v>221</v>
      </c>
      <c r="H1623" s="176" t="s">
        <v>222</v>
      </c>
      <c r="I1623" s="176" t="s">
        <v>221</v>
      </c>
      <c r="J1623" s="176" t="s">
        <v>221</v>
      </c>
      <c r="K1623" s="176" t="s">
        <v>221</v>
      </c>
      <c r="L1623" s="176" t="s">
        <v>221</v>
      </c>
      <c r="M1623" s="176" t="s">
        <v>221</v>
      </c>
      <c r="N1623" s="176" t="s">
        <v>221</v>
      </c>
    </row>
    <row r="1624" spans="1:50" x14ac:dyDescent="0.3">
      <c r="A1624" s="176">
        <v>812296</v>
      </c>
      <c r="B1624" s="176" t="s">
        <v>308</v>
      </c>
      <c r="C1624" s="176" t="s">
        <v>220</v>
      </c>
      <c r="D1624" s="176" t="s">
        <v>220</v>
      </c>
      <c r="E1624" s="176" t="s">
        <v>220</v>
      </c>
      <c r="F1624" s="176" t="s">
        <v>220</v>
      </c>
      <c r="G1624" s="176" t="s">
        <v>220</v>
      </c>
      <c r="H1624" s="176" t="s">
        <v>220</v>
      </c>
      <c r="I1624" s="176" t="s">
        <v>222</v>
      </c>
      <c r="J1624" s="176" t="s">
        <v>221</v>
      </c>
      <c r="K1624" s="176" t="s">
        <v>221</v>
      </c>
      <c r="L1624" s="176" t="s">
        <v>221</v>
      </c>
      <c r="M1624" s="176" t="s">
        <v>221</v>
      </c>
      <c r="N1624" s="176" t="s">
        <v>222</v>
      </c>
      <c r="O1624" s="176" t="s">
        <v>284</v>
      </c>
      <c r="P1624" s="176" t="s">
        <v>284</v>
      </c>
      <c r="Q1624" s="176" t="s">
        <v>284</v>
      </c>
      <c r="R1624" s="176" t="s">
        <v>284</v>
      </c>
      <c r="S1624" s="176" t="s">
        <v>284</v>
      </c>
      <c r="T1624" s="176" t="s">
        <v>284</v>
      </c>
      <c r="U1624" s="176" t="s">
        <v>284</v>
      </c>
      <c r="V1624" s="176" t="s">
        <v>284</v>
      </c>
      <c r="W1624" s="176" t="s">
        <v>284</v>
      </c>
      <c r="X1624" s="176" t="s">
        <v>284</v>
      </c>
      <c r="Y1624" s="176" t="s">
        <v>284</v>
      </c>
      <c r="Z1624" s="176" t="s">
        <v>284</v>
      </c>
      <c r="AA1624" s="176" t="s">
        <v>284</v>
      </c>
      <c r="AB1624" s="176" t="s">
        <v>284</v>
      </c>
      <c r="AC1624" s="176" t="s">
        <v>284</v>
      </c>
      <c r="AD1624" s="176" t="s">
        <v>284</v>
      </c>
      <c r="AE1624" s="176" t="s">
        <v>284</v>
      </c>
      <c r="AF1624" s="176" t="s">
        <v>284</v>
      </c>
      <c r="AG1624" s="176" t="s">
        <v>284</v>
      </c>
      <c r="AH1624" s="176" t="s">
        <v>284</v>
      </c>
      <c r="AI1624" s="176" t="s">
        <v>284</v>
      </c>
      <c r="AJ1624" s="176" t="s">
        <v>284</v>
      </c>
      <c r="AK1624" s="176" t="s">
        <v>284</v>
      </c>
      <c r="AL1624" s="176" t="s">
        <v>284</v>
      </c>
      <c r="AM1624" s="176" t="s">
        <v>284</v>
      </c>
      <c r="AN1624" s="176" t="s">
        <v>284</v>
      </c>
      <c r="AO1624" s="176" t="s">
        <v>284</v>
      </c>
      <c r="AP1624" s="176" t="s">
        <v>284</v>
      </c>
      <c r="AQ1624" s="176" t="s">
        <v>284</v>
      </c>
      <c r="AR1624" s="176" t="s">
        <v>284</v>
      </c>
      <c r="AS1624" s="176" t="s">
        <v>284</v>
      </c>
      <c r="AT1624" s="176" t="s">
        <v>284</v>
      </c>
      <c r="AU1624" s="176" t="s">
        <v>284</v>
      </c>
      <c r="AV1624" s="176" t="s">
        <v>284</v>
      </c>
      <c r="AW1624" s="176" t="s">
        <v>284</v>
      </c>
      <c r="AX1624" s="176" t="s">
        <v>284</v>
      </c>
    </row>
    <row r="1625" spans="1:50" x14ac:dyDescent="0.3">
      <c r="A1625" s="176">
        <v>812298</v>
      </c>
      <c r="B1625" s="176" t="s">
        <v>308</v>
      </c>
      <c r="C1625" s="176" t="s">
        <v>222</v>
      </c>
      <c r="D1625" s="176" t="s">
        <v>222</v>
      </c>
      <c r="E1625" s="176" t="s">
        <v>222</v>
      </c>
      <c r="F1625" s="176" t="s">
        <v>220</v>
      </c>
      <c r="G1625" s="176" t="s">
        <v>222</v>
      </c>
      <c r="H1625" s="176" t="s">
        <v>220</v>
      </c>
      <c r="I1625" s="176" t="s">
        <v>222</v>
      </c>
      <c r="J1625" s="176" t="s">
        <v>222</v>
      </c>
      <c r="K1625" s="176" t="s">
        <v>222</v>
      </c>
      <c r="L1625" s="176" t="s">
        <v>222</v>
      </c>
      <c r="M1625" s="176" t="s">
        <v>222</v>
      </c>
      <c r="N1625" s="176" t="s">
        <v>222</v>
      </c>
    </row>
    <row r="1626" spans="1:50" x14ac:dyDescent="0.3">
      <c r="A1626" s="176">
        <v>812300</v>
      </c>
      <c r="B1626" s="176" t="s">
        <v>308</v>
      </c>
      <c r="C1626" s="176" t="s">
        <v>222</v>
      </c>
      <c r="D1626" s="176" t="s">
        <v>222</v>
      </c>
      <c r="E1626" s="176" t="s">
        <v>222</v>
      </c>
      <c r="F1626" s="176" t="s">
        <v>222</v>
      </c>
      <c r="G1626" s="176" t="s">
        <v>221</v>
      </c>
      <c r="H1626" s="176" t="s">
        <v>221</v>
      </c>
      <c r="I1626" s="176" t="s">
        <v>221</v>
      </c>
      <c r="J1626" s="176" t="s">
        <v>221</v>
      </c>
      <c r="K1626" s="176" t="s">
        <v>221</v>
      </c>
      <c r="L1626" s="176" t="s">
        <v>221</v>
      </c>
      <c r="M1626" s="176" t="s">
        <v>221</v>
      </c>
      <c r="N1626" s="176" t="s">
        <v>221</v>
      </c>
    </row>
    <row r="1627" spans="1:50" x14ac:dyDescent="0.3">
      <c r="A1627" s="176">
        <v>812301</v>
      </c>
      <c r="B1627" s="176" t="s">
        <v>308</v>
      </c>
      <c r="C1627" s="176" t="s">
        <v>220</v>
      </c>
      <c r="D1627" s="176" t="s">
        <v>221</v>
      </c>
      <c r="E1627" s="176" t="s">
        <v>222</v>
      </c>
      <c r="F1627" s="176" t="s">
        <v>222</v>
      </c>
      <c r="G1627" s="176" t="s">
        <v>222</v>
      </c>
      <c r="H1627" s="176" t="s">
        <v>220</v>
      </c>
      <c r="I1627" s="176" t="s">
        <v>222</v>
      </c>
      <c r="J1627" s="176" t="s">
        <v>221</v>
      </c>
      <c r="K1627" s="176" t="s">
        <v>222</v>
      </c>
      <c r="L1627" s="176" t="s">
        <v>221</v>
      </c>
      <c r="M1627" s="176" t="s">
        <v>221</v>
      </c>
      <c r="N1627" s="176" t="s">
        <v>222</v>
      </c>
      <c r="O1627" s="176" t="s">
        <v>284</v>
      </c>
      <c r="P1627" s="176" t="s">
        <v>284</v>
      </c>
      <c r="Q1627" s="176" t="s">
        <v>284</v>
      </c>
      <c r="R1627" s="176" t="s">
        <v>284</v>
      </c>
      <c r="S1627" s="176" t="s">
        <v>284</v>
      </c>
      <c r="T1627" s="176" t="s">
        <v>284</v>
      </c>
      <c r="U1627" s="176" t="s">
        <v>284</v>
      </c>
      <c r="V1627" s="176" t="s">
        <v>284</v>
      </c>
      <c r="W1627" s="176" t="s">
        <v>284</v>
      </c>
      <c r="X1627" s="176" t="s">
        <v>284</v>
      </c>
      <c r="Y1627" s="176" t="s">
        <v>284</v>
      </c>
      <c r="Z1627" s="176" t="s">
        <v>284</v>
      </c>
      <c r="AA1627" s="176" t="s">
        <v>284</v>
      </c>
      <c r="AB1627" s="176" t="s">
        <v>284</v>
      </c>
      <c r="AC1627" s="176" t="s">
        <v>284</v>
      </c>
      <c r="AD1627" s="176" t="s">
        <v>284</v>
      </c>
      <c r="AE1627" s="176" t="s">
        <v>284</v>
      </c>
      <c r="AF1627" s="176" t="s">
        <v>284</v>
      </c>
      <c r="AG1627" s="176" t="s">
        <v>284</v>
      </c>
      <c r="AH1627" s="176" t="s">
        <v>284</v>
      </c>
      <c r="AI1627" s="176" t="s">
        <v>284</v>
      </c>
      <c r="AJ1627" s="176" t="s">
        <v>284</v>
      </c>
      <c r="AK1627" s="176" t="s">
        <v>284</v>
      </c>
      <c r="AL1627" s="176" t="s">
        <v>284</v>
      </c>
      <c r="AM1627" s="176" t="s">
        <v>284</v>
      </c>
      <c r="AN1627" s="176" t="s">
        <v>284</v>
      </c>
      <c r="AO1627" s="176" t="s">
        <v>284</v>
      </c>
      <c r="AP1627" s="176" t="s">
        <v>284</v>
      </c>
      <c r="AQ1627" s="176" t="s">
        <v>284</v>
      </c>
      <c r="AR1627" s="176" t="s">
        <v>284</v>
      </c>
      <c r="AS1627" s="176" t="s">
        <v>284</v>
      </c>
      <c r="AT1627" s="176" t="s">
        <v>284</v>
      </c>
      <c r="AU1627" s="176" t="s">
        <v>284</v>
      </c>
      <c r="AV1627" s="176" t="s">
        <v>284</v>
      </c>
      <c r="AW1627" s="176" t="s">
        <v>284</v>
      </c>
      <c r="AX1627" s="176" t="s">
        <v>284</v>
      </c>
    </row>
    <row r="1628" spans="1:50" x14ac:dyDescent="0.3">
      <c r="A1628" s="176">
        <v>812303</v>
      </c>
      <c r="B1628" s="176" t="s">
        <v>308</v>
      </c>
      <c r="C1628" s="176" t="s">
        <v>222</v>
      </c>
      <c r="D1628" s="176" t="s">
        <v>221</v>
      </c>
      <c r="E1628" s="176" t="s">
        <v>222</v>
      </c>
      <c r="F1628" s="176" t="s">
        <v>222</v>
      </c>
      <c r="G1628" s="176" t="s">
        <v>222</v>
      </c>
      <c r="H1628" s="176" t="s">
        <v>221</v>
      </c>
      <c r="I1628" s="176" t="s">
        <v>221</v>
      </c>
      <c r="J1628" s="176" t="s">
        <v>221</v>
      </c>
      <c r="K1628" s="176" t="s">
        <v>221</v>
      </c>
      <c r="L1628" s="176" t="s">
        <v>221</v>
      </c>
      <c r="M1628" s="176" t="s">
        <v>221</v>
      </c>
      <c r="N1628" s="176" t="s">
        <v>221</v>
      </c>
    </row>
    <row r="1629" spans="1:50" x14ac:dyDescent="0.3">
      <c r="A1629" s="176">
        <v>812304</v>
      </c>
      <c r="B1629" s="176" t="s">
        <v>308</v>
      </c>
      <c r="C1629" s="176" t="s">
        <v>222</v>
      </c>
      <c r="D1629" s="176" t="s">
        <v>222</v>
      </c>
      <c r="E1629" s="176" t="s">
        <v>221</v>
      </c>
      <c r="F1629" s="176" t="s">
        <v>221</v>
      </c>
      <c r="G1629" s="176" t="s">
        <v>220</v>
      </c>
      <c r="H1629" s="176" t="s">
        <v>222</v>
      </c>
      <c r="I1629" s="176" t="s">
        <v>222</v>
      </c>
      <c r="J1629" s="176" t="s">
        <v>221</v>
      </c>
      <c r="K1629" s="176" t="s">
        <v>221</v>
      </c>
      <c r="L1629" s="176" t="s">
        <v>222</v>
      </c>
      <c r="M1629" s="176" t="s">
        <v>221</v>
      </c>
      <c r="N1629" s="176" t="s">
        <v>222</v>
      </c>
    </row>
    <row r="1630" spans="1:50" x14ac:dyDescent="0.3">
      <c r="A1630" s="176">
        <v>812307</v>
      </c>
      <c r="B1630" s="176" t="s">
        <v>308</v>
      </c>
      <c r="C1630" s="176" t="s">
        <v>222</v>
      </c>
      <c r="D1630" s="176" t="s">
        <v>222</v>
      </c>
      <c r="E1630" s="176" t="s">
        <v>221</v>
      </c>
      <c r="F1630" s="176" t="s">
        <v>222</v>
      </c>
      <c r="G1630" s="176" t="s">
        <v>221</v>
      </c>
      <c r="H1630" s="176" t="s">
        <v>222</v>
      </c>
      <c r="I1630" s="176" t="s">
        <v>221</v>
      </c>
      <c r="J1630" s="176" t="s">
        <v>221</v>
      </c>
      <c r="K1630" s="176" t="s">
        <v>221</v>
      </c>
      <c r="L1630" s="176" t="s">
        <v>221</v>
      </c>
      <c r="M1630" s="176" t="s">
        <v>221</v>
      </c>
      <c r="N1630" s="176" t="s">
        <v>221</v>
      </c>
    </row>
    <row r="1631" spans="1:50" x14ac:dyDescent="0.3">
      <c r="A1631" s="176">
        <v>812308</v>
      </c>
      <c r="B1631" s="176" t="s">
        <v>308</v>
      </c>
      <c r="C1631" s="176" t="s">
        <v>222</v>
      </c>
      <c r="D1631" s="176" t="s">
        <v>222</v>
      </c>
      <c r="E1631" s="176" t="s">
        <v>222</v>
      </c>
      <c r="F1631" s="176" t="s">
        <v>222</v>
      </c>
      <c r="G1631" s="176" t="s">
        <v>222</v>
      </c>
      <c r="H1631" s="176" t="s">
        <v>222</v>
      </c>
      <c r="I1631" s="176" t="s">
        <v>221</v>
      </c>
      <c r="J1631" s="176" t="s">
        <v>221</v>
      </c>
      <c r="K1631" s="176" t="s">
        <v>221</v>
      </c>
      <c r="L1631" s="176" t="s">
        <v>221</v>
      </c>
      <c r="M1631" s="176" t="s">
        <v>221</v>
      </c>
      <c r="N1631" s="176" t="s">
        <v>221</v>
      </c>
    </row>
    <row r="1632" spans="1:50" x14ac:dyDescent="0.3">
      <c r="A1632" s="176">
        <v>812309</v>
      </c>
      <c r="B1632" s="176" t="s">
        <v>308</v>
      </c>
      <c r="C1632" s="176" t="s">
        <v>220</v>
      </c>
      <c r="D1632" s="176" t="s">
        <v>220</v>
      </c>
      <c r="E1632" s="176" t="s">
        <v>222</v>
      </c>
      <c r="F1632" s="176" t="s">
        <v>222</v>
      </c>
      <c r="G1632" s="176" t="s">
        <v>222</v>
      </c>
      <c r="H1632" s="176" t="s">
        <v>220</v>
      </c>
      <c r="I1632" s="176" t="s">
        <v>221</v>
      </c>
      <c r="J1632" s="176" t="s">
        <v>221</v>
      </c>
      <c r="K1632" s="176" t="s">
        <v>221</v>
      </c>
      <c r="L1632" s="176" t="s">
        <v>221</v>
      </c>
      <c r="M1632" s="176" t="s">
        <v>221</v>
      </c>
      <c r="N1632" s="176" t="s">
        <v>221</v>
      </c>
    </row>
    <row r="1633" spans="1:50" x14ac:dyDescent="0.3">
      <c r="A1633" s="176">
        <v>812310</v>
      </c>
      <c r="B1633" s="176" t="s">
        <v>308</v>
      </c>
      <c r="C1633" s="176" t="s">
        <v>222</v>
      </c>
      <c r="D1633" s="176" t="s">
        <v>222</v>
      </c>
      <c r="E1633" s="176" t="s">
        <v>221</v>
      </c>
      <c r="F1633" s="176" t="s">
        <v>222</v>
      </c>
      <c r="G1633" s="176" t="s">
        <v>221</v>
      </c>
      <c r="H1633" s="176" t="s">
        <v>222</v>
      </c>
      <c r="I1633" s="176" t="s">
        <v>221</v>
      </c>
      <c r="J1633" s="176" t="s">
        <v>221</v>
      </c>
      <c r="K1633" s="176" t="s">
        <v>221</v>
      </c>
      <c r="L1633" s="176" t="s">
        <v>221</v>
      </c>
      <c r="M1633" s="176" t="s">
        <v>221</v>
      </c>
      <c r="N1633" s="176" t="s">
        <v>221</v>
      </c>
    </row>
    <row r="1634" spans="1:50" x14ac:dyDescent="0.3">
      <c r="A1634" s="176">
        <v>812312</v>
      </c>
      <c r="B1634" s="176" t="s">
        <v>308</v>
      </c>
      <c r="C1634" s="176" t="s">
        <v>222</v>
      </c>
      <c r="D1634" s="176" t="s">
        <v>222</v>
      </c>
      <c r="E1634" s="176" t="s">
        <v>222</v>
      </c>
      <c r="F1634" s="176" t="s">
        <v>222</v>
      </c>
      <c r="G1634" s="176" t="s">
        <v>221</v>
      </c>
      <c r="H1634" s="176" t="s">
        <v>221</v>
      </c>
      <c r="I1634" s="176" t="s">
        <v>221</v>
      </c>
      <c r="J1634" s="176" t="s">
        <v>221</v>
      </c>
      <c r="K1634" s="176" t="s">
        <v>221</v>
      </c>
      <c r="L1634" s="176" t="s">
        <v>221</v>
      </c>
      <c r="M1634" s="176" t="s">
        <v>221</v>
      </c>
      <c r="N1634" s="176" t="s">
        <v>221</v>
      </c>
    </row>
    <row r="1635" spans="1:50" x14ac:dyDescent="0.3">
      <c r="A1635" s="176">
        <v>812313</v>
      </c>
      <c r="B1635" s="176" t="s">
        <v>308</v>
      </c>
      <c r="C1635" s="176" t="s">
        <v>222</v>
      </c>
      <c r="D1635" s="176" t="s">
        <v>222</v>
      </c>
      <c r="E1635" s="176" t="s">
        <v>221</v>
      </c>
      <c r="F1635" s="176" t="s">
        <v>222</v>
      </c>
      <c r="G1635" s="176" t="s">
        <v>222</v>
      </c>
      <c r="H1635" s="176" t="s">
        <v>222</v>
      </c>
      <c r="I1635" s="176" t="s">
        <v>221</v>
      </c>
      <c r="J1635" s="176" t="s">
        <v>221</v>
      </c>
      <c r="K1635" s="176" t="s">
        <v>221</v>
      </c>
      <c r="L1635" s="176" t="s">
        <v>221</v>
      </c>
      <c r="M1635" s="176" t="s">
        <v>221</v>
      </c>
      <c r="N1635" s="176" t="s">
        <v>221</v>
      </c>
    </row>
    <row r="1636" spans="1:50" x14ac:dyDescent="0.3">
      <c r="A1636" s="176">
        <v>812314</v>
      </c>
      <c r="B1636" s="176" t="s">
        <v>308</v>
      </c>
      <c r="C1636" s="176" t="s">
        <v>222</v>
      </c>
      <c r="D1636" s="176" t="s">
        <v>222</v>
      </c>
      <c r="E1636" s="176" t="s">
        <v>222</v>
      </c>
      <c r="F1636" s="176" t="s">
        <v>222</v>
      </c>
      <c r="G1636" s="176" t="s">
        <v>222</v>
      </c>
      <c r="H1636" s="176" t="s">
        <v>222</v>
      </c>
      <c r="I1636" s="176" t="s">
        <v>221</v>
      </c>
      <c r="J1636" s="176" t="s">
        <v>221</v>
      </c>
      <c r="K1636" s="176" t="s">
        <v>221</v>
      </c>
      <c r="L1636" s="176" t="s">
        <v>221</v>
      </c>
      <c r="M1636" s="176" t="s">
        <v>221</v>
      </c>
      <c r="N1636" s="176" t="s">
        <v>221</v>
      </c>
    </row>
    <row r="1637" spans="1:50" x14ac:dyDescent="0.3">
      <c r="A1637" s="176">
        <v>812315</v>
      </c>
      <c r="B1637" s="176" t="s">
        <v>308</v>
      </c>
      <c r="C1637" s="176" t="s">
        <v>222</v>
      </c>
      <c r="D1637" s="176" t="s">
        <v>220</v>
      </c>
      <c r="E1637" s="176" t="s">
        <v>220</v>
      </c>
      <c r="F1637" s="176" t="s">
        <v>222</v>
      </c>
      <c r="G1637" s="176" t="s">
        <v>222</v>
      </c>
      <c r="H1637" s="176" t="s">
        <v>222</v>
      </c>
      <c r="I1637" s="176" t="s">
        <v>222</v>
      </c>
      <c r="J1637" s="176" t="s">
        <v>222</v>
      </c>
      <c r="K1637" s="176" t="s">
        <v>222</v>
      </c>
      <c r="L1637" s="176" t="s">
        <v>221</v>
      </c>
      <c r="M1637" s="176" t="s">
        <v>222</v>
      </c>
      <c r="N1637" s="176" t="s">
        <v>222</v>
      </c>
      <c r="O1637" s="176" t="s">
        <v>284</v>
      </c>
      <c r="P1637" s="176" t="s">
        <v>284</v>
      </c>
      <c r="Q1637" s="176" t="s">
        <v>284</v>
      </c>
      <c r="R1637" s="176" t="s">
        <v>284</v>
      </c>
      <c r="S1637" s="176" t="s">
        <v>284</v>
      </c>
      <c r="T1637" s="176" t="s">
        <v>284</v>
      </c>
      <c r="U1637" s="176" t="s">
        <v>284</v>
      </c>
      <c r="V1637" s="176" t="s">
        <v>284</v>
      </c>
      <c r="W1637" s="176" t="s">
        <v>284</v>
      </c>
      <c r="X1637" s="176" t="s">
        <v>284</v>
      </c>
      <c r="Y1637" s="176" t="s">
        <v>284</v>
      </c>
      <c r="Z1637" s="176" t="s">
        <v>284</v>
      </c>
      <c r="AA1637" s="176" t="s">
        <v>284</v>
      </c>
      <c r="AB1637" s="176" t="s">
        <v>284</v>
      </c>
      <c r="AC1637" s="176" t="s">
        <v>284</v>
      </c>
      <c r="AD1637" s="176" t="s">
        <v>284</v>
      </c>
      <c r="AE1637" s="176" t="s">
        <v>284</v>
      </c>
      <c r="AF1637" s="176" t="s">
        <v>284</v>
      </c>
      <c r="AG1637" s="176" t="s">
        <v>284</v>
      </c>
      <c r="AH1637" s="176" t="s">
        <v>284</v>
      </c>
      <c r="AI1637" s="176" t="s">
        <v>284</v>
      </c>
      <c r="AJ1637" s="176" t="s">
        <v>284</v>
      </c>
      <c r="AK1637" s="176" t="s">
        <v>284</v>
      </c>
      <c r="AL1637" s="176" t="s">
        <v>284</v>
      </c>
      <c r="AM1637" s="176" t="s">
        <v>284</v>
      </c>
      <c r="AN1637" s="176" t="s">
        <v>284</v>
      </c>
      <c r="AO1637" s="176" t="s">
        <v>284</v>
      </c>
      <c r="AP1637" s="176" t="s">
        <v>284</v>
      </c>
      <c r="AQ1637" s="176" t="s">
        <v>284</v>
      </c>
      <c r="AR1637" s="176" t="s">
        <v>284</v>
      </c>
      <c r="AS1637" s="176" t="s">
        <v>284</v>
      </c>
      <c r="AT1637" s="176" t="s">
        <v>284</v>
      </c>
      <c r="AU1637" s="176" t="s">
        <v>284</v>
      </c>
      <c r="AV1637" s="176" t="s">
        <v>284</v>
      </c>
      <c r="AW1637" s="176" t="s">
        <v>284</v>
      </c>
      <c r="AX1637" s="176" t="s">
        <v>284</v>
      </c>
    </row>
    <row r="1638" spans="1:50" x14ac:dyDescent="0.3">
      <c r="A1638" s="176">
        <v>812316</v>
      </c>
      <c r="B1638" s="176" t="s">
        <v>308</v>
      </c>
      <c r="C1638" s="176" t="s">
        <v>222</v>
      </c>
      <c r="D1638" s="176" t="s">
        <v>221</v>
      </c>
      <c r="E1638" s="176" t="s">
        <v>221</v>
      </c>
      <c r="F1638" s="176" t="s">
        <v>222</v>
      </c>
      <c r="G1638" s="176" t="s">
        <v>221</v>
      </c>
      <c r="H1638" s="176" t="s">
        <v>222</v>
      </c>
      <c r="I1638" s="176" t="s">
        <v>221</v>
      </c>
      <c r="J1638" s="176" t="s">
        <v>221</v>
      </c>
      <c r="K1638" s="176" t="s">
        <v>221</v>
      </c>
      <c r="L1638" s="176" t="s">
        <v>221</v>
      </c>
      <c r="M1638" s="176" t="s">
        <v>221</v>
      </c>
      <c r="N1638" s="176" t="s">
        <v>221</v>
      </c>
    </row>
    <row r="1639" spans="1:50" x14ac:dyDescent="0.3">
      <c r="A1639" s="176">
        <v>812317</v>
      </c>
      <c r="B1639" s="176" t="s">
        <v>308</v>
      </c>
      <c r="C1639" s="176" t="s">
        <v>222</v>
      </c>
      <c r="D1639" s="176" t="s">
        <v>222</v>
      </c>
      <c r="E1639" s="176" t="s">
        <v>222</v>
      </c>
      <c r="F1639" s="176" t="s">
        <v>221</v>
      </c>
      <c r="G1639" s="176" t="s">
        <v>221</v>
      </c>
      <c r="H1639" s="176" t="s">
        <v>221</v>
      </c>
      <c r="I1639" s="176" t="s">
        <v>221</v>
      </c>
      <c r="J1639" s="176" t="s">
        <v>221</v>
      </c>
      <c r="K1639" s="176" t="s">
        <v>221</v>
      </c>
      <c r="L1639" s="176" t="s">
        <v>221</v>
      </c>
      <c r="M1639" s="176" t="s">
        <v>221</v>
      </c>
      <c r="N1639" s="176" t="s">
        <v>221</v>
      </c>
    </row>
    <row r="1640" spans="1:50" x14ac:dyDescent="0.3">
      <c r="A1640" s="176">
        <v>812319</v>
      </c>
      <c r="B1640" s="176" t="s">
        <v>308</v>
      </c>
      <c r="C1640" s="176" t="s">
        <v>222</v>
      </c>
      <c r="D1640" s="176" t="s">
        <v>222</v>
      </c>
      <c r="E1640" s="176" t="s">
        <v>222</v>
      </c>
      <c r="F1640" s="176" t="s">
        <v>222</v>
      </c>
      <c r="G1640" s="176" t="s">
        <v>221</v>
      </c>
      <c r="H1640" s="176" t="s">
        <v>222</v>
      </c>
      <c r="I1640" s="176" t="s">
        <v>221</v>
      </c>
      <c r="J1640" s="176" t="s">
        <v>221</v>
      </c>
      <c r="K1640" s="176" t="s">
        <v>221</v>
      </c>
      <c r="L1640" s="176" t="s">
        <v>221</v>
      </c>
      <c r="M1640" s="176" t="s">
        <v>221</v>
      </c>
      <c r="N1640" s="176" t="s">
        <v>221</v>
      </c>
    </row>
    <row r="1641" spans="1:50" x14ac:dyDescent="0.3">
      <c r="A1641" s="176">
        <v>812320</v>
      </c>
      <c r="B1641" s="176" t="s">
        <v>308</v>
      </c>
      <c r="C1641" s="176" t="s">
        <v>222</v>
      </c>
      <c r="D1641" s="176" t="s">
        <v>222</v>
      </c>
      <c r="E1641" s="176" t="s">
        <v>220</v>
      </c>
      <c r="F1641" s="176" t="s">
        <v>221</v>
      </c>
      <c r="G1641" s="176" t="s">
        <v>222</v>
      </c>
      <c r="H1641" s="176" t="s">
        <v>222</v>
      </c>
      <c r="I1641" s="176" t="s">
        <v>222</v>
      </c>
      <c r="J1641" s="176" t="s">
        <v>221</v>
      </c>
      <c r="K1641" s="176" t="s">
        <v>221</v>
      </c>
      <c r="L1641" s="176" t="s">
        <v>221</v>
      </c>
      <c r="M1641" s="176" t="s">
        <v>222</v>
      </c>
      <c r="N1641" s="176" t="s">
        <v>221</v>
      </c>
      <c r="O1641" s="176" t="s">
        <v>284</v>
      </c>
      <c r="P1641" s="176" t="s">
        <v>284</v>
      </c>
      <c r="Q1641" s="176" t="s">
        <v>284</v>
      </c>
      <c r="R1641" s="176" t="s">
        <v>284</v>
      </c>
      <c r="S1641" s="176" t="s">
        <v>284</v>
      </c>
      <c r="T1641" s="176" t="s">
        <v>284</v>
      </c>
      <c r="U1641" s="176" t="s">
        <v>284</v>
      </c>
      <c r="V1641" s="176" t="s">
        <v>284</v>
      </c>
      <c r="W1641" s="176" t="s">
        <v>284</v>
      </c>
      <c r="X1641" s="176" t="s">
        <v>284</v>
      </c>
      <c r="Y1641" s="176" t="s">
        <v>284</v>
      </c>
      <c r="Z1641" s="176" t="s">
        <v>284</v>
      </c>
      <c r="AA1641" s="176" t="s">
        <v>284</v>
      </c>
      <c r="AB1641" s="176" t="s">
        <v>284</v>
      </c>
      <c r="AC1641" s="176" t="s">
        <v>284</v>
      </c>
      <c r="AD1641" s="176" t="s">
        <v>284</v>
      </c>
      <c r="AE1641" s="176" t="s">
        <v>284</v>
      </c>
      <c r="AF1641" s="176" t="s">
        <v>284</v>
      </c>
      <c r="AG1641" s="176" t="s">
        <v>284</v>
      </c>
      <c r="AH1641" s="176" t="s">
        <v>284</v>
      </c>
      <c r="AI1641" s="176" t="s">
        <v>284</v>
      </c>
      <c r="AJ1641" s="176" t="s">
        <v>284</v>
      </c>
      <c r="AK1641" s="176" t="s">
        <v>284</v>
      </c>
      <c r="AL1641" s="176" t="s">
        <v>284</v>
      </c>
      <c r="AM1641" s="176" t="s">
        <v>284</v>
      </c>
      <c r="AN1641" s="176" t="s">
        <v>284</v>
      </c>
      <c r="AO1641" s="176" t="s">
        <v>284</v>
      </c>
      <c r="AP1641" s="176" t="s">
        <v>284</v>
      </c>
      <c r="AQ1641" s="176" t="s">
        <v>284</v>
      </c>
      <c r="AR1641" s="176" t="s">
        <v>284</v>
      </c>
      <c r="AS1641" s="176" t="s">
        <v>284</v>
      </c>
      <c r="AT1641" s="176" t="s">
        <v>284</v>
      </c>
      <c r="AU1641" s="176" t="s">
        <v>284</v>
      </c>
      <c r="AV1641" s="176" t="s">
        <v>284</v>
      </c>
      <c r="AW1641" s="176" t="s">
        <v>284</v>
      </c>
      <c r="AX1641" s="176" t="s">
        <v>284</v>
      </c>
    </row>
    <row r="1642" spans="1:50" x14ac:dyDescent="0.3">
      <c r="A1642" s="176">
        <v>812321</v>
      </c>
      <c r="B1642" s="176" t="s">
        <v>308</v>
      </c>
      <c r="C1642" s="176" t="s">
        <v>222</v>
      </c>
      <c r="D1642" s="176" t="s">
        <v>222</v>
      </c>
      <c r="E1642" s="176" t="s">
        <v>221</v>
      </c>
      <c r="F1642" s="176" t="s">
        <v>221</v>
      </c>
      <c r="G1642" s="176" t="s">
        <v>220</v>
      </c>
      <c r="H1642" s="176" t="s">
        <v>220</v>
      </c>
      <c r="I1642" s="176" t="s">
        <v>221</v>
      </c>
      <c r="J1642" s="176" t="s">
        <v>221</v>
      </c>
      <c r="K1642" s="176" t="s">
        <v>221</v>
      </c>
      <c r="L1642" s="176" t="s">
        <v>221</v>
      </c>
      <c r="M1642" s="176" t="s">
        <v>221</v>
      </c>
      <c r="N1642" s="176" t="s">
        <v>221</v>
      </c>
    </row>
    <row r="1643" spans="1:50" x14ac:dyDescent="0.3">
      <c r="A1643" s="176">
        <v>812323</v>
      </c>
      <c r="B1643" s="176" t="s">
        <v>308</v>
      </c>
      <c r="C1643" s="176" t="s">
        <v>222</v>
      </c>
      <c r="D1643" s="176" t="s">
        <v>222</v>
      </c>
      <c r="E1643" s="176" t="s">
        <v>222</v>
      </c>
      <c r="F1643" s="176" t="s">
        <v>222</v>
      </c>
      <c r="G1643" s="176" t="s">
        <v>222</v>
      </c>
      <c r="H1643" s="176" t="s">
        <v>222</v>
      </c>
      <c r="I1643" s="176" t="s">
        <v>221</v>
      </c>
      <c r="J1643" s="176" t="s">
        <v>221</v>
      </c>
      <c r="K1643" s="176" t="s">
        <v>221</v>
      </c>
      <c r="L1643" s="176" t="s">
        <v>221</v>
      </c>
      <c r="M1643" s="176" t="s">
        <v>221</v>
      </c>
      <c r="N1643" s="176" t="s">
        <v>221</v>
      </c>
    </row>
    <row r="1644" spans="1:50" x14ac:dyDescent="0.3">
      <c r="A1644" s="176">
        <v>812324</v>
      </c>
      <c r="B1644" s="176" t="s">
        <v>308</v>
      </c>
      <c r="C1644" s="176" t="s">
        <v>222</v>
      </c>
      <c r="D1644" s="176" t="s">
        <v>222</v>
      </c>
      <c r="E1644" s="176" t="s">
        <v>221</v>
      </c>
      <c r="F1644" s="176" t="s">
        <v>222</v>
      </c>
      <c r="G1644" s="176" t="s">
        <v>222</v>
      </c>
      <c r="H1644" s="176" t="s">
        <v>221</v>
      </c>
      <c r="I1644" s="176" t="s">
        <v>221</v>
      </c>
      <c r="J1644" s="176" t="s">
        <v>221</v>
      </c>
      <c r="K1644" s="176" t="s">
        <v>221</v>
      </c>
      <c r="L1644" s="176" t="s">
        <v>221</v>
      </c>
      <c r="M1644" s="176" t="s">
        <v>221</v>
      </c>
      <c r="N1644" s="176" t="s">
        <v>221</v>
      </c>
    </row>
    <row r="1645" spans="1:50" x14ac:dyDescent="0.3">
      <c r="A1645" s="176">
        <v>812325</v>
      </c>
      <c r="B1645" s="176" t="s">
        <v>308</v>
      </c>
      <c r="C1645" s="176" t="s">
        <v>222</v>
      </c>
      <c r="D1645" s="176" t="s">
        <v>221</v>
      </c>
      <c r="E1645" s="176" t="s">
        <v>221</v>
      </c>
      <c r="F1645" s="176" t="s">
        <v>222</v>
      </c>
      <c r="G1645" s="176" t="s">
        <v>222</v>
      </c>
      <c r="H1645" s="176" t="s">
        <v>222</v>
      </c>
      <c r="I1645" s="176" t="s">
        <v>221</v>
      </c>
      <c r="J1645" s="176" t="s">
        <v>221</v>
      </c>
      <c r="K1645" s="176" t="s">
        <v>221</v>
      </c>
      <c r="L1645" s="176" t="s">
        <v>221</v>
      </c>
      <c r="M1645" s="176" t="s">
        <v>221</v>
      </c>
      <c r="N1645" s="176" t="s">
        <v>221</v>
      </c>
    </row>
    <row r="1646" spans="1:50" x14ac:dyDescent="0.3">
      <c r="A1646" s="176">
        <v>812326</v>
      </c>
      <c r="B1646" s="176" t="s">
        <v>308</v>
      </c>
      <c r="C1646" s="176" t="s">
        <v>222</v>
      </c>
      <c r="D1646" s="176" t="s">
        <v>222</v>
      </c>
      <c r="E1646" s="176" t="s">
        <v>221</v>
      </c>
      <c r="F1646" s="176" t="s">
        <v>222</v>
      </c>
      <c r="G1646" s="176" t="s">
        <v>222</v>
      </c>
      <c r="H1646" s="176" t="s">
        <v>222</v>
      </c>
      <c r="I1646" s="176" t="s">
        <v>221</v>
      </c>
      <c r="J1646" s="176" t="s">
        <v>221</v>
      </c>
      <c r="K1646" s="176" t="s">
        <v>221</v>
      </c>
      <c r="L1646" s="176" t="s">
        <v>221</v>
      </c>
      <c r="M1646" s="176" t="s">
        <v>221</v>
      </c>
      <c r="N1646" s="176" t="s">
        <v>221</v>
      </c>
    </row>
    <row r="1647" spans="1:50" x14ac:dyDescent="0.3">
      <c r="A1647" s="176">
        <v>812330</v>
      </c>
      <c r="B1647" s="176" t="s">
        <v>308</v>
      </c>
      <c r="C1647" s="176" t="s">
        <v>222</v>
      </c>
      <c r="D1647" s="176" t="s">
        <v>221</v>
      </c>
      <c r="E1647" s="176" t="s">
        <v>222</v>
      </c>
      <c r="F1647" s="176" t="s">
        <v>222</v>
      </c>
      <c r="G1647" s="176" t="s">
        <v>221</v>
      </c>
      <c r="H1647" s="176" t="s">
        <v>222</v>
      </c>
      <c r="I1647" s="176" t="s">
        <v>221</v>
      </c>
      <c r="J1647" s="176" t="s">
        <v>221</v>
      </c>
      <c r="K1647" s="176" t="s">
        <v>221</v>
      </c>
      <c r="L1647" s="176" t="s">
        <v>221</v>
      </c>
      <c r="M1647" s="176" t="s">
        <v>221</v>
      </c>
      <c r="N1647" s="176" t="s">
        <v>221</v>
      </c>
    </row>
    <row r="1648" spans="1:50" x14ac:dyDescent="0.3">
      <c r="A1648" s="176">
        <v>812331</v>
      </c>
      <c r="B1648" s="176" t="s">
        <v>308</v>
      </c>
      <c r="C1648" s="176" t="s">
        <v>222</v>
      </c>
      <c r="D1648" s="176" t="s">
        <v>222</v>
      </c>
      <c r="E1648" s="176" t="s">
        <v>222</v>
      </c>
      <c r="F1648" s="176" t="s">
        <v>222</v>
      </c>
      <c r="G1648" s="176" t="s">
        <v>222</v>
      </c>
      <c r="H1648" s="176" t="s">
        <v>222</v>
      </c>
      <c r="I1648" s="176" t="s">
        <v>221</v>
      </c>
      <c r="J1648" s="176" t="s">
        <v>221</v>
      </c>
      <c r="K1648" s="176" t="s">
        <v>221</v>
      </c>
      <c r="L1648" s="176" t="s">
        <v>221</v>
      </c>
      <c r="M1648" s="176" t="s">
        <v>221</v>
      </c>
      <c r="N1648" s="176" t="s">
        <v>221</v>
      </c>
    </row>
    <row r="1649" spans="1:50" x14ac:dyDescent="0.3">
      <c r="A1649" s="176">
        <v>812332</v>
      </c>
      <c r="B1649" s="176" t="s">
        <v>308</v>
      </c>
      <c r="C1649" s="176" t="s">
        <v>222</v>
      </c>
      <c r="D1649" s="176" t="s">
        <v>222</v>
      </c>
      <c r="E1649" s="176" t="s">
        <v>221</v>
      </c>
      <c r="F1649" s="176" t="s">
        <v>222</v>
      </c>
      <c r="G1649" s="176" t="s">
        <v>222</v>
      </c>
      <c r="H1649" s="176" t="s">
        <v>221</v>
      </c>
      <c r="I1649" s="176" t="s">
        <v>221</v>
      </c>
      <c r="J1649" s="176" t="s">
        <v>221</v>
      </c>
      <c r="K1649" s="176" t="s">
        <v>221</v>
      </c>
      <c r="L1649" s="176" t="s">
        <v>221</v>
      </c>
      <c r="M1649" s="176" t="s">
        <v>221</v>
      </c>
      <c r="N1649" s="176" t="s">
        <v>221</v>
      </c>
    </row>
    <row r="1650" spans="1:50" x14ac:dyDescent="0.3">
      <c r="A1650" s="176">
        <v>812334</v>
      </c>
      <c r="B1650" s="176" t="s">
        <v>308</v>
      </c>
      <c r="C1650" s="176" t="s">
        <v>222</v>
      </c>
      <c r="D1650" s="176" t="s">
        <v>222</v>
      </c>
      <c r="E1650" s="176" t="s">
        <v>222</v>
      </c>
      <c r="F1650" s="176" t="s">
        <v>221</v>
      </c>
      <c r="G1650" s="176" t="s">
        <v>221</v>
      </c>
      <c r="H1650" s="176" t="s">
        <v>222</v>
      </c>
      <c r="I1650" s="176" t="s">
        <v>221</v>
      </c>
      <c r="J1650" s="176" t="s">
        <v>221</v>
      </c>
      <c r="K1650" s="176" t="s">
        <v>221</v>
      </c>
      <c r="L1650" s="176" t="s">
        <v>221</v>
      </c>
      <c r="M1650" s="176" t="s">
        <v>221</v>
      </c>
      <c r="N1650" s="176" t="s">
        <v>221</v>
      </c>
    </row>
    <row r="1651" spans="1:50" x14ac:dyDescent="0.3">
      <c r="A1651" s="176">
        <v>812335</v>
      </c>
      <c r="B1651" s="176" t="s">
        <v>308</v>
      </c>
      <c r="C1651" s="176" t="s">
        <v>222</v>
      </c>
      <c r="D1651" s="176" t="s">
        <v>220</v>
      </c>
      <c r="E1651" s="176" t="s">
        <v>222</v>
      </c>
      <c r="F1651" s="176" t="s">
        <v>220</v>
      </c>
      <c r="G1651" s="176" t="s">
        <v>222</v>
      </c>
      <c r="H1651" s="176" t="s">
        <v>222</v>
      </c>
      <c r="I1651" s="176" t="s">
        <v>222</v>
      </c>
      <c r="J1651" s="176" t="s">
        <v>220</v>
      </c>
      <c r="K1651" s="176" t="s">
        <v>220</v>
      </c>
      <c r="L1651" s="176" t="s">
        <v>222</v>
      </c>
      <c r="M1651" s="176" t="s">
        <v>222</v>
      </c>
      <c r="N1651" s="176" t="s">
        <v>222</v>
      </c>
    </row>
    <row r="1652" spans="1:50" x14ac:dyDescent="0.3">
      <c r="A1652" s="176">
        <v>812336</v>
      </c>
      <c r="B1652" s="176" t="s">
        <v>308</v>
      </c>
      <c r="C1652" s="176" t="s">
        <v>222</v>
      </c>
      <c r="D1652" s="176" t="s">
        <v>221</v>
      </c>
      <c r="E1652" s="176" t="s">
        <v>222</v>
      </c>
      <c r="F1652" s="176" t="s">
        <v>222</v>
      </c>
      <c r="G1652" s="176" t="s">
        <v>222</v>
      </c>
      <c r="H1652" s="176" t="s">
        <v>222</v>
      </c>
      <c r="I1652" s="176" t="s">
        <v>221</v>
      </c>
      <c r="J1652" s="176" t="s">
        <v>221</v>
      </c>
      <c r="K1652" s="176" t="s">
        <v>221</v>
      </c>
      <c r="L1652" s="176" t="s">
        <v>221</v>
      </c>
      <c r="M1652" s="176" t="s">
        <v>221</v>
      </c>
      <c r="N1652" s="176" t="s">
        <v>221</v>
      </c>
    </row>
    <row r="1653" spans="1:50" x14ac:dyDescent="0.3">
      <c r="A1653" s="176">
        <v>812337</v>
      </c>
      <c r="B1653" s="176" t="s">
        <v>308</v>
      </c>
      <c r="C1653" s="176" t="s">
        <v>222</v>
      </c>
      <c r="D1653" s="176" t="s">
        <v>222</v>
      </c>
      <c r="E1653" s="176" t="s">
        <v>222</v>
      </c>
      <c r="F1653" s="176" t="s">
        <v>222</v>
      </c>
      <c r="G1653" s="176" t="s">
        <v>222</v>
      </c>
      <c r="H1653" s="176" t="s">
        <v>221</v>
      </c>
      <c r="I1653" s="176" t="s">
        <v>221</v>
      </c>
      <c r="J1653" s="176" t="s">
        <v>221</v>
      </c>
      <c r="K1653" s="176" t="s">
        <v>221</v>
      </c>
      <c r="L1653" s="176" t="s">
        <v>221</v>
      </c>
      <c r="M1653" s="176" t="s">
        <v>221</v>
      </c>
      <c r="N1653" s="176" t="s">
        <v>221</v>
      </c>
    </row>
    <row r="1654" spans="1:50" x14ac:dyDescent="0.3">
      <c r="A1654" s="176">
        <v>812340</v>
      </c>
      <c r="B1654" s="176" t="s">
        <v>308</v>
      </c>
      <c r="C1654" s="176" t="s">
        <v>220</v>
      </c>
      <c r="D1654" s="176" t="s">
        <v>222</v>
      </c>
      <c r="E1654" s="176" t="s">
        <v>222</v>
      </c>
      <c r="F1654" s="176" t="s">
        <v>220</v>
      </c>
      <c r="G1654" s="176" t="s">
        <v>222</v>
      </c>
      <c r="H1654" s="176" t="s">
        <v>220</v>
      </c>
      <c r="I1654" s="176" t="s">
        <v>222</v>
      </c>
      <c r="J1654" s="176" t="s">
        <v>222</v>
      </c>
      <c r="K1654" s="176" t="s">
        <v>220</v>
      </c>
      <c r="L1654" s="176" t="s">
        <v>222</v>
      </c>
      <c r="M1654" s="176" t="s">
        <v>222</v>
      </c>
      <c r="N1654" s="176" t="s">
        <v>222</v>
      </c>
      <c r="O1654" s="176" t="s">
        <v>284</v>
      </c>
      <c r="P1654" s="176" t="s">
        <v>284</v>
      </c>
      <c r="Q1654" s="176" t="s">
        <v>284</v>
      </c>
      <c r="R1654" s="176" t="s">
        <v>284</v>
      </c>
      <c r="S1654" s="176" t="s">
        <v>284</v>
      </c>
      <c r="T1654" s="176" t="s">
        <v>284</v>
      </c>
      <c r="U1654" s="176" t="s">
        <v>284</v>
      </c>
      <c r="V1654" s="176" t="s">
        <v>284</v>
      </c>
      <c r="W1654" s="176" t="s">
        <v>284</v>
      </c>
      <c r="X1654" s="176" t="s">
        <v>284</v>
      </c>
      <c r="Y1654" s="176" t="s">
        <v>284</v>
      </c>
      <c r="Z1654" s="176" t="s">
        <v>284</v>
      </c>
      <c r="AA1654" s="176" t="s">
        <v>284</v>
      </c>
      <c r="AB1654" s="176" t="s">
        <v>284</v>
      </c>
      <c r="AC1654" s="176" t="s">
        <v>284</v>
      </c>
      <c r="AD1654" s="176" t="s">
        <v>284</v>
      </c>
      <c r="AE1654" s="176" t="s">
        <v>284</v>
      </c>
      <c r="AF1654" s="176" t="s">
        <v>284</v>
      </c>
      <c r="AG1654" s="176" t="s">
        <v>284</v>
      </c>
      <c r="AH1654" s="176" t="s">
        <v>284</v>
      </c>
      <c r="AI1654" s="176" t="s">
        <v>284</v>
      </c>
      <c r="AJ1654" s="176" t="s">
        <v>284</v>
      </c>
      <c r="AK1654" s="176" t="s">
        <v>284</v>
      </c>
      <c r="AL1654" s="176" t="s">
        <v>284</v>
      </c>
      <c r="AM1654" s="176" t="s">
        <v>284</v>
      </c>
      <c r="AN1654" s="176" t="s">
        <v>284</v>
      </c>
      <c r="AO1654" s="176" t="s">
        <v>284</v>
      </c>
      <c r="AP1654" s="176" t="s">
        <v>284</v>
      </c>
      <c r="AQ1654" s="176" t="s">
        <v>284</v>
      </c>
      <c r="AR1654" s="176" t="s">
        <v>284</v>
      </c>
      <c r="AS1654" s="176" t="s">
        <v>284</v>
      </c>
      <c r="AT1654" s="176" t="s">
        <v>284</v>
      </c>
      <c r="AU1654" s="176" t="s">
        <v>284</v>
      </c>
      <c r="AV1654" s="176" t="s">
        <v>284</v>
      </c>
      <c r="AW1654" s="176" t="s">
        <v>284</v>
      </c>
      <c r="AX1654" s="176" t="s">
        <v>284</v>
      </c>
    </row>
    <row r="1655" spans="1:50" x14ac:dyDescent="0.3">
      <c r="A1655" s="176">
        <v>812343</v>
      </c>
      <c r="B1655" s="176" t="s">
        <v>308</v>
      </c>
      <c r="C1655" s="176" t="s">
        <v>222</v>
      </c>
      <c r="D1655" s="176" t="s">
        <v>222</v>
      </c>
      <c r="E1655" s="176" t="s">
        <v>221</v>
      </c>
      <c r="F1655" s="176" t="s">
        <v>222</v>
      </c>
      <c r="G1655" s="176" t="s">
        <v>222</v>
      </c>
      <c r="H1655" s="176" t="s">
        <v>222</v>
      </c>
      <c r="I1655" s="176" t="s">
        <v>221</v>
      </c>
      <c r="J1655" s="176" t="s">
        <v>221</v>
      </c>
      <c r="K1655" s="176" t="s">
        <v>221</v>
      </c>
      <c r="L1655" s="176" t="s">
        <v>221</v>
      </c>
      <c r="M1655" s="176" t="s">
        <v>221</v>
      </c>
      <c r="N1655" s="176" t="s">
        <v>221</v>
      </c>
    </row>
    <row r="1656" spans="1:50" x14ac:dyDescent="0.3">
      <c r="A1656" s="176">
        <v>812344</v>
      </c>
      <c r="B1656" s="176" t="s">
        <v>308</v>
      </c>
      <c r="C1656" s="176" t="s">
        <v>220</v>
      </c>
      <c r="D1656" s="176" t="s">
        <v>220</v>
      </c>
      <c r="E1656" s="176" t="s">
        <v>222</v>
      </c>
      <c r="F1656" s="176" t="s">
        <v>220</v>
      </c>
      <c r="G1656" s="176" t="s">
        <v>220</v>
      </c>
      <c r="H1656" s="176" t="s">
        <v>222</v>
      </c>
      <c r="I1656" s="176" t="s">
        <v>220</v>
      </c>
      <c r="J1656" s="176" t="s">
        <v>222</v>
      </c>
      <c r="K1656" s="176" t="s">
        <v>222</v>
      </c>
      <c r="L1656" s="176" t="s">
        <v>220</v>
      </c>
      <c r="M1656" s="176" t="s">
        <v>222</v>
      </c>
      <c r="N1656" s="176" t="s">
        <v>220</v>
      </c>
      <c r="O1656" s="176" t="s">
        <v>284</v>
      </c>
      <c r="P1656" s="176" t="s">
        <v>284</v>
      </c>
      <c r="Q1656" s="176" t="s">
        <v>284</v>
      </c>
      <c r="R1656" s="176" t="s">
        <v>284</v>
      </c>
      <c r="S1656" s="176" t="s">
        <v>284</v>
      </c>
      <c r="T1656" s="176" t="s">
        <v>284</v>
      </c>
      <c r="U1656" s="176" t="s">
        <v>284</v>
      </c>
      <c r="V1656" s="176" t="s">
        <v>284</v>
      </c>
      <c r="W1656" s="176" t="s">
        <v>284</v>
      </c>
      <c r="X1656" s="176" t="s">
        <v>284</v>
      </c>
      <c r="Y1656" s="176" t="s">
        <v>284</v>
      </c>
      <c r="Z1656" s="176" t="s">
        <v>284</v>
      </c>
      <c r="AA1656" s="176" t="s">
        <v>284</v>
      </c>
      <c r="AB1656" s="176" t="s">
        <v>284</v>
      </c>
      <c r="AC1656" s="176" t="s">
        <v>284</v>
      </c>
      <c r="AD1656" s="176" t="s">
        <v>284</v>
      </c>
      <c r="AE1656" s="176" t="s">
        <v>284</v>
      </c>
      <c r="AF1656" s="176" t="s">
        <v>284</v>
      </c>
      <c r="AG1656" s="176" t="s">
        <v>284</v>
      </c>
      <c r="AH1656" s="176" t="s">
        <v>284</v>
      </c>
      <c r="AI1656" s="176" t="s">
        <v>284</v>
      </c>
      <c r="AJ1656" s="176" t="s">
        <v>284</v>
      </c>
      <c r="AK1656" s="176" t="s">
        <v>284</v>
      </c>
      <c r="AL1656" s="176" t="s">
        <v>284</v>
      </c>
      <c r="AM1656" s="176" t="s">
        <v>284</v>
      </c>
      <c r="AN1656" s="176" t="s">
        <v>284</v>
      </c>
      <c r="AO1656" s="176" t="s">
        <v>284</v>
      </c>
      <c r="AP1656" s="176" t="s">
        <v>284</v>
      </c>
      <c r="AQ1656" s="176" t="s">
        <v>284</v>
      </c>
      <c r="AR1656" s="176" t="s">
        <v>284</v>
      </c>
      <c r="AS1656" s="176" t="s">
        <v>284</v>
      </c>
      <c r="AT1656" s="176" t="s">
        <v>284</v>
      </c>
      <c r="AU1656" s="176" t="s">
        <v>284</v>
      </c>
      <c r="AV1656" s="176" t="s">
        <v>284</v>
      </c>
      <c r="AW1656" s="176" t="s">
        <v>284</v>
      </c>
      <c r="AX1656" s="176" t="s">
        <v>284</v>
      </c>
    </row>
    <row r="1657" spans="1:50" x14ac:dyDescent="0.3">
      <c r="A1657" s="176">
        <v>812346</v>
      </c>
      <c r="B1657" s="176" t="s">
        <v>308</v>
      </c>
      <c r="C1657" s="176" t="s">
        <v>222</v>
      </c>
      <c r="D1657" s="176" t="s">
        <v>222</v>
      </c>
      <c r="E1657" s="176" t="s">
        <v>222</v>
      </c>
      <c r="F1657" s="176" t="s">
        <v>222</v>
      </c>
      <c r="G1657" s="176" t="s">
        <v>221</v>
      </c>
      <c r="H1657" s="176" t="s">
        <v>221</v>
      </c>
      <c r="I1657" s="176" t="s">
        <v>221</v>
      </c>
      <c r="J1657" s="176" t="s">
        <v>221</v>
      </c>
      <c r="K1657" s="176" t="s">
        <v>221</v>
      </c>
      <c r="L1657" s="176" t="s">
        <v>221</v>
      </c>
      <c r="M1657" s="176" t="s">
        <v>221</v>
      </c>
      <c r="N1657" s="176" t="s">
        <v>221</v>
      </c>
    </row>
    <row r="1658" spans="1:50" x14ac:dyDescent="0.3">
      <c r="A1658" s="176">
        <v>812347</v>
      </c>
      <c r="B1658" s="176" t="s">
        <v>308</v>
      </c>
      <c r="C1658" s="176" t="s">
        <v>222</v>
      </c>
      <c r="D1658" s="176" t="s">
        <v>222</v>
      </c>
      <c r="E1658" s="176" t="s">
        <v>222</v>
      </c>
      <c r="F1658" s="176" t="s">
        <v>222</v>
      </c>
      <c r="G1658" s="176" t="s">
        <v>222</v>
      </c>
      <c r="H1658" s="176" t="s">
        <v>221</v>
      </c>
      <c r="I1658" s="176" t="s">
        <v>221</v>
      </c>
      <c r="J1658" s="176" t="s">
        <v>221</v>
      </c>
      <c r="K1658" s="176" t="s">
        <v>221</v>
      </c>
      <c r="L1658" s="176" t="s">
        <v>221</v>
      </c>
      <c r="M1658" s="176" t="s">
        <v>221</v>
      </c>
      <c r="N1658" s="176" t="s">
        <v>221</v>
      </c>
      <c r="O1658" s="176" t="s">
        <v>284</v>
      </c>
      <c r="P1658" s="176" t="s">
        <v>284</v>
      </c>
      <c r="Q1658" s="176" t="s">
        <v>284</v>
      </c>
      <c r="R1658" s="176" t="s">
        <v>284</v>
      </c>
      <c r="S1658" s="176" t="s">
        <v>284</v>
      </c>
      <c r="T1658" s="176" t="s">
        <v>284</v>
      </c>
      <c r="U1658" s="176" t="s">
        <v>284</v>
      </c>
      <c r="V1658" s="176" t="s">
        <v>284</v>
      </c>
      <c r="W1658" s="176" t="s">
        <v>284</v>
      </c>
      <c r="X1658" s="176" t="s">
        <v>284</v>
      </c>
      <c r="Y1658" s="176" t="s">
        <v>284</v>
      </c>
      <c r="Z1658" s="176" t="s">
        <v>284</v>
      </c>
      <c r="AA1658" s="176" t="s">
        <v>284</v>
      </c>
      <c r="AB1658" s="176" t="s">
        <v>284</v>
      </c>
      <c r="AC1658" s="176" t="s">
        <v>284</v>
      </c>
      <c r="AD1658" s="176" t="s">
        <v>284</v>
      </c>
      <c r="AE1658" s="176" t="s">
        <v>284</v>
      </c>
      <c r="AF1658" s="176" t="s">
        <v>284</v>
      </c>
      <c r="AG1658" s="176" t="s">
        <v>284</v>
      </c>
      <c r="AH1658" s="176" t="s">
        <v>284</v>
      </c>
      <c r="AI1658" s="176" t="s">
        <v>284</v>
      </c>
      <c r="AJ1658" s="176" t="s">
        <v>284</v>
      </c>
      <c r="AK1658" s="176" t="s">
        <v>284</v>
      </c>
      <c r="AL1658" s="176" t="s">
        <v>284</v>
      </c>
      <c r="AM1658" s="176" t="s">
        <v>284</v>
      </c>
      <c r="AN1658" s="176" t="s">
        <v>284</v>
      </c>
      <c r="AO1658" s="176" t="s">
        <v>284</v>
      </c>
      <c r="AP1658" s="176" t="s">
        <v>284</v>
      </c>
      <c r="AQ1658" s="176" t="s">
        <v>284</v>
      </c>
      <c r="AR1658" s="176" t="s">
        <v>284</v>
      </c>
      <c r="AS1658" s="176" t="s">
        <v>284</v>
      </c>
      <c r="AT1658" s="176" t="s">
        <v>284</v>
      </c>
      <c r="AU1658" s="176" t="s">
        <v>284</v>
      </c>
      <c r="AV1658" s="176" t="s">
        <v>284</v>
      </c>
      <c r="AW1658" s="176" t="s">
        <v>284</v>
      </c>
      <c r="AX1658" s="176" t="s">
        <v>284</v>
      </c>
    </row>
    <row r="1659" spans="1:50" x14ac:dyDescent="0.3">
      <c r="A1659" s="176">
        <v>812348</v>
      </c>
      <c r="B1659" s="176" t="s">
        <v>308</v>
      </c>
      <c r="C1659" s="176" t="s">
        <v>220</v>
      </c>
      <c r="D1659" s="176" t="s">
        <v>222</v>
      </c>
      <c r="E1659" s="176" t="s">
        <v>220</v>
      </c>
      <c r="F1659" s="176" t="s">
        <v>220</v>
      </c>
      <c r="G1659" s="176" t="s">
        <v>220</v>
      </c>
      <c r="H1659" s="176" t="s">
        <v>221</v>
      </c>
      <c r="I1659" s="176" t="s">
        <v>221</v>
      </c>
      <c r="J1659" s="176" t="s">
        <v>221</v>
      </c>
      <c r="K1659" s="176" t="s">
        <v>222</v>
      </c>
      <c r="L1659" s="176" t="s">
        <v>221</v>
      </c>
      <c r="M1659" s="176" t="s">
        <v>221</v>
      </c>
      <c r="N1659" s="176" t="s">
        <v>221</v>
      </c>
      <c r="O1659" s="176" t="s">
        <v>284</v>
      </c>
      <c r="P1659" s="176" t="s">
        <v>284</v>
      </c>
      <c r="Q1659" s="176" t="s">
        <v>284</v>
      </c>
      <c r="R1659" s="176" t="s">
        <v>284</v>
      </c>
      <c r="S1659" s="176" t="s">
        <v>284</v>
      </c>
      <c r="T1659" s="176" t="s">
        <v>284</v>
      </c>
      <c r="U1659" s="176" t="s">
        <v>284</v>
      </c>
      <c r="V1659" s="176" t="s">
        <v>284</v>
      </c>
      <c r="W1659" s="176" t="s">
        <v>284</v>
      </c>
      <c r="X1659" s="176" t="s">
        <v>284</v>
      </c>
      <c r="Y1659" s="176" t="s">
        <v>284</v>
      </c>
      <c r="Z1659" s="176" t="s">
        <v>284</v>
      </c>
      <c r="AA1659" s="176" t="s">
        <v>284</v>
      </c>
      <c r="AB1659" s="176" t="s">
        <v>284</v>
      </c>
      <c r="AC1659" s="176" t="s">
        <v>284</v>
      </c>
      <c r="AD1659" s="176" t="s">
        <v>284</v>
      </c>
      <c r="AE1659" s="176" t="s">
        <v>284</v>
      </c>
      <c r="AF1659" s="176" t="s">
        <v>284</v>
      </c>
      <c r="AG1659" s="176" t="s">
        <v>284</v>
      </c>
      <c r="AH1659" s="176" t="s">
        <v>284</v>
      </c>
      <c r="AI1659" s="176" t="s">
        <v>284</v>
      </c>
      <c r="AJ1659" s="176" t="s">
        <v>284</v>
      </c>
      <c r="AK1659" s="176" t="s">
        <v>284</v>
      </c>
      <c r="AL1659" s="176" t="s">
        <v>284</v>
      </c>
      <c r="AM1659" s="176" t="s">
        <v>284</v>
      </c>
      <c r="AN1659" s="176" t="s">
        <v>284</v>
      </c>
      <c r="AO1659" s="176" t="s">
        <v>284</v>
      </c>
      <c r="AP1659" s="176" t="s">
        <v>284</v>
      </c>
      <c r="AQ1659" s="176" t="s">
        <v>284</v>
      </c>
      <c r="AR1659" s="176" t="s">
        <v>284</v>
      </c>
      <c r="AS1659" s="176" t="s">
        <v>284</v>
      </c>
      <c r="AT1659" s="176" t="s">
        <v>284</v>
      </c>
      <c r="AU1659" s="176" t="s">
        <v>284</v>
      </c>
      <c r="AV1659" s="176" t="s">
        <v>284</v>
      </c>
      <c r="AW1659" s="176" t="s">
        <v>284</v>
      </c>
      <c r="AX1659" s="176" t="s">
        <v>284</v>
      </c>
    </row>
    <row r="1660" spans="1:50" x14ac:dyDescent="0.3">
      <c r="A1660" s="176">
        <v>812349</v>
      </c>
      <c r="B1660" s="176" t="s">
        <v>308</v>
      </c>
      <c r="C1660" s="176" t="s">
        <v>220</v>
      </c>
      <c r="D1660" s="176" t="s">
        <v>221</v>
      </c>
      <c r="E1660" s="176" t="s">
        <v>220</v>
      </c>
      <c r="F1660" s="176" t="s">
        <v>220</v>
      </c>
      <c r="G1660" s="176" t="s">
        <v>220</v>
      </c>
      <c r="H1660" s="176" t="s">
        <v>220</v>
      </c>
      <c r="I1660" s="176" t="s">
        <v>220</v>
      </c>
      <c r="J1660" s="176" t="s">
        <v>222</v>
      </c>
      <c r="K1660" s="176" t="s">
        <v>222</v>
      </c>
      <c r="L1660" s="176" t="s">
        <v>222</v>
      </c>
      <c r="M1660" s="176" t="s">
        <v>221</v>
      </c>
      <c r="N1660" s="176" t="s">
        <v>222</v>
      </c>
      <c r="O1660" s="176" t="s">
        <v>284</v>
      </c>
      <c r="P1660" s="176" t="s">
        <v>284</v>
      </c>
      <c r="Q1660" s="176" t="s">
        <v>284</v>
      </c>
      <c r="R1660" s="176" t="s">
        <v>284</v>
      </c>
      <c r="S1660" s="176" t="s">
        <v>284</v>
      </c>
      <c r="T1660" s="176" t="s">
        <v>284</v>
      </c>
      <c r="U1660" s="176" t="s">
        <v>284</v>
      </c>
      <c r="V1660" s="176" t="s">
        <v>284</v>
      </c>
      <c r="W1660" s="176" t="s">
        <v>284</v>
      </c>
      <c r="X1660" s="176" t="s">
        <v>284</v>
      </c>
      <c r="Y1660" s="176" t="s">
        <v>284</v>
      </c>
      <c r="Z1660" s="176" t="s">
        <v>284</v>
      </c>
      <c r="AA1660" s="176" t="s">
        <v>284</v>
      </c>
      <c r="AB1660" s="176" t="s">
        <v>284</v>
      </c>
      <c r="AC1660" s="176" t="s">
        <v>284</v>
      </c>
      <c r="AD1660" s="176" t="s">
        <v>284</v>
      </c>
      <c r="AE1660" s="176" t="s">
        <v>284</v>
      </c>
      <c r="AF1660" s="176" t="s">
        <v>284</v>
      </c>
      <c r="AG1660" s="176" t="s">
        <v>284</v>
      </c>
      <c r="AH1660" s="176" t="s">
        <v>284</v>
      </c>
      <c r="AI1660" s="176" t="s">
        <v>284</v>
      </c>
      <c r="AJ1660" s="176" t="s">
        <v>284</v>
      </c>
      <c r="AK1660" s="176" t="s">
        <v>284</v>
      </c>
      <c r="AL1660" s="176" t="s">
        <v>284</v>
      </c>
      <c r="AM1660" s="176" t="s">
        <v>284</v>
      </c>
      <c r="AN1660" s="176" t="s">
        <v>284</v>
      </c>
      <c r="AO1660" s="176" t="s">
        <v>284</v>
      </c>
      <c r="AP1660" s="176" t="s">
        <v>284</v>
      </c>
      <c r="AQ1660" s="176" t="s">
        <v>284</v>
      </c>
      <c r="AR1660" s="176" t="s">
        <v>284</v>
      </c>
      <c r="AS1660" s="176" t="s">
        <v>284</v>
      </c>
      <c r="AT1660" s="176" t="s">
        <v>284</v>
      </c>
      <c r="AU1660" s="176" t="s">
        <v>284</v>
      </c>
      <c r="AV1660" s="176" t="s">
        <v>284</v>
      </c>
      <c r="AW1660" s="176" t="s">
        <v>284</v>
      </c>
      <c r="AX1660" s="176" t="s">
        <v>284</v>
      </c>
    </row>
    <row r="1661" spans="1:50" x14ac:dyDescent="0.3">
      <c r="A1661" s="176">
        <v>812352</v>
      </c>
      <c r="B1661" s="176" t="s">
        <v>308</v>
      </c>
      <c r="C1661" s="176" t="s">
        <v>220</v>
      </c>
      <c r="D1661" s="176" t="s">
        <v>221</v>
      </c>
      <c r="E1661" s="176" t="s">
        <v>222</v>
      </c>
      <c r="F1661" s="176" t="s">
        <v>221</v>
      </c>
      <c r="G1661" s="176" t="s">
        <v>220</v>
      </c>
      <c r="H1661" s="176" t="s">
        <v>222</v>
      </c>
      <c r="I1661" s="176" t="s">
        <v>221</v>
      </c>
      <c r="J1661" s="176" t="s">
        <v>221</v>
      </c>
      <c r="K1661" s="176" t="s">
        <v>221</v>
      </c>
      <c r="L1661" s="176" t="s">
        <v>221</v>
      </c>
      <c r="M1661" s="176" t="s">
        <v>221</v>
      </c>
      <c r="N1661" s="176" t="s">
        <v>221</v>
      </c>
    </row>
    <row r="1662" spans="1:50" x14ac:dyDescent="0.3">
      <c r="A1662" s="176">
        <v>812353</v>
      </c>
      <c r="B1662" s="176" t="s">
        <v>308</v>
      </c>
      <c r="C1662" s="176" t="s">
        <v>222</v>
      </c>
      <c r="D1662" s="176" t="s">
        <v>222</v>
      </c>
      <c r="E1662" s="176" t="s">
        <v>222</v>
      </c>
      <c r="F1662" s="176" t="s">
        <v>222</v>
      </c>
      <c r="G1662" s="176" t="s">
        <v>222</v>
      </c>
      <c r="H1662" s="176" t="s">
        <v>222</v>
      </c>
      <c r="I1662" s="176" t="s">
        <v>221</v>
      </c>
      <c r="J1662" s="176" t="s">
        <v>221</v>
      </c>
      <c r="K1662" s="176" t="s">
        <v>221</v>
      </c>
      <c r="L1662" s="176" t="s">
        <v>221</v>
      </c>
      <c r="M1662" s="176" t="s">
        <v>221</v>
      </c>
      <c r="N1662" s="176" t="s">
        <v>221</v>
      </c>
    </row>
    <row r="1663" spans="1:50" x14ac:dyDescent="0.3">
      <c r="A1663" s="176">
        <v>812354</v>
      </c>
      <c r="B1663" s="176" t="s">
        <v>308</v>
      </c>
      <c r="C1663" s="176" t="s">
        <v>222</v>
      </c>
      <c r="D1663" s="176" t="s">
        <v>222</v>
      </c>
      <c r="E1663" s="176" t="s">
        <v>221</v>
      </c>
      <c r="F1663" s="176" t="s">
        <v>221</v>
      </c>
      <c r="G1663" s="176" t="s">
        <v>222</v>
      </c>
      <c r="H1663" s="176" t="s">
        <v>221</v>
      </c>
      <c r="I1663" s="176" t="s">
        <v>222</v>
      </c>
      <c r="J1663" s="176" t="s">
        <v>221</v>
      </c>
      <c r="K1663" s="176" t="s">
        <v>222</v>
      </c>
      <c r="L1663" s="176" t="s">
        <v>222</v>
      </c>
      <c r="M1663" s="176" t="s">
        <v>221</v>
      </c>
      <c r="N1663" s="176" t="s">
        <v>221</v>
      </c>
      <c r="O1663" s="176" t="s">
        <v>284</v>
      </c>
      <c r="P1663" s="176" t="s">
        <v>284</v>
      </c>
      <c r="Q1663" s="176" t="s">
        <v>284</v>
      </c>
      <c r="R1663" s="176" t="s">
        <v>284</v>
      </c>
      <c r="S1663" s="176" t="s">
        <v>284</v>
      </c>
      <c r="T1663" s="176" t="s">
        <v>284</v>
      </c>
      <c r="U1663" s="176" t="s">
        <v>284</v>
      </c>
      <c r="V1663" s="176" t="s">
        <v>284</v>
      </c>
      <c r="W1663" s="176" t="s">
        <v>284</v>
      </c>
      <c r="X1663" s="176" t="s">
        <v>284</v>
      </c>
      <c r="Y1663" s="176" t="s">
        <v>284</v>
      </c>
      <c r="Z1663" s="176" t="s">
        <v>284</v>
      </c>
      <c r="AA1663" s="176" t="s">
        <v>284</v>
      </c>
      <c r="AB1663" s="176" t="s">
        <v>284</v>
      </c>
      <c r="AC1663" s="176" t="s">
        <v>284</v>
      </c>
      <c r="AD1663" s="176" t="s">
        <v>284</v>
      </c>
      <c r="AE1663" s="176" t="s">
        <v>284</v>
      </c>
      <c r="AF1663" s="176" t="s">
        <v>284</v>
      </c>
      <c r="AG1663" s="176" t="s">
        <v>284</v>
      </c>
      <c r="AH1663" s="176" t="s">
        <v>284</v>
      </c>
      <c r="AI1663" s="176" t="s">
        <v>284</v>
      </c>
      <c r="AJ1663" s="176" t="s">
        <v>284</v>
      </c>
      <c r="AK1663" s="176" t="s">
        <v>284</v>
      </c>
      <c r="AL1663" s="176" t="s">
        <v>284</v>
      </c>
      <c r="AM1663" s="176" t="s">
        <v>284</v>
      </c>
      <c r="AN1663" s="176" t="s">
        <v>284</v>
      </c>
      <c r="AO1663" s="176" t="s">
        <v>284</v>
      </c>
      <c r="AP1663" s="176" t="s">
        <v>284</v>
      </c>
      <c r="AQ1663" s="176" t="s">
        <v>284</v>
      </c>
      <c r="AR1663" s="176" t="s">
        <v>284</v>
      </c>
      <c r="AS1663" s="176" t="s">
        <v>284</v>
      </c>
      <c r="AT1663" s="176" t="s">
        <v>284</v>
      </c>
      <c r="AU1663" s="176" t="s">
        <v>284</v>
      </c>
      <c r="AV1663" s="176" t="s">
        <v>284</v>
      </c>
      <c r="AW1663" s="176" t="s">
        <v>284</v>
      </c>
      <c r="AX1663" s="176" t="s">
        <v>284</v>
      </c>
    </row>
    <row r="1664" spans="1:50" x14ac:dyDescent="0.3">
      <c r="A1664" s="176">
        <v>812355</v>
      </c>
      <c r="B1664" s="176" t="s">
        <v>308</v>
      </c>
      <c r="C1664" s="176" t="s">
        <v>222</v>
      </c>
      <c r="D1664" s="176" t="s">
        <v>221</v>
      </c>
      <c r="E1664" s="176" t="s">
        <v>221</v>
      </c>
      <c r="F1664" s="176" t="s">
        <v>222</v>
      </c>
      <c r="G1664" s="176" t="s">
        <v>221</v>
      </c>
      <c r="H1664" s="176" t="s">
        <v>222</v>
      </c>
      <c r="I1664" s="176" t="s">
        <v>221</v>
      </c>
      <c r="J1664" s="176" t="s">
        <v>221</v>
      </c>
      <c r="K1664" s="176" t="s">
        <v>221</v>
      </c>
      <c r="L1664" s="176" t="s">
        <v>221</v>
      </c>
      <c r="M1664" s="176" t="s">
        <v>221</v>
      </c>
      <c r="N1664" s="176" t="s">
        <v>221</v>
      </c>
    </row>
    <row r="1665" spans="1:50" x14ac:dyDescent="0.3">
      <c r="A1665" s="176">
        <v>812356</v>
      </c>
      <c r="B1665" s="176" t="s">
        <v>308</v>
      </c>
      <c r="C1665" s="176" t="s">
        <v>220</v>
      </c>
      <c r="D1665" s="176" t="s">
        <v>221</v>
      </c>
      <c r="E1665" s="176" t="s">
        <v>220</v>
      </c>
      <c r="F1665" s="176" t="s">
        <v>222</v>
      </c>
      <c r="G1665" s="176" t="s">
        <v>220</v>
      </c>
      <c r="H1665" s="176" t="s">
        <v>220</v>
      </c>
      <c r="I1665" s="176" t="s">
        <v>221</v>
      </c>
      <c r="J1665" s="176" t="s">
        <v>222</v>
      </c>
      <c r="K1665" s="176" t="s">
        <v>222</v>
      </c>
      <c r="L1665" s="176" t="s">
        <v>222</v>
      </c>
      <c r="M1665" s="176" t="s">
        <v>222</v>
      </c>
      <c r="N1665" s="176" t="s">
        <v>222</v>
      </c>
    </row>
    <row r="1666" spans="1:50" x14ac:dyDescent="0.3">
      <c r="A1666" s="176">
        <v>812357</v>
      </c>
      <c r="B1666" s="176" t="s">
        <v>308</v>
      </c>
      <c r="C1666" s="176" t="s">
        <v>222</v>
      </c>
      <c r="D1666" s="176" t="s">
        <v>222</v>
      </c>
      <c r="E1666" s="176" t="s">
        <v>222</v>
      </c>
      <c r="F1666" s="176" t="s">
        <v>221</v>
      </c>
      <c r="G1666" s="176" t="s">
        <v>221</v>
      </c>
      <c r="H1666" s="176" t="s">
        <v>222</v>
      </c>
      <c r="I1666" s="176" t="s">
        <v>221</v>
      </c>
      <c r="J1666" s="176" t="s">
        <v>221</v>
      </c>
      <c r="K1666" s="176" t="s">
        <v>221</v>
      </c>
      <c r="L1666" s="176" t="s">
        <v>221</v>
      </c>
      <c r="M1666" s="176" t="s">
        <v>221</v>
      </c>
      <c r="N1666" s="176" t="s">
        <v>221</v>
      </c>
    </row>
    <row r="1667" spans="1:50" x14ac:dyDescent="0.3">
      <c r="A1667" s="176">
        <v>812358</v>
      </c>
      <c r="B1667" s="176" t="s">
        <v>308</v>
      </c>
      <c r="C1667" s="176" t="s">
        <v>222</v>
      </c>
      <c r="D1667" s="176" t="s">
        <v>221</v>
      </c>
      <c r="E1667" s="176" t="s">
        <v>221</v>
      </c>
      <c r="F1667" s="176" t="s">
        <v>222</v>
      </c>
      <c r="G1667" s="176" t="s">
        <v>222</v>
      </c>
      <c r="H1667" s="176" t="s">
        <v>222</v>
      </c>
      <c r="I1667" s="176" t="s">
        <v>221</v>
      </c>
      <c r="J1667" s="176" t="s">
        <v>221</v>
      </c>
      <c r="K1667" s="176" t="s">
        <v>221</v>
      </c>
      <c r="L1667" s="176" t="s">
        <v>221</v>
      </c>
      <c r="M1667" s="176" t="s">
        <v>221</v>
      </c>
      <c r="N1667" s="176" t="s">
        <v>221</v>
      </c>
    </row>
    <row r="1668" spans="1:50" x14ac:dyDescent="0.3">
      <c r="A1668" s="176">
        <v>812360</v>
      </c>
      <c r="B1668" s="176" t="s">
        <v>308</v>
      </c>
      <c r="C1668" s="176" t="s">
        <v>220</v>
      </c>
      <c r="D1668" s="176" t="s">
        <v>222</v>
      </c>
      <c r="E1668" s="176" t="s">
        <v>222</v>
      </c>
      <c r="F1668" s="176" t="s">
        <v>220</v>
      </c>
      <c r="G1668" s="176" t="s">
        <v>222</v>
      </c>
      <c r="H1668" s="176" t="s">
        <v>220</v>
      </c>
      <c r="I1668" s="176" t="s">
        <v>221</v>
      </c>
      <c r="J1668" s="176" t="s">
        <v>221</v>
      </c>
      <c r="K1668" s="176" t="s">
        <v>221</v>
      </c>
      <c r="L1668" s="176" t="s">
        <v>221</v>
      </c>
      <c r="M1668" s="176" t="s">
        <v>221</v>
      </c>
      <c r="N1668" s="176" t="s">
        <v>221</v>
      </c>
    </row>
    <row r="1669" spans="1:50" x14ac:dyDescent="0.3">
      <c r="A1669" s="176">
        <v>812362</v>
      </c>
      <c r="B1669" s="176" t="s">
        <v>308</v>
      </c>
      <c r="C1669" s="176" t="s">
        <v>221</v>
      </c>
      <c r="D1669" s="176" t="s">
        <v>221</v>
      </c>
      <c r="E1669" s="176" t="s">
        <v>221</v>
      </c>
      <c r="F1669" s="176" t="s">
        <v>221</v>
      </c>
      <c r="G1669" s="176" t="s">
        <v>221</v>
      </c>
      <c r="H1669" s="176" t="s">
        <v>221</v>
      </c>
      <c r="I1669" s="176" t="s">
        <v>221</v>
      </c>
      <c r="J1669" s="176" t="s">
        <v>221</v>
      </c>
      <c r="K1669" s="176" t="s">
        <v>221</v>
      </c>
      <c r="L1669" s="176" t="s">
        <v>221</v>
      </c>
      <c r="M1669" s="176" t="s">
        <v>221</v>
      </c>
      <c r="N1669" s="176" t="s">
        <v>221</v>
      </c>
    </row>
    <row r="1670" spans="1:50" x14ac:dyDescent="0.3">
      <c r="A1670" s="176">
        <v>812363</v>
      </c>
      <c r="B1670" s="176" t="s">
        <v>308</v>
      </c>
      <c r="C1670" s="176" t="s">
        <v>221</v>
      </c>
      <c r="D1670" s="176" t="s">
        <v>222</v>
      </c>
      <c r="E1670" s="176" t="s">
        <v>221</v>
      </c>
      <c r="F1670" s="176" t="s">
        <v>222</v>
      </c>
      <c r="G1670" s="176" t="s">
        <v>221</v>
      </c>
      <c r="H1670" s="176" t="s">
        <v>222</v>
      </c>
      <c r="I1670" s="176" t="s">
        <v>221</v>
      </c>
      <c r="J1670" s="176" t="s">
        <v>221</v>
      </c>
      <c r="K1670" s="176" t="s">
        <v>221</v>
      </c>
      <c r="L1670" s="176" t="s">
        <v>221</v>
      </c>
      <c r="M1670" s="176" t="s">
        <v>221</v>
      </c>
      <c r="N1670" s="176" t="s">
        <v>221</v>
      </c>
    </row>
    <row r="1671" spans="1:50" x14ac:dyDescent="0.3">
      <c r="A1671" s="176">
        <v>812364</v>
      </c>
      <c r="B1671" s="176" t="s">
        <v>308</v>
      </c>
      <c r="C1671" s="176" t="s">
        <v>222</v>
      </c>
      <c r="D1671" s="176" t="s">
        <v>221</v>
      </c>
      <c r="E1671" s="176" t="s">
        <v>221</v>
      </c>
      <c r="F1671" s="176" t="s">
        <v>222</v>
      </c>
      <c r="G1671" s="176" t="s">
        <v>222</v>
      </c>
      <c r="H1671" s="176" t="s">
        <v>222</v>
      </c>
      <c r="I1671" s="176" t="s">
        <v>221</v>
      </c>
      <c r="J1671" s="176" t="s">
        <v>221</v>
      </c>
      <c r="K1671" s="176" t="s">
        <v>221</v>
      </c>
      <c r="L1671" s="176" t="s">
        <v>221</v>
      </c>
      <c r="M1671" s="176" t="s">
        <v>221</v>
      </c>
      <c r="N1671" s="176" t="s">
        <v>221</v>
      </c>
    </row>
    <row r="1672" spans="1:50" x14ac:dyDescent="0.3">
      <c r="A1672" s="176">
        <v>812365</v>
      </c>
      <c r="B1672" s="176" t="s">
        <v>308</v>
      </c>
      <c r="C1672" s="176" t="s">
        <v>220</v>
      </c>
      <c r="D1672" s="176" t="s">
        <v>221</v>
      </c>
      <c r="E1672" s="176" t="s">
        <v>222</v>
      </c>
      <c r="F1672" s="176" t="s">
        <v>222</v>
      </c>
      <c r="G1672" s="176" t="s">
        <v>222</v>
      </c>
      <c r="H1672" s="176" t="s">
        <v>222</v>
      </c>
      <c r="I1672" s="176" t="s">
        <v>220</v>
      </c>
      <c r="J1672" s="176" t="s">
        <v>221</v>
      </c>
      <c r="K1672" s="176" t="s">
        <v>221</v>
      </c>
      <c r="L1672" s="176" t="s">
        <v>221</v>
      </c>
      <c r="M1672" s="176" t="s">
        <v>222</v>
      </c>
      <c r="N1672" s="176" t="s">
        <v>222</v>
      </c>
      <c r="O1672" s="176" t="s">
        <v>284</v>
      </c>
      <c r="P1672" s="176" t="s">
        <v>284</v>
      </c>
      <c r="Q1672" s="176" t="s">
        <v>284</v>
      </c>
      <c r="R1672" s="176" t="s">
        <v>284</v>
      </c>
      <c r="S1672" s="176" t="s">
        <v>284</v>
      </c>
      <c r="T1672" s="176" t="s">
        <v>284</v>
      </c>
      <c r="U1672" s="176" t="s">
        <v>284</v>
      </c>
      <c r="V1672" s="176" t="s">
        <v>284</v>
      </c>
      <c r="W1672" s="176" t="s">
        <v>284</v>
      </c>
      <c r="X1672" s="176" t="s">
        <v>284</v>
      </c>
      <c r="Y1672" s="176" t="s">
        <v>284</v>
      </c>
      <c r="Z1672" s="176" t="s">
        <v>284</v>
      </c>
      <c r="AA1672" s="176" t="s">
        <v>284</v>
      </c>
      <c r="AB1672" s="176" t="s">
        <v>284</v>
      </c>
      <c r="AC1672" s="176" t="s">
        <v>284</v>
      </c>
      <c r="AD1672" s="176" t="s">
        <v>284</v>
      </c>
      <c r="AE1672" s="176" t="s">
        <v>284</v>
      </c>
      <c r="AF1672" s="176" t="s">
        <v>284</v>
      </c>
      <c r="AG1672" s="176" t="s">
        <v>284</v>
      </c>
      <c r="AH1672" s="176" t="s">
        <v>284</v>
      </c>
      <c r="AI1672" s="176" t="s">
        <v>284</v>
      </c>
      <c r="AJ1672" s="176" t="s">
        <v>284</v>
      </c>
      <c r="AK1672" s="176" t="s">
        <v>284</v>
      </c>
      <c r="AL1672" s="176" t="s">
        <v>284</v>
      </c>
      <c r="AM1672" s="176" t="s">
        <v>284</v>
      </c>
      <c r="AN1672" s="176" t="s">
        <v>284</v>
      </c>
      <c r="AO1672" s="176" t="s">
        <v>284</v>
      </c>
      <c r="AP1672" s="176" t="s">
        <v>284</v>
      </c>
      <c r="AQ1672" s="176" t="s">
        <v>284</v>
      </c>
      <c r="AR1672" s="176" t="s">
        <v>284</v>
      </c>
      <c r="AS1672" s="176" t="s">
        <v>284</v>
      </c>
      <c r="AT1672" s="176" t="s">
        <v>284</v>
      </c>
      <c r="AU1672" s="176" t="s">
        <v>284</v>
      </c>
      <c r="AV1672" s="176" t="s">
        <v>284</v>
      </c>
      <c r="AW1672" s="176" t="s">
        <v>284</v>
      </c>
      <c r="AX1672" s="176" t="s">
        <v>284</v>
      </c>
    </row>
    <row r="1673" spans="1:50" x14ac:dyDescent="0.3">
      <c r="A1673" s="176">
        <v>812367</v>
      </c>
      <c r="B1673" s="176" t="s">
        <v>308</v>
      </c>
      <c r="C1673" s="176" t="s">
        <v>222</v>
      </c>
      <c r="D1673" s="176" t="s">
        <v>221</v>
      </c>
      <c r="E1673" s="176" t="s">
        <v>221</v>
      </c>
      <c r="F1673" s="176" t="s">
        <v>222</v>
      </c>
      <c r="G1673" s="176" t="s">
        <v>221</v>
      </c>
      <c r="H1673" s="176" t="s">
        <v>222</v>
      </c>
      <c r="I1673" s="176" t="s">
        <v>221</v>
      </c>
      <c r="J1673" s="176" t="s">
        <v>221</v>
      </c>
      <c r="K1673" s="176" t="s">
        <v>221</v>
      </c>
      <c r="L1673" s="176" t="s">
        <v>221</v>
      </c>
      <c r="M1673" s="176" t="s">
        <v>221</v>
      </c>
      <c r="N1673" s="176" t="s">
        <v>221</v>
      </c>
    </row>
    <row r="1674" spans="1:50" x14ac:dyDescent="0.3">
      <c r="A1674" s="176">
        <v>812370</v>
      </c>
      <c r="B1674" s="176" t="s">
        <v>308</v>
      </c>
      <c r="C1674" s="176" t="s">
        <v>220</v>
      </c>
      <c r="D1674" s="176" t="s">
        <v>222</v>
      </c>
      <c r="E1674" s="176" t="s">
        <v>220</v>
      </c>
      <c r="F1674" s="176" t="s">
        <v>222</v>
      </c>
      <c r="G1674" s="176" t="s">
        <v>220</v>
      </c>
      <c r="H1674" s="176" t="s">
        <v>220</v>
      </c>
      <c r="I1674" s="176" t="s">
        <v>222</v>
      </c>
      <c r="J1674" s="176" t="s">
        <v>222</v>
      </c>
      <c r="K1674" s="176" t="s">
        <v>222</v>
      </c>
      <c r="L1674" s="176" t="s">
        <v>222</v>
      </c>
      <c r="M1674" s="176" t="s">
        <v>222</v>
      </c>
      <c r="N1674" s="176" t="s">
        <v>221</v>
      </c>
      <c r="O1674" s="176" t="s">
        <v>284</v>
      </c>
      <c r="P1674" s="176" t="s">
        <v>284</v>
      </c>
      <c r="Q1674" s="176" t="s">
        <v>284</v>
      </c>
      <c r="R1674" s="176" t="s">
        <v>284</v>
      </c>
      <c r="S1674" s="176" t="s">
        <v>284</v>
      </c>
      <c r="T1674" s="176" t="s">
        <v>284</v>
      </c>
      <c r="U1674" s="176" t="s">
        <v>284</v>
      </c>
      <c r="V1674" s="176" t="s">
        <v>284</v>
      </c>
      <c r="W1674" s="176" t="s">
        <v>284</v>
      </c>
      <c r="X1674" s="176" t="s">
        <v>284</v>
      </c>
      <c r="Y1674" s="176" t="s">
        <v>284</v>
      </c>
      <c r="Z1674" s="176" t="s">
        <v>284</v>
      </c>
      <c r="AA1674" s="176" t="s">
        <v>284</v>
      </c>
      <c r="AB1674" s="176" t="s">
        <v>284</v>
      </c>
      <c r="AC1674" s="176" t="s">
        <v>284</v>
      </c>
      <c r="AD1674" s="176" t="s">
        <v>284</v>
      </c>
      <c r="AE1674" s="176" t="s">
        <v>284</v>
      </c>
      <c r="AF1674" s="176" t="s">
        <v>284</v>
      </c>
      <c r="AG1674" s="176" t="s">
        <v>284</v>
      </c>
      <c r="AH1674" s="176" t="s">
        <v>284</v>
      </c>
      <c r="AI1674" s="176" t="s">
        <v>284</v>
      </c>
      <c r="AJ1674" s="176" t="s">
        <v>284</v>
      </c>
      <c r="AK1674" s="176" t="s">
        <v>284</v>
      </c>
      <c r="AL1674" s="176" t="s">
        <v>284</v>
      </c>
      <c r="AM1674" s="176" t="s">
        <v>284</v>
      </c>
      <c r="AN1674" s="176" t="s">
        <v>284</v>
      </c>
      <c r="AO1674" s="176" t="s">
        <v>284</v>
      </c>
      <c r="AP1674" s="176" t="s">
        <v>284</v>
      </c>
      <c r="AQ1674" s="176" t="s">
        <v>284</v>
      </c>
      <c r="AR1674" s="176" t="s">
        <v>284</v>
      </c>
      <c r="AS1674" s="176" t="s">
        <v>284</v>
      </c>
      <c r="AT1674" s="176" t="s">
        <v>284</v>
      </c>
      <c r="AU1674" s="176" t="s">
        <v>284</v>
      </c>
      <c r="AV1674" s="176" t="s">
        <v>284</v>
      </c>
      <c r="AW1674" s="176" t="s">
        <v>284</v>
      </c>
      <c r="AX1674" s="176" t="s">
        <v>284</v>
      </c>
    </row>
    <row r="1675" spans="1:50" x14ac:dyDescent="0.3">
      <c r="A1675" s="176">
        <v>812372</v>
      </c>
      <c r="B1675" s="176" t="s">
        <v>308</v>
      </c>
      <c r="C1675" s="176" t="s">
        <v>222</v>
      </c>
      <c r="D1675" s="176" t="s">
        <v>220</v>
      </c>
      <c r="E1675" s="176" t="s">
        <v>220</v>
      </c>
      <c r="F1675" s="176" t="s">
        <v>222</v>
      </c>
      <c r="G1675" s="176" t="s">
        <v>222</v>
      </c>
      <c r="H1675" s="176" t="s">
        <v>222</v>
      </c>
      <c r="I1675" s="176" t="s">
        <v>222</v>
      </c>
      <c r="J1675" s="176" t="s">
        <v>222</v>
      </c>
      <c r="K1675" s="176" t="s">
        <v>221</v>
      </c>
      <c r="L1675" s="176" t="s">
        <v>221</v>
      </c>
      <c r="M1675" s="176" t="s">
        <v>220</v>
      </c>
      <c r="N1675" s="176" t="s">
        <v>222</v>
      </c>
    </row>
    <row r="1676" spans="1:50" x14ac:dyDescent="0.3">
      <c r="A1676" s="176">
        <v>812374</v>
      </c>
      <c r="B1676" s="176" t="s">
        <v>308</v>
      </c>
      <c r="C1676" s="176" t="s">
        <v>220</v>
      </c>
      <c r="D1676" s="176" t="s">
        <v>222</v>
      </c>
      <c r="E1676" s="176" t="s">
        <v>222</v>
      </c>
      <c r="F1676" s="176" t="s">
        <v>221</v>
      </c>
      <c r="G1676" s="176" t="s">
        <v>222</v>
      </c>
      <c r="H1676" s="176" t="s">
        <v>221</v>
      </c>
      <c r="I1676" s="176" t="s">
        <v>220</v>
      </c>
      <c r="J1676" s="176" t="s">
        <v>222</v>
      </c>
      <c r="K1676" s="176" t="s">
        <v>221</v>
      </c>
      <c r="L1676" s="176" t="s">
        <v>222</v>
      </c>
      <c r="M1676" s="176" t="s">
        <v>222</v>
      </c>
      <c r="N1676" s="176" t="s">
        <v>222</v>
      </c>
      <c r="O1676" s="176" t="s">
        <v>284</v>
      </c>
      <c r="P1676" s="176" t="s">
        <v>284</v>
      </c>
      <c r="Q1676" s="176" t="s">
        <v>284</v>
      </c>
      <c r="R1676" s="176" t="s">
        <v>284</v>
      </c>
      <c r="S1676" s="176" t="s">
        <v>284</v>
      </c>
      <c r="T1676" s="176" t="s">
        <v>284</v>
      </c>
      <c r="U1676" s="176" t="s">
        <v>284</v>
      </c>
      <c r="V1676" s="176" t="s">
        <v>284</v>
      </c>
      <c r="W1676" s="176" t="s">
        <v>284</v>
      </c>
      <c r="X1676" s="176" t="s">
        <v>284</v>
      </c>
      <c r="Y1676" s="176" t="s">
        <v>284</v>
      </c>
      <c r="Z1676" s="176" t="s">
        <v>284</v>
      </c>
      <c r="AA1676" s="176" t="s">
        <v>284</v>
      </c>
      <c r="AB1676" s="176" t="s">
        <v>284</v>
      </c>
      <c r="AC1676" s="176" t="s">
        <v>284</v>
      </c>
      <c r="AD1676" s="176" t="s">
        <v>284</v>
      </c>
      <c r="AE1676" s="176" t="s">
        <v>284</v>
      </c>
      <c r="AF1676" s="176" t="s">
        <v>284</v>
      </c>
      <c r="AG1676" s="176" t="s">
        <v>284</v>
      </c>
      <c r="AH1676" s="176" t="s">
        <v>284</v>
      </c>
      <c r="AI1676" s="176" t="s">
        <v>284</v>
      </c>
      <c r="AJ1676" s="176" t="s">
        <v>284</v>
      </c>
      <c r="AK1676" s="176" t="s">
        <v>284</v>
      </c>
      <c r="AL1676" s="176" t="s">
        <v>284</v>
      </c>
      <c r="AM1676" s="176" t="s">
        <v>284</v>
      </c>
      <c r="AN1676" s="176" t="s">
        <v>284</v>
      </c>
      <c r="AO1676" s="176" t="s">
        <v>284</v>
      </c>
      <c r="AP1676" s="176" t="s">
        <v>284</v>
      </c>
      <c r="AQ1676" s="176" t="s">
        <v>284</v>
      </c>
      <c r="AR1676" s="176" t="s">
        <v>284</v>
      </c>
      <c r="AS1676" s="176" t="s">
        <v>284</v>
      </c>
      <c r="AT1676" s="176" t="s">
        <v>284</v>
      </c>
      <c r="AU1676" s="176" t="s">
        <v>284</v>
      </c>
      <c r="AV1676" s="176" t="s">
        <v>284</v>
      </c>
      <c r="AW1676" s="176" t="s">
        <v>284</v>
      </c>
      <c r="AX1676" s="176" t="s">
        <v>284</v>
      </c>
    </row>
    <row r="1677" spans="1:50" x14ac:dyDescent="0.3">
      <c r="A1677" s="176">
        <v>812375</v>
      </c>
      <c r="B1677" s="176" t="s">
        <v>308</v>
      </c>
      <c r="C1677" s="176" t="s">
        <v>222</v>
      </c>
      <c r="D1677" s="176" t="s">
        <v>222</v>
      </c>
      <c r="E1677" s="176" t="s">
        <v>222</v>
      </c>
      <c r="F1677" s="176" t="s">
        <v>222</v>
      </c>
      <c r="G1677" s="176" t="s">
        <v>222</v>
      </c>
      <c r="H1677" s="176" t="s">
        <v>222</v>
      </c>
      <c r="I1677" s="176" t="s">
        <v>221</v>
      </c>
      <c r="J1677" s="176" t="s">
        <v>221</v>
      </c>
      <c r="K1677" s="176" t="s">
        <v>221</v>
      </c>
      <c r="L1677" s="176" t="s">
        <v>221</v>
      </c>
      <c r="M1677" s="176" t="s">
        <v>221</v>
      </c>
      <c r="N1677" s="176" t="s">
        <v>221</v>
      </c>
    </row>
    <row r="1678" spans="1:50" x14ac:dyDescent="0.3">
      <c r="A1678" s="176">
        <v>812376</v>
      </c>
      <c r="B1678" s="176" t="s">
        <v>308</v>
      </c>
      <c r="C1678" s="176" t="s">
        <v>222</v>
      </c>
      <c r="D1678" s="176" t="s">
        <v>222</v>
      </c>
      <c r="E1678" s="176" t="s">
        <v>222</v>
      </c>
      <c r="F1678" s="176" t="s">
        <v>222</v>
      </c>
      <c r="G1678" s="176" t="s">
        <v>222</v>
      </c>
      <c r="H1678" s="176" t="s">
        <v>222</v>
      </c>
      <c r="I1678" s="176" t="s">
        <v>221</v>
      </c>
      <c r="J1678" s="176" t="s">
        <v>221</v>
      </c>
      <c r="K1678" s="176" t="s">
        <v>221</v>
      </c>
      <c r="L1678" s="176" t="s">
        <v>221</v>
      </c>
      <c r="M1678" s="176" t="s">
        <v>221</v>
      </c>
      <c r="N1678" s="176" t="s">
        <v>221</v>
      </c>
    </row>
    <row r="1679" spans="1:50" x14ac:dyDescent="0.3">
      <c r="A1679" s="176">
        <v>812377</v>
      </c>
      <c r="B1679" s="176" t="s">
        <v>308</v>
      </c>
      <c r="C1679" s="176" t="s">
        <v>220</v>
      </c>
      <c r="D1679" s="176" t="s">
        <v>220</v>
      </c>
      <c r="E1679" s="176" t="s">
        <v>222</v>
      </c>
      <c r="F1679" s="176" t="s">
        <v>220</v>
      </c>
      <c r="G1679" s="176" t="s">
        <v>221</v>
      </c>
      <c r="H1679" s="176" t="s">
        <v>221</v>
      </c>
      <c r="I1679" s="176" t="s">
        <v>221</v>
      </c>
      <c r="J1679" s="176" t="s">
        <v>221</v>
      </c>
      <c r="K1679" s="176" t="s">
        <v>221</v>
      </c>
      <c r="L1679" s="176" t="s">
        <v>221</v>
      </c>
      <c r="M1679" s="176" t="s">
        <v>221</v>
      </c>
      <c r="N1679" s="176" t="s">
        <v>221</v>
      </c>
    </row>
    <row r="1680" spans="1:50" x14ac:dyDescent="0.3">
      <c r="A1680" s="176">
        <v>812379</v>
      </c>
      <c r="B1680" s="176" t="s">
        <v>308</v>
      </c>
      <c r="C1680" s="176" t="s">
        <v>220</v>
      </c>
      <c r="D1680" s="176" t="s">
        <v>220</v>
      </c>
      <c r="E1680" s="176" t="s">
        <v>220</v>
      </c>
      <c r="F1680" s="176" t="s">
        <v>220</v>
      </c>
      <c r="G1680" s="176" t="s">
        <v>220</v>
      </c>
      <c r="H1680" s="176" t="s">
        <v>220</v>
      </c>
      <c r="I1680" s="176" t="s">
        <v>220</v>
      </c>
      <c r="J1680" s="176" t="s">
        <v>220</v>
      </c>
      <c r="K1680" s="176" t="s">
        <v>220</v>
      </c>
      <c r="L1680" s="176" t="s">
        <v>220</v>
      </c>
      <c r="M1680" s="176" t="s">
        <v>220</v>
      </c>
      <c r="N1680" s="176" t="s">
        <v>220</v>
      </c>
      <c r="O1680" s="176" t="s">
        <v>284</v>
      </c>
      <c r="P1680" s="176" t="s">
        <v>284</v>
      </c>
      <c r="Q1680" s="176" t="s">
        <v>284</v>
      </c>
      <c r="R1680" s="176" t="s">
        <v>284</v>
      </c>
      <c r="S1680" s="176" t="s">
        <v>284</v>
      </c>
      <c r="T1680" s="176" t="s">
        <v>284</v>
      </c>
      <c r="U1680" s="176" t="s">
        <v>284</v>
      </c>
      <c r="V1680" s="176" t="s">
        <v>284</v>
      </c>
      <c r="W1680" s="176" t="s">
        <v>284</v>
      </c>
      <c r="X1680" s="176" t="s">
        <v>284</v>
      </c>
      <c r="Y1680" s="176" t="s">
        <v>284</v>
      </c>
      <c r="Z1680" s="176" t="s">
        <v>284</v>
      </c>
      <c r="AA1680" s="176" t="s">
        <v>284</v>
      </c>
      <c r="AB1680" s="176" t="s">
        <v>284</v>
      </c>
      <c r="AC1680" s="176" t="s">
        <v>284</v>
      </c>
      <c r="AD1680" s="176" t="s">
        <v>284</v>
      </c>
      <c r="AE1680" s="176" t="s">
        <v>284</v>
      </c>
      <c r="AF1680" s="176" t="s">
        <v>284</v>
      </c>
      <c r="AG1680" s="176" t="s">
        <v>284</v>
      </c>
      <c r="AH1680" s="176" t="s">
        <v>284</v>
      </c>
      <c r="AI1680" s="176" t="s">
        <v>284</v>
      </c>
      <c r="AJ1680" s="176" t="s">
        <v>284</v>
      </c>
      <c r="AK1680" s="176" t="s">
        <v>284</v>
      </c>
      <c r="AL1680" s="176" t="s">
        <v>284</v>
      </c>
      <c r="AM1680" s="176" t="s">
        <v>284</v>
      </c>
      <c r="AN1680" s="176" t="s">
        <v>284</v>
      </c>
      <c r="AO1680" s="176" t="s">
        <v>284</v>
      </c>
      <c r="AP1680" s="176" t="s">
        <v>284</v>
      </c>
      <c r="AQ1680" s="176" t="s">
        <v>284</v>
      </c>
      <c r="AR1680" s="176" t="s">
        <v>284</v>
      </c>
      <c r="AS1680" s="176" t="s">
        <v>284</v>
      </c>
      <c r="AT1680" s="176" t="s">
        <v>284</v>
      </c>
      <c r="AU1680" s="176" t="s">
        <v>284</v>
      </c>
      <c r="AV1680" s="176" t="s">
        <v>284</v>
      </c>
      <c r="AW1680" s="176" t="s">
        <v>284</v>
      </c>
      <c r="AX1680" s="176" t="s">
        <v>284</v>
      </c>
    </row>
    <row r="1681" spans="1:50" x14ac:dyDescent="0.3">
      <c r="A1681" s="176">
        <v>812380</v>
      </c>
      <c r="B1681" s="176" t="s">
        <v>308</v>
      </c>
      <c r="C1681" s="176" t="s">
        <v>221</v>
      </c>
      <c r="D1681" s="176" t="s">
        <v>220</v>
      </c>
      <c r="E1681" s="176" t="s">
        <v>221</v>
      </c>
      <c r="F1681" s="176" t="s">
        <v>221</v>
      </c>
      <c r="G1681" s="176" t="s">
        <v>221</v>
      </c>
      <c r="H1681" s="176" t="s">
        <v>220</v>
      </c>
      <c r="I1681" s="176" t="s">
        <v>221</v>
      </c>
      <c r="J1681" s="176" t="s">
        <v>221</v>
      </c>
      <c r="K1681" s="176" t="s">
        <v>221</v>
      </c>
      <c r="L1681" s="176" t="s">
        <v>221</v>
      </c>
      <c r="M1681" s="176" t="s">
        <v>221</v>
      </c>
      <c r="N1681" s="176" t="s">
        <v>221</v>
      </c>
    </row>
    <row r="1682" spans="1:50" x14ac:dyDescent="0.3">
      <c r="A1682" s="176">
        <v>812381</v>
      </c>
      <c r="B1682" s="176" t="s">
        <v>308</v>
      </c>
      <c r="C1682" s="176" t="s">
        <v>222</v>
      </c>
      <c r="D1682" s="176" t="s">
        <v>221</v>
      </c>
      <c r="E1682" s="176" t="s">
        <v>222</v>
      </c>
      <c r="F1682" s="176" t="s">
        <v>222</v>
      </c>
      <c r="G1682" s="176" t="s">
        <v>222</v>
      </c>
      <c r="H1682" s="176" t="s">
        <v>222</v>
      </c>
      <c r="I1682" s="176" t="s">
        <v>221</v>
      </c>
      <c r="J1682" s="176" t="s">
        <v>221</v>
      </c>
      <c r="K1682" s="176" t="s">
        <v>221</v>
      </c>
      <c r="L1682" s="176" t="s">
        <v>221</v>
      </c>
      <c r="M1682" s="176" t="s">
        <v>221</v>
      </c>
      <c r="N1682" s="176" t="s">
        <v>221</v>
      </c>
    </row>
    <row r="1683" spans="1:50" x14ac:dyDescent="0.3">
      <c r="A1683" s="176">
        <v>812384</v>
      </c>
      <c r="B1683" s="176" t="s">
        <v>308</v>
      </c>
      <c r="C1683" s="176" t="s">
        <v>221</v>
      </c>
      <c r="D1683" s="176" t="s">
        <v>221</v>
      </c>
      <c r="E1683" s="176" t="s">
        <v>221</v>
      </c>
      <c r="F1683" s="176" t="s">
        <v>222</v>
      </c>
      <c r="G1683" s="176" t="s">
        <v>221</v>
      </c>
      <c r="H1683" s="176" t="s">
        <v>222</v>
      </c>
      <c r="I1683" s="176" t="s">
        <v>221</v>
      </c>
      <c r="J1683" s="176" t="s">
        <v>221</v>
      </c>
      <c r="K1683" s="176" t="s">
        <v>221</v>
      </c>
      <c r="L1683" s="176" t="s">
        <v>221</v>
      </c>
      <c r="M1683" s="176" t="s">
        <v>221</v>
      </c>
      <c r="N1683" s="176" t="s">
        <v>221</v>
      </c>
    </row>
    <row r="1684" spans="1:50" x14ac:dyDescent="0.3">
      <c r="A1684" s="176">
        <v>812385</v>
      </c>
      <c r="B1684" s="176" t="s">
        <v>308</v>
      </c>
      <c r="C1684" s="176" t="s">
        <v>220</v>
      </c>
      <c r="D1684" s="176" t="s">
        <v>222</v>
      </c>
      <c r="E1684" s="176" t="s">
        <v>221</v>
      </c>
      <c r="F1684" s="176" t="s">
        <v>221</v>
      </c>
      <c r="G1684" s="176" t="s">
        <v>220</v>
      </c>
      <c r="H1684" s="176" t="s">
        <v>221</v>
      </c>
      <c r="I1684" s="176" t="s">
        <v>221</v>
      </c>
      <c r="J1684" s="176" t="s">
        <v>221</v>
      </c>
      <c r="K1684" s="176" t="s">
        <v>221</v>
      </c>
      <c r="L1684" s="176" t="s">
        <v>221</v>
      </c>
      <c r="M1684" s="176" t="s">
        <v>221</v>
      </c>
      <c r="N1684" s="176" t="s">
        <v>221</v>
      </c>
    </row>
    <row r="1685" spans="1:50" x14ac:dyDescent="0.3">
      <c r="A1685" s="176">
        <v>812386</v>
      </c>
      <c r="B1685" s="176" t="s">
        <v>308</v>
      </c>
      <c r="C1685" s="176" t="s">
        <v>222</v>
      </c>
      <c r="D1685" s="176" t="s">
        <v>222</v>
      </c>
      <c r="E1685" s="176" t="s">
        <v>222</v>
      </c>
      <c r="F1685" s="176" t="s">
        <v>222</v>
      </c>
      <c r="G1685" s="176" t="s">
        <v>222</v>
      </c>
      <c r="H1685" s="176" t="s">
        <v>222</v>
      </c>
      <c r="I1685" s="176" t="s">
        <v>221</v>
      </c>
      <c r="J1685" s="176" t="s">
        <v>221</v>
      </c>
      <c r="K1685" s="176" t="s">
        <v>221</v>
      </c>
      <c r="L1685" s="176" t="s">
        <v>221</v>
      </c>
      <c r="M1685" s="176" t="s">
        <v>221</v>
      </c>
      <c r="N1685" s="176" t="s">
        <v>221</v>
      </c>
    </row>
    <row r="1686" spans="1:50" x14ac:dyDescent="0.3">
      <c r="A1686" s="176">
        <v>812387</v>
      </c>
      <c r="B1686" s="176" t="s">
        <v>308</v>
      </c>
      <c r="C1686" s="176" t="s">
        <v>222</v>
      </c>
      <c r="D1686" s="176" t="s">
        <v>221</v>
      </c>
      <c r="E1686" s="176" t="s">
        <v>221</v>
      </c>
      <c r="F1686" s="176" t="s">
        <v>222</v>
      </c>
      <c r="G1686" s="176" t="s">
        <v>222</v>
      </c>
      <c r="H1686" s="176" t="s">
        <v>221</v>
      </c>
      <c r="I1686" s="176" t="s">
        <v>221</v>
      </c>
      <c r="J1686" s="176" t="s">
        <v>221</v>
      </c>
      <c r="K1686" s="176" t="s">
        <v>221</v>
      </c>
      <c r="L1686" s="176" t="s">
        <v>221</v>
      </c>
      <c r="M1686" s="176" t="s">
        <v>221</v>
      </c>
      <c r="N1686" s="176" t="s">
        <v>221</v>
      </c>
    </row>
    <row r="1687" spans="1:50" x14ac:dyDescent="0.3">
      <c r="A1687" s="176">
        <v>812388</v>
      </c>
      <c r="B1687" s="176" t="s">
        <v>308</v>
      </c>
      <c r="C1687" s="176" t="s">
        <v>222</v>
      </c>
      <c r="D1687" s="176" t="s">
        <v>222</v>
      </c>
      <c r="E1687" s="176" t="s">
        <v>222</v>
      </c>
      <c r="F1687" s="176" t="s">
        <v>222</v>
      </c>
      <c r="G1687" s="176" t="s">
        <v>222</v>
      </c>
      <c r="H1687" s="176" t="s">
        <v>222</v>
      </c>
      <c r="I1687" s="176" t="s">
        <v>221</v>
      </c>
      <c r="J1687" s="176" t="s">
        <v>221</v>
      </c>
      <c r="K1687" s="176" t="s">
        <v>221</v>
      </c>
      <c r="L1687" s="176" t="s">
        <v>221</v>
      </c>
      <c r="M1687" s="176" t="s">
        <v>221</v>
      </c>
      <c r="N1687" s="176" t="s">
        <v>221</v>
      </c>
    </row>
    <row r="1688" spans="1:50" x14ac:dyDescent="0.3">
      <c r="A1688" s="176">
        <v>812394</v>
      </c>
      <c r="B1688" s="176" t="s">
        <v>308</v>
      </c>
      <c r="C1688" s="176" t="s">
        <v>222</v>
      </c>
      <c r="D1688" s="176" t="s">
        <v>222</v>
      </c>
      <c r="E1688" s="176" t="s">
        <v>221</v>
      </c>
      <c r="F1688" s="176" t="s">
        <v>221</v>
      </c>
      <c r="G1688" s="176" t="s">
        <v>221</v>
      </c>
      <c r="H1688" s="176" t="s">
        <v>221</v>
      </c>
      <c r="I1688" s="176" t="s">
        <v>221</v>
      </c>
      <c r="J1688" s="176" t="s">
        <v>221</v>
      </c>
      <c r="K1688" s="176" t="s">
        <v>221</v>
      </c>
      <c r="L1688" s="176" t="s">
        <v>221</v>
      </c>
      <c r="M1688" s="176" t="s">
        <v>221</v>
      </c>
      <c r="N1688" s="176" t="s">
        <v>221</v>
      </c>
    </row>
    <row r="1689" spans="1:50" x14ac:dyDescent="0.3">
      <c r="A1689" s="176">
        <v>812398</v>
      </c>
      <c r="B1689" s="176" t="s">
        <v>308</v>
      </c>
      <c r="C1689" s="176" t="s">
        <v>222</v>
      </c>
      <c r="D1689" s="176" t="s">
        <v>222</v>
      </c>
      <c r="E1689" s="176" t="s">
        <v>222</v>
      </c>
      <c r="F1689" s="176" t="s">
        <v>222</v>
      </c>
      <c r="G1689" s="176" t="s">
        <v>222</v>
      </c>
      <c r="H1689" s="176" t="s">
        <v>221</v>
      </c>
      <c r="I1689" s="176" t="s">
        <v>222</v>
      </c>
      <c r="J1689" s="176" t="s">
        <v>221</v>
      </c>
      <c r="K1689" s="176" t="s">
        <v>221</v>
      </c>
      <c r="L1689" s="176" t="s">
        <v>221</v>
      </c>
      <c r="M1689" s="176" t="s">
        <v>221</v>
      </c>
      <c r="N1689" s="176" t="s">
        <v>221</v>
      </c>
      <c r="O1689" s="176" t="s">
        <v>284</v>
      </c>
      <c r="P1689" s="176" t="s">
        <v>284</v>
      </c>
      <c r="Q1689" s="176" t="s">
        <v>284</v>
      </c>
      <c r="R1689" s="176" t="s">
        <v>284</v>
      </c>
      <c r="S1689" s="176" t="s">
        <v>284</v>
      </c>
      <c r="T1689" s="176" t="s">
        <v>284</v>
      </c>
      <c r="U1689" s="176" t="s">
        <v>284</v>
      </c>
      <c r="V1689" s="176" t="s">
        <v>284</v>
      </c>
      <c r="W1689" s="176" t="s">
        <v>284</v>
      </c>
      <c r="X1689" s="176" t="s">
        <v>284</v>
      </c>
      <c r="Y1689" s="176" t="s">
        <v>284</v>
      </c>
      <c r="Z1689" s="176" t="s">
        <v>284</v>
      </c>
      <c r="AA1689" s="176" t="s">
        <v>284</v>
      </c>
      <c r="AB1689" s="176" t="s">
        <v>284</v>
      </c>
      <c r="AC1689" s="176" t="s">
        <v>284</v>
      </c>
      <c r="AD1689" s="176" t="s">
        <v>284</v>
      </c>
      <c r="AE1689" s="176" t="s">
        <v>284</v>
      </c>
      <c r="AF1689" s="176" t="s">
        <v>284</v>
      </c>
      <c r="AG1689" s="176" t="s">
        <v>284</v>
      </c>
      <c r="AH1689" s="176" t="s">
        <v>284</v>
      </c>
      <c r="AI1689" s="176" t="s">
        <v>284</v>
      </c>
      <c r="AJ1689" s="176" t="s">
        <v>284</v>
      </c>
      <c r="AK1689" s="176" t="s">
        <v>284</v>
      </c>
      <c r="AL1689" s="176" t="s">
        <v>284</v>
      </c>
      <c r="AM1689" s="176" t="s">
        <v>284</v>
      </c>
      <c r="AN1689" s="176" t="s">
        <v>284</v>
      </c>
      <c r="AO1689" s="176" t="s">
        <v>284</v>
      </c>
      <c r="AP1689" s="176" t="s">
        <v>284</v>
      </c>
      <c r="AQ1689" s="176" t="s">
        <v>284</v>
      </c>
      <c r="AR1689" s="176" t="s">
        <v>284</v>
      </c>
      <c r="AS1689" s="176" t="s">
        <v>284</v>
      </c>
      <c r="AT1689" s="176" t="s">
        <v>284</v>
      </c>
      <c r="AU1689" s="176" t="s">
        <v>284</v>
      </c>
      <c r="AV1689" s="176" t="s">
        <v>284</v>
      </c>
      <c r="AW1689" s="176" t="s">
        <v>284</v>
      </c>
      <c r="AX1689" s="176" t="s">
        <v>284</v>
      </c>
    </row>
    <row r="1690" spans="1:50" x14ac:dyDescent="0.3">
      <c r="A1690" s="176">
        <v>812400</v>
      </c>
      <c r="B1690" s="176" t="s">
        <v>308</v>
      </c>
      <c r="C1690" s="176" t="s">
        <v>222</v>
      </c>
      <c r="D1690" s="176" t="s">
        <v>222</v>
      </c>
      <c r="E1690" s="176" t="s">
        <v>221</v>
      </c>
      <c r="F1690" s="176" t="s">
        <v>221</v>
      </c>
      <c r="G1690" s="176" t="s">
        <v>222</v>
      </c>
      <c r="H1690" s="176" t="s">
        <v>221</v>
      </c>
      <c r="I1690" s="176" t="s">
        <v>221</v>
      </c>
      <c r="J1690" s="176" t="s">
        <v>221</v>
      </c>
      <c r="K1690" s="176" t="s">
        <v>221</v>
      </c>
      <c r="L1690" s="176" t="s">
        <v>221</v>
      </c>
      <c r="M1690" s="176" t="s">
        <v>221</v>
      </c>
      <c r="N1690" s="176" t="s">
        <v>221</v>
      </c>
    </row>
    <row r="1691" spans="1:50" x14ac:dyDescent="0.3">
      <c r="A1691" s="176">
        <v>812401</v>
      </c>
      <c r="B1691" s="176" t="s">
        <v>308</v>
      </c>
      <c r="C1691" s="176" t="s">
        <v>222</v>
      </c>
      <c r="D1691" s="176" t="s">
        <v>222</v>
      </c>
      <c r="E1691" s="176" t="s">
        <v>222</v>
      </c>
      <c r="F1691" s="176" t="s">
        <v>222</v>
      </c>
      <c r="G1691" s="176" t="s">
        <v>222</v>
      </c>
      <c r="H1691" s="176" t="s">
        <v>222</v>
      </c>
      <c r="I1691" s="176" t="s">
        <v>221</v>
      </c>
      <c r="J1691" s="176" t="s">
        <v>221</v>
      </c>
      <c r="K1691" s="176" t="s">
        <v>221</v>
      </c>
      <c r="L1691" s="176" t="s">
        <v>221</v>
      </c>
      <c r="M1691" s="176" t="s">
        <v>221</v>
      </c>
      <c r="N1691" s="176" t="s">
        <v>221</v>
      </c>
    </row>
    <row r="1692" spans="1:50" x14ac:dyDescent="0.3">
      <c r="A1692" s="176">
        <v>812402</v>
      </c>
      <c r="B1692" s="176" t="s">
        <v>308</v>
      </c>
      <c r="C1692" s="176" t="s">
        <v>222</v>
      </c>
      <c r="D1692" s="176" t="s">
        <v>222</v>
      </c>
      <c r="E1692" s="176" t="s">
        <v>222</v>
      </c>
      <c r="F1692" s="176" t="s">
        <v>222</v>
      </c>
      <c r="G1692" s="176" t="s">
        <v>222</v>
      </c>
      <c r="H1692" s="176" t="s">
        <v>222</v>
      </c>
      <c r="I1692" s="176" t="s">
        <v>221</v>
      </c>
      <c r="J1692" s="176" t="s">
        <v>221</v>
      </c>
      <c r="K1692" s="176" t="s">
        <v>221</v>
      </c>
      <c r="L1692" s="176" t="s">
        <v>221</v>
      </c>
      <c r="M1692" s="176" t="s">
        <v>221</v>
      </c>
      <c r="N1692" s="176" t="s">
        <v>221</v>
      </c>
    </row>
    <row r="1693" spans="1:50" x14ac:dyDescent="0.3">
      <c r="A1693" s="176">
        <v>812404</v>
      </c>
      <c r="B1693" s="176" t="s">
        <v>308</v>
      </c>
      <c r="C1693" s="176" t="s">
        <v>222</v>
      </c>
      <c r="D1693" s="176" t="s">
        <v>222</v>
      </c>
      <c r="E1693" s="176" t="s">
        <v>222</v>
      </c>
      <c r="F1693" s="176" t="s">
        <v>222</v>
      </c>
      <c r="G1693" s="176" t="s">
        <v>222</v>
      </c>
      <c r="H1693" s="176" t="s">
        <v>222</v>
      </c>
      <c r="I1693" s="176" t="s">
        <v>221</v>
      </c>
      <c r="J1693" s="176" t="s">
        <v>221</v>
      </c>
      <c r="K1693" s="176" t="s">
        <v>221</v>
      </c>
      <c r="L1693" s="176" t="s">
        <v>221</v>
      </c>
      <c r="M1693" s="176" t="s">
        <v>221</v>
      </c>
      <c r="N1693" s="176" t="s">
        <v>221</v>
      </c>
    </row>
    <row r="1694" spans="1:50" x14ac:dyDescent="0.3">
      <c r="A1694" s="176">
        <v>812405</v>
      </c>
      <c r="B1694" s="176" t="s">
        <v>308</v>
      </c>
      <c r="C1694" s="176" t="s">
        <v>220</v>
      </c>
      <c r="D1694" s="176" t="s">
        <v>221</v>
      </c>
      <c r="E1694" s="176" t="s">
        <v>222</v>
      </c>
      <c r="F1694" s="176" t="s">
        <v>220</v>
      </c>
      <c r="G1694" s="176" t="s">
        <v>222</v>
      </c>
      <c r="H1694" s="176" t="s">
        <v>220</v>
      </c>
      <c r="I1694" s="176" t="s">
        <v>222</v>
      </c>
      <c r="J1694" s="176" t="s">
        <v>222</v>
      </c>
      <c r="K1694" s="176" t="s">
        <v>222</v>
      </c>
      <c r="L1694" s="176" t="s">
        <v>221</v>
      </c>
      <c r="M1694" s="176" t="s">
        <v>221</v>
      </c>
      <c r="N1694" s="176" t="s">
        <v>222</v>
      </c>
    </row>
    <row r="1695" spans="1:50" x14ac:dyDescent="0.3">
      <c r="A1695" s="176">
        <v>812406</v>
      </c>
      <c r="B1695" s="176" t="s">
        <v>308</v>
      </c>
      <c r="C1695" s="176" t="s">
        <v>222</v>
      </c>
      <c r="D1695" s="176" t="s">
        <v>222</v>
      </c>
      <c r="E1695" s="176" t="s">
        <v>222</v>
      </c>
      <c r="F1695" s="176" t="s">
        <v>221</v>
      </c>
      <c r="G1695" s="176" t="s">
        <v>221</v>
      </c>
      <c r="H1695" s="176" t="s">
        <v>221</v>
      </c>
      <c r="I1695" s="176" t="s">
        <v>221</v>
      </c>
      <c r="J1695" s="176" t="s">
        <v>221</v>
      </c>
      <c r="K1695" s="176" t="s">
        <v>221</v>
      </c>
      <c r="L1695" s="176" t="s">
        <v>221</v>
      </c>
      <c r="M1695" s="176" t="s">
        <v>221</v>
      </c>
      <c r="N1695" s="176" t="s">
        <v>221</v>
      </c>
    </row>
    <row r="1696" spans="1:50" x14ac:dyDescent="0.3">
      <c r="A1696" s="176">
        <v>812407</v>
      </c>
      <c r="B1696" s="176" t="s">
        <v>308</v>
      </c>
      <c r="C1696" s="176" t="s">
        <v>222</v>
      </c>
      <c r="D1696" s="176" t="s">
        <v>222</v>
      </c>
      <c r="E1696" s="176" t="s">
        <v>221</v>
      </c>
      <c r="F1696" s="176" t="s">
        <v>221</v>
      </c>
      <c r="G1696" s="176" t="s">
        <v>222</v>
      </c>
      <c r="H1696" s="176" t="s">
        <v>222</v>
      </c>
      <c r="I1696" s="176" t="s">
        <v>221</v>
      </c>
      <c r="J1696" s="176" t="s">
        <v>221</v>
      </c>
      <c r="K1696" s="176" t="s">
        <v>221</v>
      </c>
      <c r="L1696" s="176" t="s">
        <v>221</v>
      </c>
      <c r="M1696" s="176" t="s">
        <v>221</v>
      </c>
      <c r="N1696" s="176" t="s">
        <v>221</v>
      </c>
    </row>
    <row r="1697" spans="1:50" x14ac:dyDescent="0.3">
      <c r="A1697" s="176">
        <v>812408</v>
      </c>
      <c r="B1697" s="176" t="s">
        <v>308</v>
      </c>
      <c r="C1697" s="176" t="s">
        <v>222</v>
      </c>
      <c r="D1697" s="176" t="s">
        <v>222</v>
      </c>
      <c r="E1697" s="176" t="s">
        <v>222</v>
      </c>
      <c r="F1697" s="176" t="s">
        <v>222</v>
      </c>
      <c r="G1697" s="176" t="s">
        <v>222</v>
      </c>
      <c r="H1697" s="176" t="s">
        <v>221</v>
      </c>
      <c r="I1697" s="176" t="s">
        <v>221</v>
      </c>
      <c r="J1697" s="176" t="s">
        <v>221</v>
      </c>
      <c r="K1697" s="176" t="s">
        <v>221</v>
      </c>
      <c r="L1697" s="176" t="s">
        <v>221</v>
      </c>
      <c r="M1697" s="176" t="s">
        <v>221</v>
      </c>
      <c r="N1697" s="176" t="s">
        <v>221</v>
      </c>
    </row>
    <row r="1698" spans="1:50" x14ac:dyDescent="0.3">
      <c r="A1698" s="176">
        <v>812409</v>
      </c>
      <c r="B1698" s="176" t="s">
        <v>308</v>
      </c>
      <c r="C1698" s="176" t="s">
        <v>220</v>
      </c>
      <c r="D1698" s="176" t="s">
        <v>221</v>
      </c>
      <c r="E1698" s="176" t="s">
        <v>221</v>
      </c>
      <c r="F1698" s="176" t="s">
        <v>220</v>
      </c>
      <c r="G1698" s="176" t="s">
        <v>220</v>
      </c>
      <c r="H1698" s="176" t="s">
        <v>220</v>
      </c>
      <c r="I1698" s="176" t="s">
        <v>220</v>
      </c>
      <c r="J1698" s="176" t="s">
        <v>221</v>
      </c>
      <c r="K1698" s="176" t="s">
        <v>221</v>
      </c>
      <c r="L1698" s="176" t="s">
        <v>221</v>
      </c>
      <c r="M1698" s="176" t="s">
        <v>221</v>
      </c>
      <c r="N1698" s="176" t="s">
        <v>222</v>
      </c>
      <c r="O1698" s="176" t="s">
        <v>284</v>
      </c>
      <c r="P1698" s="176" t="s">
        <v>284</v>
      </c>
      <c r="Q1698" s="176" t="s">
        <v>284</v>
      </c>
      <c r="R1698" s="176" t="s">
        <v>284</v>
      </c>
      <c r="S1698" s="176" t="s">
        <v>284</v>
      </c>
      <c r="T1698" s="176" t="s">
        <v>284</v>
      </c>
      <c r="U1698" s="176" t="s">
        <v>284</v>
      </c>
      <c r="V1698" s="176" t="s">
        <v>284</v>
      </c>
      <c r="W1698" s="176" t="s">
        <v>284</v>
      </c>
      <c r="X1698" s="176" t="s">
        <v>284</v>
      </c>
      <c r="Y1698" s="176" t="s">
        <v>284</v>
      </c>
      <c r="Z1698" s="176" t="s">
        <v>284</v>
      </c>
      <c r="AA1698" s="176" t="s">
        <v>284</v>
      </c>
      <c r="AB1698" s="176" t="s">
        <v>284</v>
      </c>
      <c r="AC1698" s="176" t="s">
        <v>284</v>
      </c>
      <c r="AD1698" s="176" t="s">
        <v>284</v>
      </c>
      <c r="AE1698" s="176" t="s">
        <v>284</v>
      </c>
      <c r="AF1698" s="176" t="s">
        <v>284</v>
      </c>
      <c r="AG1698" s="176" t="s">
        <v>284</v>
      </c>
      <c r="AH1698" s="176" t="s">
        <v>284</v>
      </c>
      <c r="AI1698" s="176" t="s">
        <v>284</v>
      </c>
      <c r="AJ1698" s="176" t="s">
        <v>284</v>
      </c>
      <c r="AK1698" s="176" t="s">
        <v>284</v>
      </c>
      <c r="AL1698" s="176" t="s">
        <v>284</v>
      </c>
      <c r="AM1698" s="176" t="s">
        <v>284</v>
      </c>
      <c r="AN1698" s="176" t="s">
        <v>284</v>
      </c>
      <c r="AO1698" s="176" t="s">
        <v>284</v>
      </c>
      <c r="AP1698" s="176" t="s">
        <v>284</v>
      </c>
      <c r="AQ1698" s="176" t="s">
        <v>284</v>
      </c>
      <c r="AR1698" s="176" t="s">
        <v>284</v>
      </c>
      <c r="AS1698" s="176" t="s">
        <v>284</v>
      </c>
      <c r="AT1698" s="176" t="s">
        <v>284</v>
      </c>
      <c r="AU1698" s="176" t="s">
        <v>284</v>
      </c>
      <c r="AV1698" s="176" t="s">
        <v>284</v>
      </c>
      <c r="AW1698" s="176" t="s">
        <v>284</v>
      </c>
      <c r="AX1698" s="176" t="s">
        <v>284</v>
      </c>
    </row>
    <row r="1699" spans="1:50" x14ac:dyDescent="0.3">
      <c r="A1699" s="176">
        <v>812411</v>
      </c>
      <c r="B1699" s="176" t="s">
        <v>308</v>
      </c>
      <c r="C1699" s="176" t="s">
        <v>222</v>
      </c>
      <c r="D1699" s="176" t="s">
        <v>222</v>
      </c>
      <c r="E1699" s="176" t="s">
        <v>222</v>
      </c>
      <c r="F1699" s="176" t="s">
        <v>222</v>
      </c>
      <c r="G1699" s="176" t="s">
        <v>222</v>
      </c>
      <c r="H1699" s="176" t="s">
        <v>222</v>
      </c>
      <c r="I1699" s="176" t="s">
        <v>221</v>
      </c>
      <c r="J1699" s="176" t="s">
        <v>221</v>
      </c>
      <c r="K1699" s="176" t="s">
        <v>221</v>
      </c>
      <c r="L1699" s="176" t="s">
        <v>221</v>
      </c>
      <c r="M1699" s="176" t="s">
        <v>221</v>
      </c>
      <c r="N1699" s="176" t="s">
        <v>221</v>
      </c>
    </row>
    <row r="1700" spans="1:50" x14ac:dyDescent="0.3">
      <c r="A1700" s="176">
        <v>812412</v>
      </c>
      <c r="B1700" s="176" t="s">
        <v>308</v>
      </c>
      <c r="C1700" s="176" t="s">
        <v>222</v>
      </c>
      <c r="D1700" s="176" t="s">
        <v>222</v>
      </c>
      <c r="E1700" s="176" t="s">
        <v>221</v>
      </c>
      <c r="F1700" s="176" t="s">
        <v>221</v>
      </c>
      <c r="G1700" s="176" t="s">
        <v>221</v>
      </c>
      <c r="H1700" s="176" t="s">
        <v>222</v>
      </c>
      <c r="I1700" s="176" t="s">
        <v>220</v>
      </c>
      <c r="J1700" s="176" t="s">
        <v>221</v>
      </c>
      <c r="K1700" s="176" t="s">
        <v>221</v>
      </c>
      <c r="L1700" s="176" t="s">
        <v>222</v>
      </c>
      <c r="M1700" s="176" t="s">
        <v>222</v>
      </c>
      <c r="N1700" s="176" t="s">
        <v>220</v>
      </c>
      <c r="O1700" s="176" t="s">
        <v>284</v>
      </c>
      <c r="P1700" s="176" t="s">
        <v>284</v>
      </c>
      <c r="Q1700" s="176" t="s">
        <v>284</v>
      </c>
      <c r="R1700" s="176" t="s">
        <v>284</v>
      </c>
      <c r="S1700" s="176" t="s">
        <v>284</v>
      </c>
      <c r="T1700" s="176" t="s">
        <v>284</v>
      </c>
      <c r="U1700" s="176" t="s">
        <v>284</v>
      </c>
      <c r="V1700" s="176" t="s">
        <v>284</v>
      </c>
      <c r="W1700" s="176" t="s">
        <v>284</v>
      </c>
      <c r="X1700" s="176" t="s">
        <v>284</v>
      </c>
      <c r="Y1700" s="176" t="s">
        <v>284</v>
      </c>
      <c r="Z1700" s="176" t="s">
        <v>284</v>
      </c>
      <c r="AA1700" s="176" t="s">
        <v>284</v>
      </c>
      <c r="AB1700" s="176" t="s">
        <v>284</v>
      </c>
      <c r="AC1700" s="176" t="s">
        <v>284</v>
      </c>
      <c r="AD1700" s="176" t="s">
        <v>284</v>
      </c>
      <c r="AE1700" s="176" t="s">
        <v>284</v>
      </c>
      <c r="AF1700" s="176" t="s">
        <v>284</v>
      </c>
      <c r="AG1700" s="176" t="s">
        <v>284</v>
      </c>
      <c r="AH1700" s="176" t="s">
        <v>284</v>
      </c>
      <c r="AI1700" s="176" t="s">
        <v>284</v>
      </c>
      <c r="AJ1700" s="176" t="s">
        <v>284</v>
      </c>
      <c r="AK1700" s="176" t="s">
        <v>284</v>
      </c>
      <c r="AL1700" s="176" t="s">
        <v>284</v>
      </c>
      <c r="AM1700" s="176" t="s">
        <v>284</v>
      </c>
      <c r="AN1700" s="176" t="s">
        <v>284</v>
      </c>
      <c r="AO1700" s="176" t="s">
        <v>284</v>
      </c>
      <c r="AP1700" s="176" t="s">
        <v>284</v>
      </c>
      <c r="AQ1700" s="176" t="s">
        <v>284</v>
      </c>
      <c r="AR1700" s="176" t="s">
        <v>284</v>
      </c>
      <c r="AS1700" s="176" t="s">
        <v>284</v>
      </c>
      <c r="AT1700" s="176" t="s">
        <v>284</v>
      </c>
      <c r="AU1700" s="176" t="s">
        <v>284</v>
      </c>
      <c r="AV1700" s="176" t="s">
        <v>284</v>
      </c>
      <c r="AW1700" s="176" t="s">
        <v>284</v>
      </c>
      <c r="AX1700" s="176" t="s">
        <v>284</v>
      </c>
    </row>
    <row r="1701" spans="1:50" x14ac:dyDescent="0.3">
      <c r="A1701" s="176">
        <v>812413</v>
      </c>
      <c r="B1701" s="176" t="s">
        <v>308</v>
      </c>
      <c r="C1701" s="176" t="s">
        <v>222</v>
      </c>
      <c r="D1701" s="176" t="s">
        <v>222</v>
      </c>
      <c r="E1701" s="176" t="s">
        <v>221</v>
      </c>
      <c r="F1701" s="176" t="s">
        <v>221</v>
      </c>
      <c r="G1701" s="176" t="s">
        <v>221</v>
      </c>
      <c r="H1701" s="176" t="s">
        <v>221</v>
      </c>
      <c r="I1701" s="176" t="s">
        <v>221</v>
      </c>
      <c r="J1701" s="176" t="s">
        <v>221</v>
      </c>
      <c r="K1701" s="176" t="s">
        <v>221</v>
      </c>
      <c r="L1701" s="176" t="s">
        <v>221</v>
      </c>
      <c r="M1701" s="176" t="s">
        <v>221</v>
      </c>
      <c r="N1701" s="176" t="s">
        <v>221</v>
      </c>
    </row>
    <row r="1702" spans="1:50" x14ac:dyDescent="0.3">
      <c r="A1702" s="176">
        <v>812416</v>
      </c>
      <c r="B1702" s="176" t="s">
        <v>308</v>
      </c>
      <c r="C1702" s="176" t="s">
        <v>221</v>
      </c>
      <c r="D1702" s="176" t="s">
        <v>220</v>
      </c>
      <c r="E1702" s="176" t="s">
        <v>221</v>
      </c>
      <c r="F1702" s="176" t="s">
        <v>221</v>
      </c>
      <c r="G1702" s="176" t="s">
        <v>222</v>
      </c>
      <c r="H1702" s="176" t="s">
        <v>220</v>
      </c>
      <c r="I1702" s="176" t="s">
        <v>221</v>
      </c>
      <c r="J1702" s="176" t="s">
        <v>221</v>
      </c>
      <c r="K1702" s="176" t="s">
        <v>222</v>
      </c>
      <c r="L1702" s="176" t="s">
        <v>222</v>
      </c>
      <c r="M1702" s="176" t="s">
        <v>220</v>
      </c>
      <c r="N1702" s="176" t="s">
        <v>222</v>
      </c>
      <c r="O1702" s="176" t="s">
        <v>284</v>
      </c>
      <c r="P1702" s="176" t="s">
        <v>284</v>
      </c>
      <c r="Q1702" s="176" t="s">
        <v>284</v>
      </c>
      <c r="R1702" s="176" t="s">
        <v>284</v>
      </c>
      <c r="S1702" s="176" t="s">
        <v>284</v>
      </c>
      <c r="T1702" s="176" t="s">
        <v>284</v>
      </c>
      <c r="U1702" s="176" t="s">
        <v>284</v>
      </c>
      <c r="V1702" s="176" t="s">
        <v>284</v>
      </c>
      <c r="W1702" s="176" t="s">
        <v>284</v>
      </c>
      <c r="X1702" s="176" t="s">
        <v>284</v>
      </c>
      <c r="Y1702" s="176" t="s">
        <v>284</v>
      </c>
      <c r="Z1702" s="176" t="s">
        <v>284</v>
      </c>
      <c r="AA1702" s="176" t="s">
        <v>284</v>
      </c>
      <c r="AB1702" s="176" t="s">
        <v>284</v>
      </c>
      <c r="AC1702" s="176" t="s">
        <v>284</v>
      </c>
      <c r="AD1702" s="176" t="s">
        <v>284</v>
      </c>
      <c r="AE1702" s="176" t="s">
        <v>284</v>
      </c>
      <c r="AF1702" s="176" t="s">
        <v>284</v>
      </c>
      <c r="AG1702" s="176" t="s">
        <v>284</v>
      </c>
      <c r="AH1702" s="176" t="s">
        <v>284</v>
      </c>
      <c r="AI1702" s="176" t="s">
        <v>284</v>
      </c>
      <c r="AJ1702" s="176" t="s">
        <v>284</v>
      </c>
      <c r="AK1702" s="176" t="s">
        <v>284</v>
      </c>
      <c r="AL1702" s="176" t="s">
        <v>284</v>
      </c>
      <c r="AM1702" s="176" t="s">
        <v>284</v>
      </c>
      <c r="AN1702" s="176" t="s">
        <v>284</v>
      </c>
      <c r="AO1702" s="176" t="s">
        <v>284</v>
      </c>
      <c r="AP1702" s="176" t="s">
        <v>284</v>
      </c>
      <c r="AQ1702" s="176" t="s">
        <v>284</v>
      </c>
      <c r="AR1702" s="176" t="s">
        <v>284</v>
      </c>
      <c r="AS1702" s="176" t="s">
        <v>284</v>
      </c>
      <c r="AT1702" s="176" t="s">
        <v>284</v>
      </c>
      <c r="AU1702" s="176" t="s">
        <v>284</v>
      </c>
      <c r="AV1702" s="176" t="s">
        <v>284</v>
      </c>
      <c r="AW1702" s="176" t="s">
        <v>284</v>
      </c>
      <c r="AX1702" s="176" t="s">
        <v>284</v>
      </c>
    </row>
    <row r="1703" spans="1:50" x14ac:dyDescent="0.3">
      <c r="A1703" s="176">
        <v>812418</v>
      </c>
      <c r="B1703" s="176" t="s">
        <v>308</v>
      </c>
      <c r="C1703" s="176" t="s">
        <v>222</v>
      </c>
      <c r="D1703" s="176" t="s">
        <v>221</v>
      </c>
      <c r="E1703" s="176" t="s">
        <v>221</v>
      </c>
      <c r="F1703" s="176" t="s">
        <v>221</v>
      </c>
      <c r="G1703" s="176" t="s">
        <v>222</v>
      </c>
      <c r="H1703" s="176" t="s">
        <v>221</v>
      </c>
      <c r="I1703" s="176" t="s">
        <v>221</v>
      </c>
      <c r="J1703" s="176" t="s">
        <v>221</v>
      </c>
      <c r="K1703" s="176" t="s">
        <v>221</v>
      </c>
      <c r="L1703" s="176" t="s">
        <v>221</v>
      </c>
      <c r="M1703" s="176" t="s">
        <v>221</v>
      </c>
      <c r="N1703" s="176" t="s">
        <v>221</v>
      </c>
    </row>
    <row r="1704" spans="1:50" x14ac:dyDescent="0.3">
      <c r="A1704" s="176">
        <v>812419</v>
      </c>
      <c r="B1704" s="176" t="s">
        <v>308</v>
      </c>
      <c r="C1704" s="176" t="s">
        <v>222</v>
      </c>
      <c r="D1704" s="176" t="s">
        <v>222</v>
      </c>
      <c r="E1704" s="176" t="s">
        <v>222</v>
      </c>
      <c r="F1704" s="176" t="s">
        <v>221</v>
      </c>
      <c r="G1704" s="176" t="s">
        <v>221</v>
      </c>
      <c r="H1704" s="176" t="s">
        <v>221</v>
      </c>
      <c r="I1704" s="176" t="s">
        <v>222</v>
      </c>
      <c r="J1704" s="176" t="s">
        <v>221</v>
      </c>
      <c r="K1704" s="176" t="s">
        <v>221</v>
      </c>
      <c r="L1704" s="176" t="s">
        <v>221</v>
      </c>
      <c r="M1704" s="176" t="s">
        <v>221</v>
      </c>
      <c r="N1704" s="176" t="s">
        <v>222</v>
      </c>
    </row>
    <row r="1705" spans="1:50" x14ac:dyDescent="0.3">
      <c r="A1705" s="176">
        <v>812420</v>
      </c>
      <c r="B1705" s="176" t="s">
        <v>308</v>
      </c>
      <c r="C1705" s="176" t="s">
        <v>220</v>
      </c>
      <c r="D1705" s="176" t="s">
        <v>220</v>
      </c>
      <c r="E1705" s="176" t="s">
        <v>220</v>
      </c>
      <c r="F1705" s="176" t="s">
        <v>222</v>
      </c>
      <c r="G1705" s="176" t="s">
        <v>221</v>
      </c>
      <c r="H1705" s="176" t="s">
        <v>222</v>
      </c>
      <c r="I1705" s="176" t="s">
        <v>222</v>
      </c>
      <c r="J1705" s="176" t="s">
        <v>222</v>
      </c>
      <c r="K1705" s="176" t="s">
        <v>221</v>
      </c>
      <c r="L1705" s="176" t="s">
        <v>222</v>
      </c>
      <c r="M1705" s="176" t="s">
        <v>222</v>
      </c>
      <c r="N1705" s="176" t="s">
        <v>222</v>
      </c>
    </row>
    <row r="1706" spans="1:50" x14ac:dyDescent="0.3">
      <c r="A1706" s="176">
        <v>812421</v>
      </c>
      <c r="B1706" s="176" t="s">
        <v>308</v>
      </c>
      <c r="C1706" s="176" t="s">
        <v>222</v>
      </c>
      <c r="D1706" s="176" t="s">
        <v>220</v>
      </c>
      <c r="E1706" s="176" t="s">
        <v>220</v>
      </c>
      <c r="F1706" s="176" t="s">
        <v>220</v>
      </c>
      <c r="G1706" s="176" t="s">
        <v>222</v>
      </c>
      <c r="H1706" s="176" t="s">
        <v>222</v>
      </c>
      <c r="I1706" s="176" t="s">
        <v>220</v>
      </c>
      <c r="J1706" s="176" t="s">
        <v>220</v>
      </c>
      <c r="K1706" s="176" t="s">
        <v>220</v>
      </c>
      <c r="L1706" s="176" t="s">
        <v>222</v>
      </c>
      <c r="M1706" s="176" t="s">
        <v>220</v>
      </c>
      <c r="N1706" s="176" t="s">
        <v>221</v>
      </c>
      <c r="O1706" s="176" t="s">
        <v>284</v>
      </c>
      <c r="P1706" s="176" t="s">
        <v>284</v>
      </c>
      <c r="Q1706" s="176" t="s">
        <v>284</v>
      </c>
      <c r="R1706" s="176" t="s">
        <v>284</v>
      </c>
      <c r="S1706" s="176" t="s">
        <v>284</v>
      </c>
      <c r="T1706" s="176" t="s">
        <v>284</v>
      </c>
      <c r="U1706" s="176" t="s">
        <v>284</v>
      </c>
      <c r="V1706" s="176" t="s">
        <v>284</v>
      </c>
      <c r="W1706" s="176" t="s">
        <v>284</v>
      </c>
      <c r="X1706" s="176" t="s">
        <v>284</v>
      </c>
      <c r="Y1706" s="176" t="s">
        <v>284</v>
      </c>
      <c r="Z1706" s="176" t="s">
        <v>284</v>
      </c>
      <c r="AA1706" s="176" t="s">
        <v>284</v>
      </c>
      <c r="AB1706" s="176" t="s">
        <v>284</v>
      </c>
      <c r="AC1706" s="176" t="s">
        <v>284</v>
      </c>
      <c r="AD1706" s="176" t="s">
        <v>284</v>
      </c>
      <c r="AE1706" s="176" t="s">
        <v>284</v>
      </c>
      <c r="AF1706" s="176" t="s">
        <v>284</v>
      </c>
      <c r="AG1706" s="176" t="s">
        <v>284</v>
      </c>
      <c r="AH1706" s="176" t="s">
        <v>284</v>
      </c>
      <c r="AI1706" s="176" t="s">
        <v>284</v>
      </c>
      <c r="AJ1706" s="176" t="s">
        <v>284</v>
      </c>
      <c r="AK1706" s="176" t="s">
        <v>284</v>
      </c>
      <c r="AL1706" s="176" t="s">
        <v>284</v>
      </c>
      <c r="AM1706" s="176" t="s">
        <v>284</v>
      </c>
      <c r="AN1706" s="176" t="s">
        <v>284</v>
      </c>
      <c r="AO1706" s="176" t="s">
        <v>284</v>
      </c>
      <c r="AP1706" s="176" t="s">
        <v>284</v>
      </c>
      <c r="AQ1706" s="176" t="s">
        <v>284</v>
      </c>
      <c r="AR1706" s="176" t="s">
        <v>284</v>
      </c>
      <c r="AS1706" s="176" t="s">
        <v>284</v>
      </c>
      <c r="AT1706" s="176" t="s">
        <v>284</v>
      </c>
      <c r="AU1706" s="176" t="s">
        <v>284</v>
      </c>
      <c r="AV1706" s="176" t="s">
        <v>284</v>
      </c>
      <c r="AW1706" s="176" t="s">
        <v>284</v>
      </c>
      <c r="AX1706" s="176" t="s">
        <v>284</v>
      </c>
    </row>
    <row r="1707" spans="1:50" x14ac:dyDescent="0.3">
      <c r="A1707" s="176">
        <v>812422</v>
      </c>
      <c r="B1707" s="176" t="s">
        <v>308</v>
      </c>
      <c r="C1707" s="176" t="s">
        <v>1144</v>
      </c>
      <c r="D1707" s="176" t="s">
        <v>222</v>
      </c>
      <c r="E1707" s="176" t="s">
        <v>1144</v>
      </c>
      <c r="F1707" s="176" t="s">
        <v>1144</v>
      </c>
      <c r="G1707" s="176" t="s">
        <v>1144</v>
      </c>
      <c r="H1707" s="176" t="s">
        <v>1144</v>
      </c>
      <c r="I1707" s="176" t="s">
        <v>222</v>
      </c>
      <c r="J1707" s="176" t="s">
        <v>222</v>
      </c>
      <c r="K1707" s="176" t="s">
        <v>221</v>
      </c>
      <c r="L1707" s="176" t="s">
        <v>221</v>
      </c>
      <c r="M1707" s="176" t="s">
        <v>1144</v>
      </c>
      <c r="N1707" s="176" t="s">
        <v>221</v>
      </c>
    </row>
    <row r="1708" spans="1:50" x14ac:dyDescent="0.3">
      <c r="A1708" s="176">
        <v>812423</v>
      </c>
      <c r="B1708" s="176" t="s">
        <v>308</v>
      </c>
      <c r="C1708" s="176" t="s">
        <v>221</v>
      </c>
      <c r="D1708" s="176" t="s">
        <v>221</v>
      </c>
      <c r="E1708" s="176" t="s">
        <v>221</v>
      </c>
      <c r="F1708" s="176" t="s">
        <v>221</v>
      </c>
      <c r="G1708" s="176" t="s">
        <v>221</v>
      </c>
      <c r="H1708" s="176" t="s">
        <v>221</v>
      </c>
      <c r="I1708" s="176" t="s">
        <v>221</v>
      </c>
      <c r="J1708" s="176" t="s">
        <v>221</v>
      </c>
      <c r="K1708" s="176" t="s">
        <v>221</v>
      </c>
      <c r="L1708" s="176" t="s">
        <v>221</v>
      </c>
      <c r="M1708" s="176" t="s">
        <v>221</v>
      </c>
      <c r="N1708" s="176" t="s">
        <v>221</v>
      </c>
    </row>
    <row r="1709" spans="1:50" x14ac:dyDescent="0.3">
      <c r="A1709" s="176">
        <v>812424</v>
      </c>
      <c r="B1709" s="176" t="s">
        <v>308</v>
      </c>
      <c r="C1709" s="176" t="s">
        <v>220</v>
      </c>
      <c r="D1709" s="176" t="s">
        <v>221</v>
      </c>
      <c r="E1709" s="176" t="s">
        <v>222</v>
      </c>
      <c r="F1709" s="176" t="s">
        <v>220</v>
      </c>
      <c r="G1709" s="176" t="s">
        <v>220</v>
      </c>
      <c r="H1709" s="176" t="s">
        <v>222</v>
      </c>
      <c r="I1709" s="176" t="s">
        <v>222</v>
      </c>
      <c r="J1709" s="176" t="s">
        <v>222</v>
      </c>
      <c r="K1709" s="176" t="s">
        <v>222</v>
      </c>
      <c r="L1709" s="176" t="s">
        <v>222</v>
      </c>
      <c r="M1709" s="176" t="s">
        <v>221</v>
      </c>
      <c r="N1709" s="176" t="s">
        <v>222</v>
      </c>
      <c r="O1709" s="176" t="s">
        <v>284</v>
      </c>
      <c r="P1709" s="176" t="s">
        <v>284</v>
      </c>
      <c r="Q1709" s="176" t="s">
        <v>284</v>
      </c>
      <c r="R1709" s="176" t="s">
        <v>284</v>
      </c>
      <c r="S1709" s="176" t="s">
        <v>284</v>
      </c>
      <c r="T1709" s="176" t="s">
        <v>284</v>
      </c>
      <c r="U1709" s="176" t="s">
        <v>284</v>
      </c>
      <c r="V1709" s="176" t="s">
        <v>284</v>
      </c>
      <c r="W1709" s="176" t="s">
        <v>284</v>
      </c>
      <c r="X1709" s="176" t="s">
        <v>284</v>
      </c>
      <c r="Y1709" s="176" t="s">
        <v>284</v>
      </c>
      <c r="Z1709" s="176" t="s">
        <v>284</v>
      </c>
      <c r="AA1709" s="176" t="s">
        <v>284</v>
      </c>
      <c r="AB1709" s="176" t="s">
        <v>284</v>
      </c>
      <c r="AC1709" s="176" t="s">
        <v>284</v>
      </c>
      <c r="AD1709" s="176" t="s">
        <v>284</v>
      </c>
      <c r="AE1709" s="176" t="s">
        <v>284</v>
      </c>
      <c r="AF1709" s="176" t="s">
        <v>284</v>
      </c>
      <c r="AG1709" s="176" t="s">
        <v>284</v>
      </c>
      <c r="AH1709" s="176" t="s">
        <v>284</v>
      </c>
      <c r="AI1709" s="176" t="s">
        <v>284</v>
      </c>
      <c r="AJ1709" s="176" t="s">
        <v>284</v>
      </c>
      <c r="AK1709" s="176" t="s">
        <v>284</v>
      </c>
      <c r="AL1709" s="176" t="s">
        <v>284</v>
      </c>
      <c r="AM1709" s="176" t="s">
        <v>284</v>
      </c>
      <c r="AN1709" s="176" t="s">
        <v>284</v>
      </c>
      <c r="AO1709" s="176" t="s">
        <v>284</v>
      </c>
      <c r="AP1709" s="176" t="s">
        <v>284</v>
      </c>
      <c r="AQ1709" s="176" t="s">
        <v>284</v>
      </c>
      <c r="AR1709" s="176" t="s">
        <v>284</v>
      </c>
      <c r="AS1709" s="176" t="s">
        <v>284</v>
      </c>
      <c r="AT1709" s="176" t="s">
        <v>284</v>
      </c>
      <c r="AU1709" s="176" t="s">
        <v>284</v>
      </c>
      <c r="AV1709" s="176" t="s">
        <v>284</v>
      </c>
      <c r="AW1709" s="176" t="s">
        <v>284</v>
      </c>
      <c r="AX1709" s="176" t="s">
        <v>284</v>
      </c>
    </row>
    <row r="1710" spans="1:50" x14ac:dyDescent="0.3">
      <c r="A1710" s="176">
        <v>812426</v>
      </c>
      <c r="B1710" s="176" t="s">
        <v>308</v>
      </c>
      <c r="C1710" s="176" t="s">
        <v>222</v>
      </c>
      <c r="D1710" s="176" t="s">
        <v>220</v>
      </c>
      <c r="E1710" s="176" t="s">
        <v>222</v>
      </c>
      <c r="F1710" s="176" t="s">
        <v>222</v>
      </c>
      <c r="G1710" s="176" t="s">
        <v>220</v>
      </c>
      <c r="H1710" s="176" t="s">
        <v>220</v>
      </c>
      <c r="I1710" s="176" t="s">
        <v>222</v>
      </c>
      <c r="J1710" s="176" t="s">
        <v>222</v>
      </c>
      <c r="K1710" s="176" t="s">
        <v>222</v>
      </c>
      <c r="L1710" s="176" t="s">
        <v>222</v>
      </c>
      <c r="M1710" s="176" t="s">
        <v>222</v>
      </c>
      <c r="N1710" s="176" t="s">
        <v>222</v>
      </c>
    </row>
    <row r="1711" spans="1:50" x14ac:dyDescent="0.3">
      <c r="A1711" s="176">
        <v>812427</v>
      </c>
      <c r="B1711" s="176" t="s">
        <v>308</v>
      </c>
      <c r="C1711" s="176" t="s">
        <v>222</v>
      </c>
      <c r="D1711" s="176" t="s">
        <v>222</v>
      </c>
      <c r="E1711" s="176" t="s">
        <v>222</v>
      </c>
      <c r="F1711" s="176" t="s">
        <v>222</v>
      </c>
      <c r="G1711" s="176" t="s">
        <v>222</v>
      </c>
      <c r="H1711" s="176" t="s">
        <v>222</v>
      </c>
      <c r="I1711" s="176" t="s">
        <v>222</v>
      </c>
      <c r="J1711" s="176" t="s">
        <v>222</v>
      </c>
      <c r="K1711" s="176" t="s">
        <v>222</v>
      </c>
      <c r="L1711" s="176" t="s">
        <v>222</v>
      </c>
      <c r="M1711" s="176" t="s">
        <v>221</v>
      </c>
      <c r="N1711" s="176" t="s">
        <v>221</v>
      </c>
      <c r="O1711" s="176" t="s">
        <v>284</v>
      </c>
      <c r="P1711" s="176" t="s">
        <v>284</v>
      </c>
      <c r="Q1711" s="176" t="s">
        <v>284</v>
      </c>
      <c r="R1711" s="176" t="s">
        <v>284</v>
      </c>
      <c r="S1711" s="176" t="s">
        <v>284</v>
      </c>
      <c r="T1711" s="176" t="s">
        <v>284</v>
      </c>
      <c r="U1711" s="176" t="s">
        <v>284</v>
      </c>
      <c r="V1711" s="176" t="s">
        <v>284</v>
      </c>
      <c r="W1711" s="176" t="s">
        <v>284</v>
      </c>
      <c r="X1711" s="176" t="s">
        <v>284</v>
      </c>
      <c r="Y1711" s="176" t="s">
        <v>284</v>
      </c>
      <c r="Z1711" s="176" t="s">
        <v>284</v>
      </c>
      <c r="AA1711" s="176" t="s">
        <v>284</v>
      </c>
      <c r="AB1711" s="176" t="s">
        <v>284</v>
      </c>
      <c r="AC1711" s="176" t="s">
        <v>284</v>
      </c>
      <c r="AD1711" s="176" t="s">
        <v>284</v>
      </c>
      <c r="AE1711" s="176" t="s">
        <v>284</v>
      </c>
      <c r="AF1711" s="176" t="s">
        <v>284</v>
      </c>
      <c r="AG1711" s="176" t="s">
        <v>284</v>
      </c>
      <c r="AH1711" s="176" t="s">
        <v>284</v>
      </c>
      <c r="AI1711" s="176" t="s">
        <v>284</v>
      </c>
      <c r="AJ1711" s="176" t="s">
        <v>284</v>
      </c>
      <c r="AK1711" s="176" t="s">
        <v>284</v>
      </c>
      <c r="AL1711" s="176" t="s">
        <v>284</v>
      </c>
      <c r="AM1711" s="176" t="s">
        <v>284</v>
      </c>
      <c r="AN1711" s="176" t="s">
        <v>284</v>
      </c>
      <c r="AO1711" s="176" t="s">
        <v>284</v>
      </c>
      <c r="AP1711" s="176" t="s">
        <v>284</v>
      </c>
      <c r="AQ1711" s="176" t="s">
        <v>284</v>
      </c>
      <c r="AR1711" s="176" t="s">
        <v>284</v>
      </c>
      <c r="AS1711" s="176" t="s">
        <v>284</v>
      </c>
      <c r="AT1711" s="176" t="s">
        <v>284</v>
      </c>
      <c r="AU1711" s="176" t="s">
        <v>284</v>
      </c>
      <c r="AV1711" s="176" t="s">
        <v>284</v>
      </c>
      <c r="AW1711" s="176" t="s">
        <v>284</v>
      </c>
      <c r="AX1711" s="176" t="s">
        <v>284</v>
      </c>
    </row>
    <row r="1712" spans="1:50" x14ac:dyDescent="0.3">
      <c r="A1712" s="176">
        <v>812428</v>
      </c>
      <c r="B1712" s="176" t="s">
        <v>308</v>
      </c>
      <c r="C1712" s="176" t="s">
        <v>222</v>
      </c>
      <c r="D1712" s="176" t="s">
        <v>222</v>
      </c>
      <c r="E1712" s="176" t="s">
        <v>221</v>
      </c>
      <c r="F1712" s="176" t="s">
        <v>221</v>
      </c>
      <c r="G1712" s="176" t="s">
        <v>222</v>
      </c>
      <c r="H1712" s="176" t="s">
        <v>222</v>
      </c>
      <c r="I1712" s="176" t="s">
        <v>221</v>
      </c>
      <c r="J1712" s="176" t="s">
        <v>221</v>
      </c>
      <c r="K1712" s="176" t="s">
        <v>221</v>
      </c>
      <c r="L1712" s="176" t="s">
        <v>221</v>
      </c>
      <c r="M1712" s="176" t="s">
        <v>221</v>
      </c>
      <c r="N1712" s="176" t="s">
        <v>221</v>
      </c>
    </row>
    <row r="1713" spans="1:50" x14ac:dyDescent="0.3">
      <c r="A1713" s="176">
        <v>812429</v>
      </c>
      <c r="B1713" s="176" t="s">
        <v>308</v>
      </c>
      <c r="C1713" s="176" t="s">
        <v>222</v>
      </c>
      <c r="D1713" s="176" t="s">
        <v>222</v>
      </c>
      <c r="E1713" s="176" t="s">
        <v>222</v>
      </c>
      <c r="F1713" s="176" t="s">
        <v>222</v>
      </c>
      <c r="G1713" s="176" t="s">
        <v>222</v>
      </c>
      <c r="H1713" s="176" t="s">
        <v>222</v>
      </c>
      <c r="I1713" s="176" t="s">
        <v>221</v>
      </c>
      <c r="J1713" s="176" t="s">
        <v>221</v>
      </c>
      <c r="K1713" s="176" t="s">
        <v>221</v>
      </c>
      <c r="L1713" s="176" t="s">
        <v>221</v>
      </c>
      <c r="M1713" s="176" t="s">
        <v>221</v>
      </c>
      <c r="N1713" s="176" t="s">
        <v>221</v>
      </c>
    </row>
    <row r="1714" spans="1:50" x14ac:dyDescent="0.3">
      <c r="A1714" s="176">
        <v>812430</v>
      </c>
      <c r="B1714" s="176" t="s">
        <v>308</v>
      </c>
      <c r="C1714" s="176" t="s">
        <v>222</v>
      </c>
      <c r="D1714" s="176" t="s">
        <v>222</v>
      </c>
      <c r="E1714" s="176" t="s">
        <v>222</v>
      </c>
      <c r="F1714" s="176" t="s">
        <v>222</v>
      </c>
      <c r="G1714" s="176" t="s">
        <v>222</v>
      </c>
      <c r="H1714" s="176" t="s">
        <v>222</v>
      </c>
      <c r="I1714" s="176" t="s">
        <v>221</v>
      </c>
      <c r="J1714" s="176" t="s">
        <v>221</v>
      </c>
      <c r="K1714" s="176" t="s">
        <v>221</v>
      </c>
      <c r="L1714" s="176" t="s">
        <v>221</v>
      </c>
      <c r="M1714" s="176" t="s">
        <v>221</v>
      </c>
      <c r="N1714" s="176" t="s">
        <v>221</v>
      </c>
    </row>
    <row r="1715" spans="1:50" x14ac:dyDescent="0.3">
      <c r="A1715" s="176">
        <v>812432</v>
      </c>
      <c r="B1715" s="176" t="s">
        <v>308</v>
      </c>
      <c r="C1715" s="176" t="s">
        <v>222</v>
      </c>
      <c r="D1715" s="176" t="s">
        <v>220</v>
      </c>
      <c r="E1715" s="176" t="s">
        <v>222</v>
      </c>
      <c r="F1715" s="176" t="s">
        <v>222</v>
      </c>
      <c r="G1715" s="176" t="s">
        <v>222</v>
      </c>
      <c r="H1715" s="176" t="s">
        <v>222</v>
      </c>
      <c r="I1715" s="176" t="s">
        <v>221</v>
      </c>
      <c r="J1715" s="176" t="s">
        <v>221</v>
      </c>
      <c r="K1715" s="176" t="s">
        <v>221</v>
      </c>
      <c r="L1715" s="176" t="s">
        <v>221</v>
      </c>
      <c r="M1715" s="176" t="s">
        <v>222</v>
      </c>
      <c r="N1715" s="176" t="s">
        <v>222</v>
      </c>
    </row>
    <row r="1716" spans="1:50" x14ac:dyDescent="0.3">
      <c r="A1716" s="176">
        <v>812433</v>
      </c>
      <c r="B1716" s="176" t="s">
        <v>308</v>
      </c>
      <c r="C1716" s="176" t="s">
        <v>222</v>
      </c>
      <c r="D1716" s="176" t="s">
        <v>221</v>
      </c>
      <c r="E1716" s="176" t="s">
        <v>221</v>
      </c>
      <c r="F1716" s="176" t="s">
        <v>222</v>
      </c>
      <c r="G1716" s="176" t="s">
        <v>220</v>
      </c>
      <c r="H1716" s="176" t="s">
        <v>222</v>
      </c>
      <c r="I1716" s="176" t="s">
        <v>221</v>
      </c>
      <c r="J1716" s="176" t="s">
        <v>221</v>
      </c>
      <c r="K1716" s="176" t="s">
        <v>221</v>
      </c>
      <c r="L1716" s="176" t="s">
        <v>221</v>
      </c>
      <c r="M1716" s="176" t="s">
        <v>222</v>
      </c>
      <c r="N1716" s="176" t="s">
        <v>221</v>
      </c>
      <c r="O1716" s="176" t="s">
        <v>284</v>
      </c>
      <c r="P1716" s="176" t="s">
        <v>284</v>
      </c>
      <c r="Q1716" s="176" t="s">
        <v>284</v>
      </c>
      <c r="R1716" s="176" t="s">
        <v>284</v>
      </c>
      <c r="S1716" s="176" t="s">
        <v>284</v>
      </c>
      <c r="T1716" s="176" t="s">
        <v>284</v>
      </c>
      <c r="U1716" s="176" t="s">
        <v>284</v>
      </c>
      <c r="V1716" s="176" t="s">
        <v>284</v>
      </c>
      <c r="W1716" s="176" t="s">
        <v>284</v>
      </c>
      <c r="X1716" s="176" t="s">
        <v>284</v>
      </c>
      <c r="Y1716" s="176" t="s">
        <v>284</v>
      </c>
      <c r="Z1716" s="176" t="s">
        <v>284</v>
      </c>
      <c r="AA1716" s="176" t="s">
        <v>284</v>
      </c>
      <c r="AB1716" s="176" t="s">
        <v>284</v>
      </c>
      <c r="AC1716" s="176" t="s">
        <v>284</v>
      </c>
      <c r="AD1716" s="176" t="s">
        <v>284</v>
      </c>
      <c r="AE1716" s="176" t="s">
        <v>284</v>
      </c>
      <c r="AF1716" s="176" t="s">
        <v>284</v>
      </c>
      <c r="AG1716" s="176" t="s">
        <v>284</v>
      </c>
      <c r="AH1716" s="176" t="s">
        <v>284</v>
      </c>
      <c r="AI1716" s="176" t="s">
        <v>284</v>
      </c>
      <c r="AJ1716" s="176" t="s">
        <v>284</v>
      </c>
      <c r="AK1716" s="176" t="s">
        <v>284</v>
      </c>
      <c r="AL1716" s="176" t="s">
        <v>284</v>
      </c>
      <c r="AM1716" s="176" t="s">
        <v>284</v>
      </c>
      <c r="AN1716" s="176" t="s">
        <v>284</v>
      </c>
      <c r="AO1716" s="176" t="s">
        <v>284</v>
      </c>
      <c r="AP1716" s="176" t="s">
        <v>284</v>
      </c>
      <c r="AQ1716" s="176" t="s">
        <v>284</v>
      </c>
      <c r="AR1716" s="176" t="s">
        <v>284</v>
      </c>
      <c r="AS1716" s="176" t="s">
        <v>284</v>
      </c>
      <c r="AT1716" s="176" t="s">
        <v>284</v>
      </c>
      <c r="AU1716" s="176" t="s">
        <v>284</v>
      </c>
      <c r="AV1716" s="176" t="s">
        <v>284</v>
      </c>
      <c r="AW1716" s="176" t="s">
        <v>284</v>
      </c>
      <c r="AX1716" s="176" t="s">
        <v>284</v>
      </c>
    </row>
    <row r="1717" spans="1:50" x14ac:dyDescent="0.3">
      <c r="A1717" s="176">
        <v>812434</v>
      </c>
      <c r="B1717" s="176" t="s">
        <v>308</v>
      </c>
      <c r="C1717" s="176" t="s">
        <v>220</v>
      </c>
      <c r="D1717" s="176" t="s">
        <v>220</v>
      </c>
      <c r="E1717" s="176" t="s">
        <v>221</v>
      </c>
      <c r="F1717" s="176" t="s">
        <v>220</v>
      </c>
      <c r="G1717" s="176" t="s">
        <v>220</v>
      </c>
      <c r="H1717" s="176" t="s">
        <v>222</v>
      </c>
      <c r="I1717" s="176" t="s">
        <v>221</v>
      </c>
      <c r="J1717" s="176" t="s">
        <v>221</v>
      </c>
      <c r="K1717" s="176" t="s">
        <v>221</v>
      </c>
      <c r="L1717" s="176" t="s">
        <v>221</v>
      </c>
      <c r="M1717" s="176" t="s">
        <v>221</v>
      </c>
      <c r="N1717" s="176" t="s">
        <v>221</v>
      </c>
    </row>
    <row r="1718" spans="1:50" x14ac:dyDescent="0.3">
      <c r="A1718" s="176">
        <v>812436</v>
      </c>
      <c r="B1718" s="176" t="s">
        <v>308</v>
      </c>
      <c r="C1718" s="176" t="s">
        <v>222</v>
      </c>
      <c r="D1718" s="176" t="s">
        <v>222</v>
      </c>
      <c r="E1718" s="176" t="s">
        <v>220</v>
      </c>
      <c r="F1718" s="176" t="s">
        <v>222</v>
      </c>
      <c r="G1718" s="176" t="s">
        <v>221</v>
      </c>
      <c r="H1718" s="176" t="s">
        <v>222</v>
      </c>
      <c r="I1718" s="176" t="s">
        <v>222</v>
      </c>
      <c r="J1718" s="176" t="s">
        <v>222</v>
      </c>
      <c r="K1718" s="176" t="s">
        <v>222</v>
      </c>
      <c r="L1718" s="176" t="s">
        <v>220</v>
      </c>
      <c r="M1718" s="176" t="s">
        <v>221</v>
      </c>
      <c r="N1718" s="176" t="s">
        <v>222</v>
      </c>
      <c r="O1718" s="176" t="s">
        <v>284</v>
      </c>
      <c r="P1718" s="176" t="s">
        <v>284</v>
      </c>
      <c r="Q1718" s="176" t="s">
        <v>284</v>
      </c>
      <c r="R1718" s="176" t="s">
        <v>284</v>
      </c>
      <c r="S1718" s="176" t="s">
        <v>284</v>
      </c>
      <c r="T1718" s="176" t="s">
        <v>284</v>
      </c>
      <c r="U1718" s="176" t="s">
        <v>284</v>
      </c>
      <c r="V1718" s="176" t="s">
        <v>284</v>
      </c>
      <c r="W1718" s="176" t="s">
        <v>284</v>
      </c>
      <c r="X1718" s="176" t="s">
        <v>284</v>
      </c>
      <c r="Y1718" s="176" t="s">
        <v>284</v>
      </c>
      <c r="Z1718" s="176" t="s">
        <v>284</v>
      </c>
      <c r="AA1718" s="176" t="s">
        <v>284</v>
      </c>
      <c r="AB1718" s="176" t="s">
        <v>284</v>
      </c>
      <c r="AC1718" s="176" t="s">
        <v>284</v>
      </c>
      <c r="AD1718" s="176" t="s">
        <v>284</v>
      </c>
      <c r="AE1718" s="176" t="s">
        <v>284</v>
      </c>
      <c r="AF1718" s="176" t="s">
        <v>284</v>
      </c>
      <c r="AG1718" s="176" t="s">
        <v>284</v>
      </c>
      <c r="AH1718" s="176" t="s">
        <v>284</v>
      </c>
      <c r="AI1718" s="176" t="s">
        <v>284</v>
      </c>
      <c r="AJ1718" s="176" t="s">
        <v>284</v>
      </c>
      <c r="AK1718" s="176" t="s">
        <v>284</v>
      </c>
      <c r="AL1718" s="176" t="s">
        <v>284</v>
      </c>
      <c r="AM1718" s="176" t="s">
        <v>284</v>
      </c>
      <c r="AN1718" s="176" t="s">
        <v>284</v>
      </c>
      <c r="AO1718" s="176" t="s">
        <v>284</v>
      </c>
      <c r="AP1718" s="176" t="s">
        <v>284</v>
      </c>
      <c r="AQ1718" s="176" t="s">
        <v>284</v>
      </c>
      <c r="AR1718" s="176" t="s">
        <v>284</v>
      </c>
      <c r="AS1718" s="176" t="s">
        <v>284</v>
      </c>
      <c r="AT1718" s="176" t="s">
        <v>284</v>
      </c>
      <c r="AU1718" s="176" t="s">
        <v>284</v>
      </c>
      <c r="AV1718" s="176" t="s">
        <v>284</v>
      </c>
      <c r="AW1718" s="176" t="s">
        <v>284</v>
      </c>
      <c r="AX1718" s="176" t="s">
        <v>284</v>
      </c>
    </row>
    <row r="1719" spans="1:50" x14ac:dyDescent="0.3">
      <c r="A1719" s="176">
        <v>812437</v>
      </c>
      <c r="B1719" s="176" t="s">
        <v>308</v>
      </c>
      <c r="C1719" s="176" t="s">
        <v>222</v>
      </c>
      <c r="D1719" s="176" t="s">
        <v>220</v>
      </c>
      <c r="E1719" s="176" t="s">
        <v>220</v>
      </c>
      <c r="F1719" s="176" t="s">
        <v>222</v>
      </c>
      <c r="G1719" s="176" t="s">
        <v>220</v>
      </c>
      <c r="H1719" s="176" t="s">
        <v>222</v>
      </c>
      <c r="I1719" s="176" t="s">
        <v>222</v>
      </c>
      <c r="J1719" s="176" t="s">
        <v>220</v>
      </c>
      <c r="K1719" s="176" t="s">
        <v>220</v>
      </c>
      <c r="L1719" s="176" t="s">
        <v>222</v>
      </c>
      <c r="M1719" s="176" t="s">
        <v>222</v>
      </c>
      <c r="N1719" s="176" t="s">
        <v>221</v>
      </c>
      <c r="O1719" s="176" t="s">
        <v>284</v>
      </c>
      <c r="P1719" s="176" t="s">
        <v>284</v>
      </c>
      <c r="Q1719" s="176" t="s">
        <v>284</v>
      </c>
      <c r="R1719" s="176" t="s">
        <v>284</v>
      </c>
      <c r="S1719" s="176" t="s">
        <v>284</v>
      </c>
      <c r="T1719" s="176" t="s">
        <v>284</v>
      </c>
      <c r="U1719" s="176" t="s">
        <v>284</v>
      </c>
      <c r="V1719" s="176" t="s">
        <v>284</v>
      </c>
      <c r="W1719" s="176" t="s">
        <v>284</v>
      </c>
      <c r="X1719" s="176" t="s">
        <v>284</v>
      </c>
      <c r="Y1719" s="176" t="s">
        <v>284</v>
      </c>
      <c r="Z1719" s="176" t="s">
        <v>284</v>
      </c>
      <c r="AA1719" s="176" t="s">
        <v>284</v>
      </c>
      <c r="AB1719" s="176" t="s">
        <v>284</v>
      </c>
      <c r="AC1719" s="176" t="s">
        <v>284</v>
      </c>
      <c r="AD1719" s="176" t="s">
        <v>284</v>
      </c>
      <c r="AE1719" s="176" t="s">
        <v>284</v>
      </c>
      <c r="AF1719" s="176" t="s">
        <v>284</v>
      </c>
      <c r="AG1719" s="176" t="s">
        <v>284</v>
      </c>
      <c r="AH1719" s="176" t="s">
        <v>284</v>
      </c>
      <c r="AI1719" s="176" t="s">
        <v>284</v>
      </c>
      <c r="AJ1719" s="176" t="s">
        <v>284</v>
      </c>
      <c r="AK1719" s="176" t="s">
        <v>284</v>
      </c>
      <c r="AL1719" s="176" t="s">
        <v>284</v>
      </c>
      <c r="AM1719" s="176" t="s">
        <v>284</v>
      </c>
      <c r="AN1719" s="176" t="s">
        <v>284</v>
      </c>
      <c r="AO1719" s="176" t="s">
        <v>284</v>
      </c>
      <c r="AP1719" s="176" t="s">
        <v>284</v>
      </c>
      <c r="AQ1719" s="176" t="s">
        <v>284</v>
      </c>
      <c r="AR1719" s="176" t="s">
        <v>284</v>
      </c>
      <c r="AS1719" s="176" t="s">
        <v>284</v>
      </c>
      <c r="AT1719" s="176" t="s">
        <v>284</v>
      </c>
      <c r="AU1719" s="176" t="s">
        <v>284</v>
      </c>
      <c r="AV1719" s="176" t="s">
        <v>284</v>
      </c>
      <c r="AW1719" s="176" t="s">
        <v>284</v>
      </c>
      <c r="AX1719" s="176" t="s">
        <v>284</v>
      </c>
    </row>
    <row r="1720" spans="1:50" x14ac:dyDescent="0.3">
      <c r="A1720" s="176">
        <v>812440</v>
      </c>
      <c r="B1720" s="176" t="s">
        <v>308</v>
      </c>
      <c r="C1720" s="176" t="s">
        <v>222</v>
      </c>
      <c r="D1720" s="176" t="s">
        <v>222</v>
      </c>
      <c r="E1720" s="176" t="s">
        <v>222</v>
      </c>
      <c r="F1720" s="176" t="s">
        <v>222</v>
      </c>
      <c r="G1720" s="176" t="s">
        <v>222</v>
      </c>
      <c r="H1720" s="176" t="s">
        <v>222</v>
      </c>
      <c r="I1720" s="176" t="s">
        <v>221</v>
      </c>
      <c r="J1720" s="176" t="s">
        <v>221</v>
      </c>
      <c r="K1720" s="176" t="s">
        <v>221</v>
      </c>
      <c r="L1720" s="176" t="s">
        <v>221</v>
      </c>
      <c r="M1720" s="176" t="s">
        <v>221</v>
      </c>
      <c r="N1720" s="176" t="s">
        <v>221</v>
      </c>
    </row>
    <row r="1721" spans="1:50" x14ac:dyDescent="0.3">
      <c r="A1721" s="176">
        <v>812442</v>
      </c>
      <c r="B1721" s="176" t="s">
        <v>308</v>
      </c>
      <c r="C1721" s="176" t="s">
        <v>222</v>
      </c>
      <c r="D1721" s="176" t="s">
        <v>221</v>
      </c>
      <c r="E1721" s="176" t="s">
        <v>221</v>
      </c>
      <c r="F1721" s="176" t="s">
        <v>222</v>
      </c>
      <c r="G1721" s="176" t="s">
        <v>222</v>
      </c>
      <c r="H1721" s="176" t="s">
        <v>222</v>
      </c>
      <c r="I1721" s="176" t="s">
        <v>221</v>
      </c>
      <c r="J1721" s="176" t="s">
        <v>221</v>
      </c>
      <c r="K1721" s="176" t="s">
        <v>221</v>
      </c>
      <c r="L1721" s="176" t="s">
        <v>221</v>
      </c>
      <c r="M1721" s="176" t="s">
        <v>221</v>
      </c>
      <c r="N1721" s="176" t="s">
        <v>221</v>
      </c>
    </row>
    <row r="1722" spans="1:50" x14ac:dyDescent="0.3">
      <c r="A1722" s="176">
        <v>812443</v>
      </c>
      <c r="B1722" s="176" t="s">
        <v>308</v>
      </c>
      <c r="C1722" s="176" t="s">
        <v>221</v>
      </c>
      <c r="D1722" s="176" t="s">
        <v>221</v>
      </c>
      <c r="E1722" s="176" t="s">
        <v>221</v>
      </c>
      <c r="F1722" s="176" t="s">
        <v>221</v>
      </c>
      <c r="G1722" s="176" t="s">
        <v>221</v>
      </c>
      <c r="H1722" s="176" t="s">
        <v>221</v>
      </c>
      <c r="I1722" s="176" t="s">
        <v>221</v>
      </c>
      <c r="J1722" s="176" t="s">
        <v>221</v>
      </c>
      <c r="K1722" s="176" t="s">
        <v>221</v>
      </c>
      <c r="L1722" s="176" t="s">
        <v>221</v>
      </c>
      <c r="M1722" s="176" t="s">
        <v>221</v>
      </c>
      <c r="N1722" s="176" t="s">
        <v>221</v>
      </c>
    </row>
    <row r="1723" spans="1:50" x14ac:dyDescent="0.3">
      <c r="A1723" s="176">
        <v>812444</v>
      </c>
      <c r="B1723" s="176" t="s">
        <v>308</v>
      </c>
      <c r="C1723" s="176" t="s">
        <v>222</v>
      </c>
      <c r="D1723" s="176" t="s">
        <v>220</v>
      </c>
      <c r="E1723" s="176" t="s">
        <v>220</v>
      </c>
      <c r="F1723" s="176" t="s">
        <v>220</v>
      </c>
      <c r="G1723" s="176" t="s">
        <v>222</v>
      </c>
      <c r="H1723" s="176" t="s">
        <v>220</v>
      </c>
      <c r="I1723" s="176" t="s">
        <v>222</v>
      </c>
      <c r="J1723" s="176" t="s">
        <v>222</v>
      </c>
      <c r="K1723" s="176" t="s">
        <v>222</v>
      </c>
      <c r="L1723" s="176" t="s">
        <v>222</v>
      </c>
      <c r="M1723" s="176" t="s">
        <v>222</v>
      </c>
      <c r="N1723" s="176" t="s">
        <v>222</v>
      </c>
      <c r="O1723" s="176" t="s">
        <v>284</v>
      </c>
      <c r="P1723" s="176" t="s">
        <v>284</v>
      </c>
      <c r="Q1723" s="176" t="s">
        <v>284</v>
      </c>
      <c r="R1723" s="176" t="s">
        <v>284</v>
      </c>
      <c r="S1723" s="176" t="s">
        <v>284</v>
      </c>
      <c r="T1723" s="176" t="s">
        <v>284</v>
      </c>
      <c r="U1723" s="176" t="s">
        <v>284</v>
      </c>
      <c r="V1723" s="176" t="s">
        <v>284</v>
      </c>
      <c r="W1723" s="176" t="s">
        <v>284</v>
      </c>
      <c r="X1723" s="176" t="s">
        <v>284</v>
      </c>
      <c r="Y1723" s="176" t="s">
        <v>284</v>
      </c>
      <c r="Z1723" s="176" t="s">
        <v>284</v>
      </c>
      <c r="AA1723" s="176" t="s">
        <v>284</v>
      </c>
      <c r="AB1723" s="176" t="s">
        <v>284</v>
      </c>
      <c r="AC1723" s="176" t="s">
        <v>284</v>
      </c>
      <c r="AD1723" s="176" t="s">
        <v>284</v>
      </c>
      <c r="AE1723" s="176" t="s">
        <v>284</v>
      </c>
      <c r="AF1723" s="176" t="s">
        <v>284</v>
      </c>
      <c r="AG1723" s="176" t="s">
        <v>284</v>
      </c>
      <c r="AH1723" s="176" t="s">
        <v>284</v>
      </c>
      <c r="AI1723" s="176" t="s">
        <v>284</v>
      </c>
      <c r="AJ1723" s="176" t="s">
        <v>284</v>
      </c>
      <c r="AK1723" s="176" t="s">
        <v>284</v>
      </c>
      <c r="AL1723" s="176" t="s">
        <v>284</v>
      </c>
      <c r="AM1723" s="176" t="s">
        <v>284</v>
      </c>
      <c r="AN1723" s="176" t="s">
        <v>284</v>
      </c>
      <c r="AO1723" s="176" t="s">
        <v>284</v>
      </c>
      <c r="AP1723" s="176" t="s">
        <v>284</v>
      </c>
      <c r="AQ1723" s="176" t="s">
        <v>284</v>
      </c>
      <c r="AR1723" s="176" t="s">
        <v>284</v>
      </c>
      <c r="AS1723" s="176" t="s">
        <v>284</v>
      </c>
      <c r="AT1723" s="176" t="s">
        <v>284</v>
      </c>
      <c r="AU1723" s="176" t="s">
        <v>284</v>
      </c>
      <c r="AV1723" s="176" t="s">
        <v>284</v>
      </c>
      <c r="AW1723" s="176" t="s">
        <v>284</v>
      </c>
      <c r="AX1723" s="176" t="s">
        <v>284</v>
      </c>
    </row>
    <row r="1724" spans="1:50" x14ac:dyDescent="0.3">
      <c r="A1724" s="176">
        <v>812445</v>
      </c>
      <c r="B1724" s="176" t="s">
        <v>308</v>
      </c>
      <c r="C1724" s="176" t="s">
        <v>222</v>
      </c>
      <c r="D1724" s="176" t="s">
        <v>222</v>
      </c>
      <c r="E1724" s="176" t="s">
        <v>222</v>
      </c>
      <c r="F1724" s="176" t="s">
        <v>222</v>
      </c>
      <c r="G1724" s="176" t="s">
        <v>222</v>
      </c>
      <c r="H1724" s="176" t="s">
        <v>221</v>
      </c>
      <c r="I1724" s="176" t="s">
        <v>221</v>
      </c>
      <c r="J1724" s="176" t="s">
        <v>221</v>
      </c>
      <c r="K1724" s="176" t="s">
        <v>221</v>
      </c>
      <c r="L1724" s="176" t="s">
        <v>221</v>
      </c>
      <c r="M1724" s="176" t="s">
        <v>221</v>
      </c>
      <c r="N1724" s="176" t="s">
        <v>221</v>
      </c>
    </row>
    <row r="1725" spans="1:50" x14ac:dyDescent="0.3">
      <c r="A1725" s="176">
        <v>812446</v>
      </c>
      <c r="B1725" s="176" t="s">
        <v>308</v>
      </c>
      <c r="C1725" s="176" t="s">
        <v>222</v>
      </c>
      <c r="D1725" s="176" t="s">
        <v>221</v>
      </c>
      <c r="E1725" s="176" t="s">
        <v>221</v>
      </c>
      <c r="F1725" s="176" t="s">
        <v>221</v>
      </c>
      <c r="G1725" s="176" t="s">
        <v>221</v>
      </c>
      <c r="H1725" s="176" t="s">
        <v>222</v>
      </c>
      <c r="I1725" s="176" t="s">
        <v>221</v>
      </c>
      <c r="J1725" s="176" t="s">
        <v>221</v>
      </c>
      <c r="K1725" s="176" t="s">
        <v>221</v>
      </c>
      <c r="L1725" s="176" t="s">
        <v>221</v>
      </c>
      <c r="M1725" s="176" t="s">
        <v>222</v>
      </c>
      <c r="N1725" s="176" t="s">
        <v>222</v>
      </c>
    </row>
    <row r="1726" spans="1:50" x14ac:dyDescent="0.3">
      <c r="A1726" s="176">
        <v>812447</v>
      </c>
      <c r="B1726" s="176" t="s">
        <v>308</v>
      </c>
      <c r="C1726" s="176" t="s">
        <v>220</v>
      </c>
      <c r="D1726" s="176" t="s">
        <v>221</v>
      </c>
      <c r="E1726" s="176" t="s">
        <v>221</v>
      </c>
      <c r="F1726" s="176" t="s">
        <v>220</v>
      </c>
      <c r="G1726" s="176" t="s">
        <v>222</v>
      </c>
      <c r="H1726" s="176" t="s">
        <v>220</v>
      </c>
      <c r="I1726" s="176" t="s">
        <v>221</v>
      </c>
      <c r="J1726" s="176" t="s">
        <v>221</v>
      </c>
      <c r="K1726" s="176" t="s">
        <v>221</v>
      </c>
      <c r="L1726" s="176" t="s">
        <v>221</v>
      </c>
      <c r="M1726" s="176" t="s">
        <v>221</v>
      </c>
      <c r="N1726" s="176" t="s">
        <v>222</v>
      </c>
      <c r="O1726" s="176" t="s">
        <v>284</v>
      </c>
      <c r="P1726" s="176" t="s">
        <v>284</v>
      </c>
      <c r="Q1726" s="176" t="s">
        <v>284</v>
      </c>
      <c r="R1726" s="176" t="s">
        <v>284</v>
      </c>
      <c r="S1726" s="176" t="s">
        <v>284</v>
      </c>
      <c r="T1726" s="176" t="s">
        <v>284</v>
      </c>
      <c r="U1726" s="176" t="s">
        <v>284</v>
      </c>
      <c r="V1726" s="176" t="s">
        <v>284</v>
      </c>
      <c r="W1726" s="176" t="s">
        <v>284</v>
      </c>
      <c r="X1726" s="176" t="s">
        <v>284</v>
      </c>
      <c r="Y1726" s="176" t="s">
        <v>284</v>
      </c>
      <c r="Z1726" s="176" t="s">
        <v>284</v>
      </c>
      <c r="AA1726" s="176" t="s">
        <v>284</v>
      </c>
      <c r="AB1726" s="176" t="s">
        <v>284</v>
      </c>
      <c r="AC1726" s="176" t="s">
        <v>284</v>
      </c>
      <c r="AD1726" s="176" t="s">
        <v>284</v>
      </c>
      <c r="AE1726" s="176" t="s">
        <v>284</v>
      </c>
      <c r="AF1726" s="176" t="s">
        <v>284</v>
      </c>
      <c r="AG1726" s="176" t="s">
        <v>284</v>
      </c>
      <c r="AH1726" s="176" t="s">
        <v>284</v>
      </c>
      <c r="AI1726" s="176" t="s">
        <v>284</v>
      </c>
      <c r="AJ1726" s="176" t="s">
        <v>284</v>
      </c>
      <c r="AK1726" s="176" t="s">
        <v>284</v>
      </c>
      <c r="AL1726" s="176" t="s">
        <v>284</v>
      </c>
      <c r="AM1726" s="176" t="s">
        <v>284</v>
      </c>
      <c r="AN1726" s="176" t="s">
        <v>284</v>
      </c>
      <c r="AO1726" s="176" t="s">
        <v>284</v>
      </c>
      <c r="AP1726" s="176" t="s">
        <v>284</v>
      </c>
      <c r="AQ1726" s="176" t="s">
        <v>284</v>
      </c>
      <c r="AR1726" s="176" t="s">
        <v>284</v>
      </c>
      <c r="AS1726" s="176" t="s">
        <v>284</v>
      </c>
      <c r="AT1726" s="176" t="s">
        <v>284</v>
      </c>
      <c r="AU1726" s="176" t="s">
        <v>284</v>
      </c>
      <c r="AV1726" s="176" t="s">
        <v>284</v>
      </c>
      <c r="AW1726" s="176" t="s">
        <v>284</v>
      </c>
      <c r="AX1726" s="176" t="s">
        <v>284</v>
      </c>
    </row>
    <row r="1727" spans="1:50" x14ac:dyDescent="0.3">
      <c r="A1727" s="176">
        <v>812448</v>
      </c>
      <c r="B1727" s="176" t="s">
        <v>308</v>
      </c>
      <c r="C1727" s="176" t="s">
        <v>222</v>
      </c>
      <c r="D1727" s="176" t="s">
        <v>222</v>
      </c>
      <c r="E1727" s="176" t="s">
        <v>221</v>
      </c>
      <c r="F1727" s="176" t="s">
        <v>221</v>
      </c>
      <c r="G1727" s="176" t="s">
        <v>221</v>
      </c>
      <c r="H1727" s="176" t="s">
        <v>221</v>
      </c>
      <c r="I1727" s="176" t="s">
        <v>221</v>
      </c>
      <c r="J1727" s="176" t="s">
        <v>221</v>
      </c>
      <c r="K1727" s="176" t="s">
        <v>221</v>
      </c>
      <c r="L1727" s="176" t="s">
        <v>221</v>
      </c>
      <c r="M1727" s="176" t="s">
        <v>221</v>
      </c>
      <c r="N1727" s="176" t="s">
        <v>221</v>
      </c>
    </row>
    <row r="1728" spans="1:50" x14ac:dyDescent="0.3">
      <c r="A1728" s="176">
        <v>812449</v>
      </c>
      <c r="B1728" s="176" t="s">
        <v>308</v>
      </c>
      <c r="C1728" s="176" t="s">
        <v>222</v>
      </c>
      <c r="D1728" s="176" t="s">
        <v>221</v>
      </c>
      <c r="E1728" s="176" t="s">
        <v>222</v>
      </c>
      <c r="F1728" s="176" t="s">
        <v>221</v>
      </c>
      <c r="G1728" s="176" t="s">
        <v>222</v>
      </c>
      <c r="H1728" s="176" t="s">
        <v>222</v>
      </c>
      <c r="I1728" s="176" t="s">
        <v>221</v>
      </c>
      <c r="J1728" s="176" t="s">
        <v>221</v>
      </c>
      <c r="K1728" s="176" t="s">
        <v>221</v>
      </c>
      <c r="L1728" s="176" t="s">
        <v>221</v>
      </c>
      <c r="M1728" s="176" t="s">
        <v>221</v>
      </c>
      <c r="N1728" s="176" t="s">
        <v>221</v>
      </c>
    </row>
    <row r="1729" spans="1:50" x14ac:dyDescent="0.3">
      <c r="A1729" s="176">
        <v>812451</v>
      </c>
      <c r="B1729" s="176" t="s">
        <v>308</v>
      </c>
      <c r="C1729" s="176" t="s">
        <v>222</v>
      </c>
      <c r="D1729" s="176" t="s">
        <v>222</v>
      </c>
      <c r="E1729" s="176" t="s">
        <v>220</v>
      </c>
      <c r="F1729" s="176" t="s">
        <v>220</v>
      </c>
      <c r="G1729" s="176" t="s">
        <v>220</v>
      </c>
      <c r="H1729" s="176" t="s">
        <v>220</v>
      </c>
      <c r="I1729" s="176" t="s">
        <v>222</v>
      </c>
      <c r="J1729" s="176" t="s">
        <v>220</v>
      </c>
      <c r="K1729" s="176" t="s">
        <v>222</v>
      </c>
      <c r="L1729" s="176" t="s">
        <v>220</v>
      </c>
      <c r="M1729" s="176" t="s">
        <v>222</v>
      </c>
      <c r="N1729" s="176" t="s">
        <v>220</v>
      </c>
      <c r="O1729" s="176" t="s">
        <v>284</v>
      </c>
      <c r="P1729" s="176" t="s">
        <v>284</v>
      </c>
      <c r="Q1729" s="176" t="s">
        <v>284</v>
      </c>
      <c r="R1729" s="176" t="s">
        <v>284</v>
      </c>
      <c r="S1729" s="176" t="s">
        <v>284</v>
      </c>
      <c r="T1729" s="176" t="s">
        <v>284</v>
      </c>
      <c r="U1729" s="176" t="s">
        <v>284</v>
      </c>
      <c r="V1729" s="176" t="s">
        <v>284</v>
      </c>
      <c r="W1729" s="176" t="s">
        <v>284</v>
      </c>
      <c r="X1729" s="176" t="s">
        <v>284</v>
      </c>
      <c r="Y1729" s="176" t="s">
        <v>284</v>
      </c>
      <c r="Z1729" s="176" t="s">
        <v>284</v>
      </c>
      <c r="AA1729" s="176" t="s">
        <v>284</v>
      </c>
      <c r="AB1729" s="176" t="s">
        <v>284</v>
      </c>
      <c r="AC1729" s="176" t="s">
        <v>284</v>
      </c>
      <c r="AD1729" s="176" t="s">
        <v>284</v>
      </c>
      <c r="AE1729" s="176" t="s">
        <v>284</v>
      </c>
      <c r="AF1729" s="176" t="s">
        <v>284</v>
      </c>
      <c r="AG1729" s="176" t="s">
        <v>284</v>
      </c>
      <c r="AH1729" s="176" t="s">
        <v>284</v>
      </c>
      <c r="AI1729" s="176" t="s">
        <v>284</v>
      </c>
      <c r="AJ1729" s="176" t="s">
        <v>284</v>
      </c>
      <c r="AK1729" s="176" t="s">
        <v>284</v>
      </c>
      <c r="AL1729" s="176" t="s">
        <v>284</v>
      </c>
      <c r="AM1729" s="176" t="s">
        <v>284</v>
      </c>
      <c r="AN1729" s="176" t="s">
        <v>284</v>
      </c>
      <c r="AO1729" s="176" t="s">
        <v>284</v>
      </c>
      <c r="AP1729" s="176" t="s">
        <v>284</v>
      </c>
      <c r="AQ1729" s="176" t="s">
        <v>284</v>
      </c>
      <c r="AR1729" s="176" t="s">
        <v>284</v>
      </c>
      <c r="AS1729" s="176" t="s">
        <v>284</v>
      </c>
      <c r="AT1729" s="176" t="s">
        <v>284</v>
      </c>
      <c r="AU1729" s="176" t="s">
        <v>284</v>
      </c>
      <c r="AV1729" s="176" t="s">
        <v>284</v>
      </c>
      <c r="AW1729" s="176" t="s">
        <v>284</v>
      </c>
      <c r="AX1729" s="176" t="s">
        <v>284</v>
      </c>
    </row>
    <row r="1730" spans="1:50" x14ac:dyDescent="0.3">
      <c r="A1730" s="176">
        <v>812452</v>
      </c>
      <c r="B1730" s="176" t="s">
        <v>308</v>
      </c>
      <c r="C1730" s="176" t="s">
        <v>222</v>
      </c>
      <c r="D1730" s="176" t="s">
        <v>222</v>
      </c>
      <c r="E1730" s="176" t="s">
        <v>222</v>
      </c>
      <c r="F1730" s="176" t="s">
        <v>222</v>
      </c>
      <c r="G1730" s="176" t="s">
        <v>222</v>
      </c>
      <c r="H1730" s="176" t="s">
        <v>222</v>
      </c>
      <c r="I1730" s="176" t="s">
        <v>221</v>
      </c>
      <c r="J1730" s="176" t="s">
        <v>221</v>
      </c>
      <c r="K1730" s="176" t="s">
        <v>221</v>
      </c>
      <c r="L1730" s="176" t="s">
        <v>221</v>
      </c>
      <c r="M1730" s="176" t="s">
        <v>221</v>
      </c>
      <c r="N1730" s="176" t="s">
        <v>221</v>
      </c>
    </row>
    <row r="1731" spans="1:50" x14ac:dyDescent="0.3">
      <c r="A1731" s="176">
        <v>812453</v>
      </c>
      <c r="B1731" s="176" t="s">
        <v>308</v>
      </c>
      <c r="C1731" s="176" t="s">
        <v>220</v>
      </c>
      <c r="D1731" s="176" t="s">
        <v>222</v>
      </c>
      <c r="E1731" s="176" t="s">
        <v>220</v>
      </c>
      <c r="F1731" s="176" t="s">
        <v>220</v>
      </c>
      <c r="G1731" s="176" t="s">
        <v>220</v>
      </c>
      <c r="H1731" s="176" t="s">
        <v>220</v>
      </c>
      <c r="I1731" s="176" t="s">
        <v>222</v>
      </c>
      <c r="J1731" s="176" t="s">
        <v>221</v>
      </c>
      <c r="K1731" s="176" t="s">
        <v>222</v>
      </c>
      <c r="L1731" s="176" t="s">
        <v>222</v>
      </c>
      <c r="M1731" s="176" t="s">
        <v>221</v>
      </c>
      <c r="N1731" s="176" t="s">
        <v>220</v>
      </c>
      <c r="O1731" s="176" t="s">
        <v>284</v>
      </c>
      <c r="P1731" s="176" t="s">
        <v>284</v>
      </c>
      <c r="Q1731" s="176" t="s">
        <v>284</v>
      </c>
      <c r="R1731" s="176" t="s">
        <v>284</v>
      </c>
      <c r="S1731" s="176" t="s">
        <v>284</v>
      </c>
      <c r="T1731" s="176" t="s">
        <v>284</v>
      </c>
      <c r="U1731" s="176" t="s">
        <v>284</v>
      </c>
      <c r="V1731" s="176" t="s">
        <v>284</v>
      </c>
      <c r="W1731" s="176" t="s">
        <v>284</v>
      </c>
      <c r="X1731" s="176" t="s">
        <v>284</v>
      </c>
      <c r="Y1731" s="176" t="s">
        <v>284</v>
      </c>
      <c r="Z1731" s="176" t="s">
        <v>284</v>
      </c>
      <c r="AA1731" s="176" t="s">
        <v>284</v>
      </c>
      <c r="AB1731" s="176" t="s">
        <v>284</v>
      </c>
      <c r="AC1731" s="176" t="s">
        <v>284</v>
      </c>
      <c r="AD1731" s="176" t="s">
        <v>284</v>
      </c>
      <c r="AE1731" s="176" t="s">
        <v>284</v>
      </c>
      <c r="AF1731" s="176" t="s">
        <v>284</v>
      </c>
      <c r="AG1731" s="176" t="s">
        <v>284</v>
      </c>
      <c r="AH1731" s="176" t="s">
        <v>284</v>
      </c>
      <c r="AI1731" s="176" t="s">
        <v>284</v>
      </c>
      <c r="AJ1731" s="176" t="s">
        <v>284</v>
      </c>
      <c r="AK1731" s="176" t="s">
        <v>284</v>
      </c>
      <c r="AL1731" s="176" t="s">
        <v>284</v>
      </c>
      <c r="AM1731" s="176" t="s">
        <v>284</v>
      </c>
      <c r="AN1731" s="176" t="s">
        <v>284</v>
      </c>
      <c r="AO1731" s="176" t="s">
        <v>284</v>
      </c>
      <c r="AP1731" s="176" t="s">
        <v>284</v>
      </c>
      <c r="AQ1731" s="176" t="s">
        <v>284</v>
      </c>
      <c r="AR1731" s="176" t="s">
        <v>284</v>
      </c>
      <c r="AS1731" s="176" t="s">
        <v>284</v>
      </c>
      <c r="AT1731" s="176" t="s">
        <v>284</v>
      </c>
      <c r="AU1731" s="176" t="s">
        <v>284</v>
      </c>
      <c r="AV1731" s="176" t="s">
        <v>284</v>
      </c>
      <c r="AW1731" s="176" t="s">
        <v>284</v>
      </c>
      <c r="AX1731" s="176" t="s">
        <v>284</v>
      </c>
    </row>
    <row r="1732" spans="1:50" x14ac:dyDescent="0.3">
      <c r="A1732" s="176">
        <v>812455</v>
      </c>
      <c r="B1732" s="176" t="s">
        <v>308</v>
      </c>
      <c r="C1732" s="176" t="s">
        <v>222</v>
      </c>
      <c r="D1732" s="176" t="s">
        <v>221</v>
      </c>
      <c r="E1732" s="176" t="s">
        <v>222</v>
      </c>
      <c r="F1732" s="176" t="s">
        <v>221</v>
      </c>
      <c r="G1732" s="176" t="s">
        <v>222</v>
      </c>
      <c r="H1732" s="176" t="s">
        <v>220</v>
      </c>
      <c r="I1732" s="176" t="s">
        <v>220</v>
      </c>
      <c r="J1732" s="176" t="s">
        <v>221</v>
      </c>
      <c r="K1732" s="176" t="s">
        <v>221</v>
      </c>
      <c r="L1732" s="176" t="s">
        <v>221</v>
      </c>
      <c r="M1732" s="176" t="s">
        <v>222</v>
      </c>
      <c r="N1732" s="176" t="s">
        <v>220</v>
      </c>
      <c r="O1732" s="176" t="s">
        <v>284</v>
      </c>
      <c r="P1732" s="176" t="s">
        <v>284</v>
      </c>
      <c r="Q1732" s="176" t="s">
        <v>284</v>
      </c>
      <c r="R1732" s="176" t="s">
        <v>284</v>
      </c>
      <c r="S1732" s="176" t="s">
        <v>284</v>
      </c>
      <c r="T1732" s="176" t="s">
        <v>284</v>
      </c>
      <c r="U1732" s="176" t="s">
        <v>284</v>
      </c>
      <c r="V1732" s="176" t="s">
        <v>284</v>
      </c>
      <c r="W1732" s="176" t="s">
        <v>284</v>
      </c>
      <c r="X1732" s="176" t="s">
        <v>284</v>
      </c>
      <c r="Y1732" s="176" t="s">
        <v>284</v>
      </c>
      <c r="Z1732" s="176" t="s">
        <v>284</v>
      </c>
      <c r="AA1732" s="176" t="s">
        <v>284</v>
      </c>
      <c r="AB1732" s="176" t="s">
        <v>284</v>
      </c>
      <c r="AC1732" s="176" t="s">
        <v>284</v>
      </c>
      <c r="AD1732" s="176" t="s">
        <v>284</v>
      </c>
      <c r="AE1732" s="176" t="s">
        <v>284</v>
      </c>
      <c r="AF1732" s="176" t="s">
        <v>284</v>
      </c>
      <c r="AG1732" s="176" t="s">
        <v>284</v>
      </c>
      <c r="AH1732" s="176" t="s">
        <v>284</v>
      </c>
      <c r="AI1732" s="176" t="s">
        <v>284</v>
      </c>
      <c r="AJ1732" s="176" t="s">
        <v>284</v>
      </c>
      <c r="AK1732" s="176" t="s">
        <v>284</v>
      </c>
      <c r="AL1732" s="176" t="s">
        <v>284</v>
      </c>
      <c r="AM1732" s="176" t="s">
        <v>284</v>
      </c>
      <c r="AN1732" s="176" t="s">
        <v>284</v>
      </c>
      <c r="AO1732" s="176" t="s">
        <v>284</v>
      </c>
      <c r="AP1732" s="176" t="s">
        <v>284</v>
      </c>
      <c r="AQ1732" s="176" t="s">
        <v>284</v>
      </c>
      <c r="AR1732" s="176" t="s">
        <v>284</v>
      </c>
      <c r="AS1732" s="176" t="s">
        <v>284</v>
      </c>
      <c r="AT1732" s="176" t="s">
        <v>284</v>
      </c>
      <c r="AU1732" s="176" t="s">
        <v>284</v>
      </c>
      <c r="AV1732" s="176" t="s">
        <v>284</v>
      </c>
      <c r="AW1732" s="176" t="s">
        <v>284</v>
      </c>
      <c r="AX1732" s="176" t="s">
        <v>284</v>
      </c>
    </row>
    <row r="1733" spans="1:50" x14ac:dyDescent="0.3">
      <c r="A1733" s="176">
        <v>812456</v>
      </c>
      <c r="B1733" s="176" t="s">
        <v>308</v>
      </c>
      <c r="C1733" s="176" t="s">
        <v>222</v>
      </c>
      <c r="D1733" s="176" t="s">
        <v>220</v>
      </c>
      <c r="E1733" s="176" t="s">
        <v>220</v>
      </c>
      <c r="F1733" s="176" t="s">
        <v>220</v>
      </c>
      <c r="G1733" s="176" t="s">
        <v>220</v>
      </c>
      <c r="H1733" s="176" t="s">
        <v>222</v>
      </c>
      <c r="I1733" s="176" t="s">
        <v>222</v>
      </c>
      <c r="J1733" s="176" t="s">
        <v>222</v>
      </c>
      <c r="K1733" s="176" t="s">
        <v>222</v>
      </c>
      <c r="L1733" s="176" t="s">
        <v>222</v>
      </c>
      <c r="M1733" s="176" t="s">
        <v>222</v>
      </c>
      <c r="N1733" s="176" t="s">
        <v>222</v>
      </c>
      <c r="O1733" s="176" t="s">
        <v>284</v>
      </c>
      <c r="P1733" s="176" t="s">
        <v>284</v>
      </c>
      <c r="Q1733" s="176" t="s">
        <v>284</v>
      </c>
      <c r="R1733" s="176" t="s">
        <v>284</v>
      </c>
      <c r="S1733" s="176" t="s">
        <v>284</v>
      </c>
      <c r="T1733" s="176" t="s">
        <v>284</v>
      </c>
      <c r="U1733" s="176" t="s">
        <v>284</v>
      </c>
      <c r="V1733" s="176" t="s">
        <v>284</v>
      </c>
      <c r="W1733" s="176" t="s">
        <v>284</v>
      </c>
      <c r="X1733" s="176" t="s">
        <v>284</v>
      </c>
      <c r="Y1733" s="176" t="s">
        <v>284</v>
      </c>
      <c r="Z1733" s="176" t="s">
        <v>284</v>
      </c>
      <c r="AA1733" s="176" t="s">
        <v>284</v>
      </c>
      <c r="AB1733" s="176" t="s">
        <v>284</v>
      </c>
      <c r="AC1733" s="176" t="s">
        <v>284</v>
      </c>
      <c r="AD1733" s="176" t="s">
        <v>284</v>
      </c>
      <c r="AE1733" s="176" t="s">
        <v>284</v>
      </c>
      <c r="AF1733" s="176" t="s">
        <v>284</v>
      </c>
      <c r="AG1733" s="176" t="s">
        <v>284</v>
      </c>
      <c r="AH1733" s="176" t="s">
        <v>284</v>
      </c>
      <c r="AI1733" s="176" t="s">
        <v>284</v>
      </c>
      <c r="AJ1733" s="176" t="s">
        <v>284</v>
      </c>
      <c r="AK1733" s="176" t="s">
        <v>284</v>
      </c>
      <c r="AL1733" s="176" t="s">
        <v>284</v>
      </c>
      <c r="AM1733" s="176" t="s">
        <v>284</v>
      </c>
      <c r="AN1733" s="176" t="s">
        <v>284</v>
      </c>
      <c r="AO1733" s="176" t="s">
        <v>284</v>
      </c>
      <c r="AP1733" s="176" t="s">
        <v>284</v>
      </c>
      <c r="AQ1733" s="176" t="s">
        <v>284</v>
      </c>
      <c r="AR1733" s="176" t="s">
        <v>284</v>
      </c>
      <c r="AS1733" s="176" t="s">
        <v>284</v>
      </c>
      <c r="AT1733" s="176" t="s">
        <v>284</v>
      </c>
      <c r="AU1733" s="176" t="s">
        <v>284</v>
      </c>
      <c r="AV1733" s="176" t="s">
        <v>284</v>
      </c>
      <c r="AW1733" s="176" t="s">
        <v>284</v>
      </c>
      <c r="AX1733" s="176" t="s">
        <v>284</v>
      </c>
    </row>
    <row r="1734" spans="1:50" x14ac:dyDescent="0.3">
      <c r="A1734" s="176">
        <v>812457</v>
      </c>
      <c r="B1734" s="176" t="s">
        <v>308</v>
      </c>
      <c r="C1734" s="176" t="s">
        <v>222</v>
      </c>
      <c r="D1734" s="176" t="s">
        <v>221</v>
      </c>
      <c r="E1734" s="176" t="s">
        <v>222</v>
      </c>
      <c r="F1734" s="176" t="s">
        <v>222</v>
      </c>
      <c r="G1734" s="176" t="s">
        <v>222</v>
      </c>
      <c r="H1734" s="176" t="s">
        <v>222</v>
      </c>
      <c r="I1734" s="176" t="s">
        <v>221</v>
      </c>
      <c r="J1734" s="176" t="s">
        <v>221</v>
      </c>
      <c r="K1734" s="176" t="s">
        <v>221</v>
      </c>
      <c r="L1734" s="176" t="s">
        <v>221</v>
      </c>
      <c r="M1734" s="176" t="s">
        <v>221</v>
      </c>
      <c r="N1734" s="176" t="s">
        <v>221</v>
      </c>
    </row>
    <row r="1735" spans="1:50" x14ac:dyDescent="0.3">
      <c r="A1735" s="176">
        <v>812458</v>
      </c>
      <c r="B1735" s="176" t="s">
        <v>308</v>
      </c>
      <c r="C1735" s="176" t="s">
        <v>222</v>
      </c>
      <c r="D1735" s="176" t="s">
        <v>222</v>
      </c>
      <c r="E1735" s="176" t="s">
        <v>222</v>
      </c>
      <c r="F1735" s="176" t="s">
        <v>221</v>
      </c>
      <c r="G1735" s="176" t="s">
        <v>221</v>
      </c>
      <c r="H1735" s="176" t="s">
        <v>222</v>
      </c>
      <c r="I1735" s="176" t="s">
        <v>221</v>
      </c>
      <c r="J1735" s="176" t="s">
        <v>221</v>
      </c>
      <c r="K1735" s="176" t="s">
        <v>221</v>
      </c>
      <c r="L1735" s="176" t="s">
        <v>221</v>
      </c>
      <c r="M1735" s="176" t="s">
        <v>221</v>
      </c>
      <c r="N1735" s="176" t="s">
        <v>221</v>
      </c>
    </row>
    <row r="1736" spans="1:50" x14ac:dyDescent="0.3">
      <c r="A1736" s="176">
        <v>812459</v>
      </c>
      <c r="B1736" s="176" t="s">
        <v>308</v>
      </c>
      <c r="C1736" s="176" t="s">
        <v>222</v>
      </c>
      <c r="D1736" s="176" t="s">
        <v>222</v>
      </c>
      <c r="E1736" s="176" t="s">
        <v>222</v>
      </c>
      <c r="F1736" s="176" t="s">
        <v>221</v>
      </c>
      <c r="G1736" s="176" t="s">
        <v>222</v>
      </c>
      <c r="H1736" s="176" t="s">
        <v>220</v>
      </c>
      <c r="I1736" s="176" t="s">
        <v>222</v>
      </c>
      <c r="J1736" s="176" t="s">
        <v>222</v>
      </c>
      <c r="K1736" s="176" t="s">
        <v>220</v>
      </c>
      <c r="L1736" s="176" t="s">
        <v>222</v>
      </c>
      <c r="M1736" s="176" t="s">
        <v>221</v>
      </c>
      <c r="N1736" s="176" t="s">
        <v>220</v>
      </c>
      <c r="O1736" s="176" t="s">
        <v>284</v>
      </c>
      <c r="P1736" s="176" t="s">
        <v>284</v>
      </c>
      <c r="Q1736" s="176" t="s">
        <v>284</v>
      </c>
      <c r="R1736" s="176" t="s">
        <v>284</v>
      </c>
      <c r="S1736" s="176" t="s">
        <v>284</v>
      </c>
      <c r="T1736" s="176" t="s">
        <v>284</v>
      </c>
      <c r="U1736" s="176" t="s">
        <v>284</v>
      </c>
      <c r="V1736" s="176" t="s">
        <v>284</v>
      </c>
      <c r="W1736" s="176" t="s">
        <v>284</v>
      </c>
      <c r="X1736" s="176" t="s">
        <v>284</v>
      </c>
      <c r="Y1736" s="176" t="s">
        <v>284</v>
      </c>
      <c r="Z1736" s="176" t="s">
        <v>284</v>
      </c>
      <c r="AA1736" s="176" t="s">
        <v>284</v>
      </c>
      <c r="AB1736" s="176" t="s">
        <v>284</v>
      </c>
      <c r="AC1736" s="176" t="s">
        <v>284</v>
      </c>
      <c r="AD1736" s="176" t="s">
        <v>284</v>
      </c>
      <c r="AE1736" s="176" t="s">
        <v>284</v>
      </c>
      <c r="AF1736" s="176" t="s">
        <v>284</v>
      </c>
      <c r="AG1736" s="176" t="s">
        <v>284</v>
      </c>
      <c r="AH1736" s="176" t="s">
        <v>284</v>
      </c>
      <c r="AI1736" s="176" t="s">
        <v>284</v>
      </c>
      <c r="AJ1736" s="176" t="s">
        <v>284</v>
      </c>
      <c r="AK1736" s="176" t="s">
        <v>284</v>
      </c>
      <c r="AL1736" s="176" t="s">
        <v>284</v>
      </c>
      <c r="AM1736" s="176" t="s">
        <v>284</v>
      </c>
      <c r="AN1736" s="176" t="s">
        <v>284</v>
      </c>
      <c r="AO1736" s="176" t="s">
        <v>284</v>
      </c>
      <c r="AP1736" s="176" t="s">
        <v>284</v>
      </c>
      <c r="AQ1736" s="176" t="s">
        <v>284</v>
      </c>
      <c r="AR1736" s="176" t="s">
        <v>284</v>
      </c>
      <c r="AS1736" s="176" t="s">
        <v>284</v>
      </c>
      <c r="AT1736" s="176" t="s">
        <v>284</v>
      </c>
      <c r="AU1736" s="176" t="s">
        <v>284</v>
      </c>
      <c r="AV1736" s="176" t="s">
        <v>284</v>
      </c>
      <c r="AW1736" s="176" t="s">
        <v>284</v>
      </c>
      <c r="AX1736" s="176" t="s">
        <v>284</v>
      </c>
    </row>
    <row r="1737" spans="1:50" x14ac:dyDescent="0.3">
      <c r="A1737" s="176">
        <v>812460</v>
      </c>
      <c r="B1737" s="176" t="s">
        <v>308</v>
      </c>
      <c r="C1737" s="176" t="s">
        <v>220</v>
      </c>
      <c r="D1737" s="176" t="s">
        <v>222</v>
      </c>
      <c r="E1737" s="176" t="s">
        <v>220</v>
      </c>
      <c r="F1737" s="176" t="s">
        <v>222</v>
      </c>
      <c r="G1737" s="176" t="s">
        <v>222</v>
      </c>
      <c r="H1737" s="176" t="s">
        <v>222</v>
      </c>
      <c r="I1737" s="176" t="s">
        <v>221</v>
      </c>
      <c r="J1737" s="176" t="s">
        <v>221</v>
      </c>
      <c r="K1737" s="176" t="s">
        <v>221</v>
      </c>
      <c r="L1737" s="176" t="s">
        <v>221</v>
      </c>
      <c r="M1737" s="176" t="s">
        <v>221</v>
      </c>
      <c r="N1737" s="176" t="s">
        <v>222</v>
      </c>
      <c r="O1737" s="176" t="s">
        <v>284</v>
      </c>
      <c r="P1737" s="176" t="s">
        <v>284</v>
      </c>
      <c r="Q1737" s="176" t="s">
        <v>284</v>
      </c>
      <c r="R1737" s="176" t="s">
        <v>284</v>
      </c>
      <c r="S1737" s="176" t="s">
        <v>284</v>
      </c>
      <c r="T1737" s="176" t="s">
        <v>284</v>
      </c>
      <c r="U1737" s="176" t="s">
        <v>284</v>
      </c>
      <c r="V1737" s="176" t="s">
        <v>284</v>
      </c>
      <c r="W1737" s="176" t="s">
        <v>284</v>
      </c>
      <c r="X1737" s="176" t="s">
        <v>284</v>
      </c>
      <c r="Y1737" s="176" t="s">
        <v>284</v>
      </c>
      <c r="Z1737" s="176" t="s">
        <v>284</v>
      </c>
      <c r="AA1737" s="176" t="s">
        <v>284</v>
      </c>
      <c r="AB1737" s="176" t="s">
        <v>284</v>
      </c>
      <c r="AC1737" s="176" t="s">
        <v>284</v>
      </c>
      <c r="AD1737" s="176" t="s">
        <v>284</v>
      </c>
      <c r="AE1737" s="176" t="s">
        <v>284</v>
      </c>
      <c r="AF1737" s="176" t="s">
        <v>284</v>
      </c>
      <c r="AG1737" s="176" t="s">
        <v>284</v>
      </c>
      <c r="AH1737" s="176" t="s">
        <v>284</v>
      </c>
      <c r="AI1737" s="176" t="s">
        <v>284</v>
      </c>
      <c r="AJ1737" s="176" t="s">
        <v>284</v>
      </c>
      <c r="AK1737" s="176" t="s">
        <v>284</v>
      </c>
      <c r="AL1737" s="176" t="s">
        <v>284</v>
      </c>
      <c r="AM1737" s="176" t="s">
        <v>284</v>
      </c>
      <c r="AN1737" s="176" t="s">
        <v>284</v>
      </c>
      <c r="AO1737" s="176" t="s">
        <v>284</v>
      </c>
      <c r="AP1737" s="176" t="s">
        <v>284</v>
      </c>
      <c r="AQ1737" s="176" t="s">
        <v>284</v>
      </c>
      <c r="AR1737" s="176" t="s">
        <v>284</v>
      </c>
      <c r="AS1737" s="176" t="s">
        <v>284</v>
      </c>
      <c r="AT1737" s="176" t="s">
        <v>284</v>
      </c>
      <c r="AU1737" s="176" t="s">
        <v>284</v>
      </c>
      <c r="AV1737" s="176" t="s">
        <v>284</v>
      </c>
      <c r="AW1737" s="176" t="s">
        <v>284</v>
      </c>
      <c r="AX1737" s="176" t="s">
        <v>284</v>
      </c>
    </row>
    <row r="1738" spans="1:50" x14ac:dyDescent="0.3">
      <c r="A1738" s="176">
        <v>812461</v>
      </c>
      <c r="B1738" s="176" t="s">
        <v>308</v>
      </c>
      <c r="C1738" s="176" t="s">
        <v>220</v>
      </c>
      <c r="D1738" s="176" t="s">
        <v>220</v>
      </c>
      <c r="E1738" s="176" t="s">
        <v>220</v>
      </c>
      <c r="F1738" s="176" t="s">
        <v>222</v>
      </c>
      <c r="G1738" s="176" t="s">
        <v>220</v>
      </c>
      <c r="H1738" s="176" t="s">
        <v>222</v>
      </c>
      <c r="I1738" s="176" t="s">
        <v>222</v>
      </c>
      <c r="J1738" s="176" t="s">
        <v>222</v>
      </c>
      <c r="K1738" s="176" t="s">
        <v>222</v>
      </c>
      <c r="L1738" s="176" t="s">
        <v>222</v>
      </c>
      <c r="M1738" s="176" t="s">
        <v>222</v>
      </c>
      <c r="N1738" s="176" t="s">
        <v>222</v>
      </c>
      <c r="O1738" s="176" t="s">
        <v>284</v>
      </c>
      <c r="P1738" s="176" t="s">
        <v>284</v>
      </c>
      <c r="Q1738" s="176" t="s">
        <v>284</v>
      </c>
      <c r="R1738" s="176" t="s">
        <v>284</v>
      </c>
      <c r="S1738" s="176" t="s">
        <v>284</v>
      </c>
      <c r="T1738" s="176" t="s">
        <v>284</v>
      </c>
      <c r="U1738" s="176" t="s">
        <v>284</v>
      </c>
      <c r="V1738" s="176" t="s">
        <v>284</v>
      </c>
      <c r="W1738" s="176" t="s">
        <v>284</v>
      </c>
      <c r="X1738" s="176" t="s">
        <v>284</v>
      </c>
      <c r="Y1738" s="176" t="s">
        <v>284</v>
      </c>
      <c r="Z1738" s="176" t="s">
        <v>284</v>
      </c>
      <c r="AA1738" s="176" t="s">
        <v>284</v>
      </c>
      <c r="AB1738" s="176" t="s">
        <v>284</v>
      </c>
      <c r="AC1738" s="176" t="s">
        <v>284</v>
      </c>
      <c r="AD1738" s="176" t="s">
        <v>284</v>
      </c>
      <c r="AE1738" s="176" t="s">
        <v>284</v>
      </c>
      <c r="AF1738" s="176" t="s">
        <v>284</v>
      </c>
      <c r="AG1738" s="176" t="s">
        <v>284</v>
      </c>
      <c r="AH1738" s="176" t="s">
        <v>284</v>
      </c>
      <c r="AI1738" s="176" t="s">
        <v>284</v>
      </c>
      <c r="AJ1738" s="176" t="s">
        <v>284</v>
      </c>
      <c r="AK1738" s="176" t="s">
        <v>284</v>
      </c>
      <c r="AL1738" s="176" t="s">
        <v>284</v>
      </c>
      <c r="AM1738" s="176" t="s">
        <v>284</v>
      </c>
      <c r="AN1738" s="176" t="s">
        <v>284</v>
      </c>
      <c r="AO1738" s="176" t="s">
        <v>284</v>
      </c>
      <c r="AP1738" s="176" t="s">
        <v>284</v>
      </c>
      <c r="AQ1738" s="176" t="s">
        <v>284</v>
      </c>
      <c r="AR1738" s="176" t="s">
        <v>284</v>
      </c>
      <c r="AS1738" s="176" t="s">
        <v>284</v>
      </c>
      <c r="AT1738" s="176" t="s">
        <v>284</v>
      </c>
      <c r="AU1738" s="176" t="s">
        <v>284</v>
      </c>
      <c r="AV1738" s="176" t="s">
        <v>284</v>
      </c>
      <c r="AW1738" s="176" t="s">
        <v>284</v>
      </c>
      <c r="AX1738" s="176" t="s">
        <v>284</v>
      </c>
    </row>
    <row r="1739" spans="1:50" x14ac:dyDescent="0.3">
      <c r="A1739" s="176">
        <v>812463</v>
      </c>
      <c r="B1739" s="176" t="s">
        <v>308</v>
      </c>
      <c r="C1739" s="176" t="s">
        <v>222</v>
      </c>
      <c r="D1739" s="176" t="s">
        <v>222</v>
      </c>
      <c r="E1739" s="176" t="s">
        <v>221</v>
      </c>
      <c r="F1739" s="176" t="s">
        <v>222</v>
      </c>
      <c r="G1739" s="176" t="s">
        <v>222</v>
      </c>
      <c r="H1739" s="176" t="s">
        <v>221</v>
      </c>
      <c r="I1739" s="176" t="s">
        <v>221</v>
      </c>
      <c r="J1739" s="176" t="s">
        <v>221</v>
      </c>
      <c r="K1739" s="176" t="s">
        <v>221</v>
      </c>
      <c r="L1739" s="176" t="s">
        <v>221</v>
      </c>
      <c r="M1739" s="176" t="s">
        <v>221</v>
      </c>
      <c r="N1739" s="176" t="s">
        <v>221</v>
      </c>
    </row>
    <row r="1740" spans="1:50" x14ac:dyDescent="0.3">
      <c r="A1740" s="176">
        <v>812466</v>
      </c>
      <c r="B1740" s="176" t="s">
        <v>308</v>
      </c>
      <c r="C1740" s="176" t="s">
        <v>222</v>
      </c>
      <c r="D1740" s="176" t="s">
        <v>221</v>
      </c>
      <c r="E1740" s="176" t="s">
        <v>221</v>
      </c>
      <c r="F1740" s="176" t="s">
        <v>220</v>
      </c>
      <c r="G1740" s="176" t="s">
        <v>220</v>
      </c>
      <c r="H1740" s="176" t="s">
        <v>222</v>
      </c>
      <c r="I1740" s="176" t="s">
        <v>221</v>
      </c>
      <c r="J1740" s="176" t="s">
        <v>221</v>
      </c>
      <c r="K1740" s="176" t="s">
        <v>221</v>
      </c>
      <c r="L1740" s="176" t="s">
        <v>221</v>
      </c>
      <c r="M1740" s="176" t="s">
        <v>221</v>
      </c>
      <c r="N1740" s="176" t="s">
        <v>221</v>
      </c>
    </row>
    <row r="1741" spans="1:50" x14ac:dyDescent="0.3">
      <c r="A1741" s="176">
        <v>812469</v>
      </c>
      <c r="B1741" s="176" t="s">
        <v>308</v>
      </c>
      <c r="C1741" s="176" t="s">
        <v>222</v>
      </c>
      <c r="D1741" s="176" t="s">
        <v>221</v>
      </c>
      <c r="E1741" s="176" t="s">
        <v>221</v>
      </c>
      <c r="F1741" s="176" t="s">
        <v>222</v>
      </c>
      <c r="G1741" s="176" t="s">
        <v>222</v>
      </c>
      <c r="H1741" s="176" t="s">
        <v>222</v>
      </c>
      <c r="I1741" s="176" t="s">
        <v>221</v>
      </c>
      <c r="J1741" s="176" t="s">
        <v>221</v>
      </c>
      <c r="K1741" s="176" t="s">
        <v>221</v>
      </c>
      <c r="L1741" s="176" t="s">
        <v>221</v>
      </c>
      <c r="M1741" s="176" t="s">
        <v>221</v>
      </c>
      <c r="N1741" s="176" t="s">
        <v>221</v>
      </c>
    </row>
    <row r="1742" spans="1:50" x14ac:dyDescent="0.3">
      <c r="A1742" s="176">
        <v>812473</v>
      </c>
      <c r="B1742" s="176" t="s">
        <v>308</v>
      </c>
      <c r="C1742" s="176" t="s">
        <v>222</v>
      </c>
      <c r="D1742" s="176" t="s">
        <v>221</v>
      </c>
      <c r="E1742" s="176" t="s">
        <v>222</v>
      </c>
      <c r="F1742" s="176" t="s">
        <v>222</v>
      </c>
      <c r="G1742" s="176" t="s">
        <v>222</v>
      </c>
      <c r="H1742" s="176" t="s">
        <v>221</v>
      </c>
      <c r="I1742" s="176" t="s">
        <v>221</v>
      </c>
      <c r="J1742" s="176" t="s">
        <v>221</v>
      </c>
      <c r="K1742" s="176" t="s">
        <v>221</v>
      </c>
      <c r="L1742" s="176" t="s">
        <v>221</v>
      </c>
      <c r="M1742" s="176" t="s">
        <v>221</v>
      </c>
      <c r="N1742" s="176" t="s">
        <v>221</v>
      </c>
    </row>
    <row r="1743" spans="1:50" x14ac:dyDescent="0.3">
      <c r="A1743" s="176">
        <v>812474</v>
      </c>
      <c r="B1743" s="176" t="s">
        <v>308</v>
      </c>
      <c r="C1743" s="176" t="s">
        <v>222</v>
      </c>
      <c r="D1743" s="176" t="s">
        <v>222</v>
      </c>
      <c r="E1743" s="176" t="s">
        <v>222</v>
      </c>
      <c r="F1743" s="176" t="s">
        <v>222</v>
      </c>
      <c r="G1743" s="176" t="s">
        <v>222</v>
      </c>
      <c r="H1743" s="176" t="s">
        <v>222</v>
      </c>
      <c r="I1743" s="176" t="s">
        <v>221</v>
      </c>
      <c r="J1743" s="176" t="s">
        <v>221</v>
      </c>
      <c r="K1743" s="176" t="s">
        <v>221</v>
      </c>
      <c r="L1743" s="176" t="s">
        <v>221</v>
      </c>
      <c r="M1743" s="176" t="s">
        <v>221</v>
      </c>
      <c r="N1743" s="176" t="s">
        <v>221</v>
      </c>
    </row>
    <row r="1744" spans="1:50" x14ac:dyDescent="0.3">
      <c r="A1744" s="176">
        <v>812475</v>
      </c>
      <c r="B1744" s="176" t="s">
        <v>308</v>
      </c>
      <c r="C1744" s="176" t="s">
        <v>222</v>
      </c>
      <c r="D1744" s="176" t="s">
        <v>221</v>
      </c>
      <c r="E1744" s="176" t="s">
        <v>222</v>
      </c>
      <c r="F1744" s="176" t="s">
        <v>221</v>
      </c>
      <c r="G1744" s="176" t="s">
        <v>222</v>
      </c>
      <c r="H1744" s="176" t="s">
        <v>221</v>
      </c>
      <c r="I1744" s="176" t="s">
        <v>221</v>
      </c>
      <c r="J1744" s="176" t="s">
        <v>221</v>
      </c>
      <c r="K1744" s="176" t="s">
        <v>221</v>
      </c>
      <c r="L1744" s="176" t="s">
        <v>221</v>
      </c>
      <c r="M1744" s="176" t="s">
        <v>221</v>
      </c>
      <c r="N1744" s="176" t="s">
        <v>221</v>
      </c>
    </row>
    <row r="1745" spans="1:50" x14ac:dyDescent="0.3">
      <c r="A1745" s="176">
        <v>812478</v>
      </c>
      <c r="B1745" s="176" t="s">
        <v>308</v>
      </c>
      <c r="C1745" s="176" t="s">
        <v>222</v>
      </c>
      <c r="D1745" s="176" t="s">
        <v>222</v>
      </c>
      <c r="E1745" s="176" t="s">
        <v>222</v>
      </c>
      <c r="F1745" s="176" t="s">
        <v>222</v>
      </c>
      <c r="G1745" s="176" t="s">
        <v>221</v>
      </c>
      <c r="H1745" s="176" t="s">
        <v>222</v>
      </c>
      <c r="I1745" s="176" t="s">
        <v>222</v>
      </c>
      <c r="J1745" s="176" t="s">
        <v>221</v>
      </c>
      <c r="K1745" s="176" t="s">
        <v>221</v>
      </c>
      <c r="L1745" s="176" t="s">
        <v>221</v>
      </c>
      <c r="M1745" s="176" t="s">
        <v>222</v>
      </c>
      <c r="N1745" s="176" t="s">
        <v>222</v>
      </c>
    </row>
    <row r="1746" spans="1:50" x14ac:dyDescent="0.3">
      <c r="A1746" s="176">
        <v>812480</v>
      </c>
      <c r="B1746" s="176" t="s">
        <v>308</v>
      </c>
      <c r="C1746" s="176" t="s">
        <v>222</v>
      </c>
      <c r="D1746" s="176" t="s">
        <v>222</v>
      </c>
      <c r="E1746" s="176" t="s">
        <v>221</v>
      </c>
      <c r="F1746" s="176" t="s">
        <v>222</v>
      </c>
      <c r="G1746" s="176" t="s">
        <v>220</v>
      </c>
      <c r="H1746" s="176" t="s">
        <v>221</v>
      </c>
      <c r="I1746" s="176" t="s">
        <v>222</v>
      </c>
      <c r="J1746" s="176" t="s">
        <v>221</v>
      </c>
      <c r="K1746" s="176" t="s">
        <v>221</v>
      </c>
      <c r="L1746" s="176" t="s">
        <v>221</v>
      </c>
      <c r="M1746" s="176" t="s">
        <v>221</v>
      </c>
      <c r="N1746" s="176" t="s">
        <v>221</v>
      </c>
    </row>
    <row r="1747" spans="1:50" x14ac:dyDescent="0.3">
      <c r="A1747" s="176">
        <v>812484</v>
      </c>
      <c r="B1747" s="176" t="s">
        <v>308</v>
      </c>
      <c r="C1747" s="176" t="s">
        <v>222</v>
      </c>
      <c r="D1747" s="176" t="s">
        <v>222</v>
      </c>
      <c r="E1747" s="176" t="s">
        <v>222</v>
      </c>
      <c r="F1747" s="176" t="s">
        <v>221</v>
      </c>
      <c r="G1747" s="176" t="s">
        <v>221</v>
      </c>
      <c r="H1747" s="176" t="s">
        <v>222</v>
      </c>
      <c r="I1747" s="176" t="s">
        <v>221</v>
      </c>
      <c r="J1747" s="176" t="s">
        <v>221</v>
      </c>
      <c r="K1747" s="176" t="s">
        <v>221</v>
      </c>
      <c r="L1747" s="176" t="s">
        <v>221</v>
      </c>
      <c r="M1747" s="176" t="s">
        <v>221</v>
      </c>
      <c r="N1747" s="176" t="s">
        <v>221</v>
      </c>
    </row>
    <row r="1748" spans="1:50" x14ac:dyDescent="0.3">
      <c r="A1748" s="176">
        <v>812485</v>
      </c>
      <c r="B1748" s="176" t="s">
        <v>308</v>
      </c>
      <c r="C1748" s="176" t="s">
        <v>222</v>
      </c>
      <c r="D1748" s="176" t="s">
        <v>221</v>
      </c>
      <c r="E1748" s="176" t="s">
        <v>221</v>
      </c>
      <c r="F1748" s="176" t="s">
        <v>221</v>
      </c>
      <c r="G1748" s="176" t="s">
        <v>222</v>
      </c>
      <c r="H1748" s="176" t="s">
        <v>222</v>
      </c>
      <c r="I1748" s="176" t="s">
        <v>221</v>
      </c>
      <c r="J1748" s="176" t="s">
        <v>221</v>
      </c>
      <c r="K1748" s="176" t="s">
        <v>221</v>
      </c>
      <c r="L1748" s="176" t="s">
        <v>221</v>
      </c>
      <c r="M1748" s="176" t="s">
        <v>221</v>
      </c>
      <c r="N1748" s="176" t="s">
        <v>221</v>
      </c>
      <c r="O1748" s="176" t="s">
        <v>284</v>
      </c>
      <c r="P1748" s="176" t="s">
        <v>284</v>
      </c>
      <c r="Q1748" s="176" t="s">
        <v>284</v>
      </c>
      <c r="R1748" s="176" t="s">
        <v>284</v>
      </c>
      <c r="S1748" s="176" t="s">
        <v>284</v>
      </c>
      <c r="T1748" s="176" t="s">
        <v>284</v>
      </c>
      <c r="U1748" s="176" t="s">
        <v>284</v>
      </c>
      <c r="V1748" s="176" t="s">
        <v>284</v>
      </c>
      <c r="W1748" s="176" t="s">
        <v>284</v>
      </c>
      <c r="X1748" s="176" t="s">
        <v>284</v>
      </c>
      <c r="Y1748" s="176" t="s">
        <v>284</v>
      </c>
      <c r="Z1748" s="176" t="s">
        <v>284</v>
      </c>
      <c r="AA1748" s="176" t="s">
        <v>284</v>
      </c>
      <c r="AB1748" s="176" t="s">
        <v>284</v>
      </c>
      <c r="AC1748" s="176" t="s">
        <v>284</v>
      </c>
      <c r="AD1748" s="176" t="s">
        <v>284</v>
      </c>
      <c r="AE1748" s="176" t="s">
        <v>284</v>
      </c>
      <c r="AF1748" s="176" t="s">
        <v>284</v>
      </c>
      <c r="AG1748" s="176" t="s">
        <v>284</v>
      </c>
      <c r="AH1748" s="176" t="s">
        <v>284</v>
      </c>
      <c r="AI1748" s="176" t="s">
        <v>284</v>
      </c>
      <c r="AJ1748" s="176" t="s">
        <v>284</v>
      </c>
      <c r="AK1748" s="176" t="s">
        <v>284</v>
      </c>
      <c r="AL1748" s="176" t="s">
        <v>284</v>
      </c>
      <c r="AM1748" s="176" t="s">
        <v>284</v>
      </c>
      <c r="AN1748" s="176" t="s">
        <v>284</v>
      </c>
      <c r="AO1748" s="176" t="s">
        <v>284</v>
      </c>
      <c r="AP1748" s="176" t="s">
        <v>284</v>
      </c>
      <c r="AQ1748" s="176" t="s">
        <v>284</v>
      </c>
      <c r="AR1748" s="176" t="s">
        <v>284</v>
      </c>
      <c r="AS1748" s="176" t="s">
        <v>284</v>
      </c>
      <c r="AT1748" s="176" t="s">
        <v>284</v>
      </c>
      <c r="AU1748" s="176" t="s">
        <v>284</v>
      </c>
      <c r="AV1748" s="176" t="s">
        <v>284</v>
      </c>
      <c r="AW1748" s="176" t="s">
        <v>284</v>
      </c>
      <c r="AX1748" s="176" t="s">
        <v>284</v>
      </c>
    </row>
    <row r="1749" spans="1:50" x14ac:dyDescent="0.3">
      <c r="A1749" s="176">
        <v>812488</v>
      </c>
      <c r="B1749" s="176" t="s">
        <v>308</v>
      </c>
      <c r="C1749" s="176" t="s">
        <v>220</v>
      </c>
      <c r="D1749" s="176" t="s">
        <v>220</v>
      </c>
      <c r="E1749" s="176" t="s">
        <v>220</v>
      </c>
      <c r="F1749" s="176" t="s">
        <v>222</v>
      </c>
      <c r="G1749" s="176" t="s">
        <v>220</v>
      </c>
      <c r="H1749" s="176" t="s">
        <v>220</v>
      </c>
      <c r="I1749" s="176" t="s">
        <v>221</v>
      </c>
      <c r="J1749" s="176" t="s">
        <v>221</v>
      </c>
      <c r="K1749" s="176" t="s">
        <v>221</v>
      </c>
      <c r="L1749" s="176" t="s">
        <v>221</v>
      </c>
      <c r="M1749" s="176" t="s">
        <v>221</v>
      </c>
      <c r="N1749" s="176" t="s">
        <v>221</v>
      </c>
      <c r="O1749" s="176" t="s">
        <v>284</v>
      </c>
      <c r="P1749" s="176" t="s">
        <v>284</v>
      </c>
      <c r="Q1749" s="176" t="s">
        <v>284</v>
      </c>
      <c r="R1749" s="176" t="s">
        <v>284</v>
      </c>
      <c r="S1749" s="176" t="s">
        <v>284</v>
      </c>
      <c r="T1749" s="176" t="s">
        <v>284</v>
      </c>
      <c r="U1749" s="176" t="s">
        <v>284</v>
      </c>
      <c r="V1749" s="176" t="s">
        <v>284</v>
      </c>
      <c r="W1749" s="176" t="s">
        <v>284</v>
      </c>
      <c r="X1749" s="176" t="s">
        <v>284</v>
      </c>
      <c r="Y1749" s="176" t="s">
        <v>284</v>
      </c>
      <c r="Z1749" s="176" t="s">
        <v>284</v>
      </c>
      <c r="AA1749" s="176" t="s">
        <v>284</v>
      </c>
      <c r="AB1749" s="176" t="s">
        <v>284</v>
      </c>
      <c r="AC1749" s="176" t="s">
        <v>284</v>
      </c>
      <c r="AD1749" s="176" t="s">
        <v>284</v>
      </c>
      <c r="AE1749" s="176" t="s">
        <v>284</v>
      </c>
      <c r="AF1749" s="176" t="s">
        <v>284</v>
      </c>
      <c r="AG1749" s="176" t="s">
        <v>284</v>
      </c>
      <c r="AH1749" s="176" t="s">
        <v>284</v>
      </c>
      <c r="AI1749" s="176" t="s">
        <v>284</v>
      </c>
      <c r="AJ1749" s="176" t="s">
        <v>284</v>
      </c>
      <c r="AK1749" s="176" t="s">
        <v>284</v>
      </c>
      <c r="AL1749" s="176" t="s">
        <v>284</v>
      </c>
      <c r="AM1749" s="176" t="s">
        <v>284</v>
      </c>
      <c r="AN1749" s="176" t="s">
        <v>284</v>
      </c>
      <c r="AO1749" s="176" t="s">
        <v>284</v>
      </c>
      <c r="AP1749" s="176" t="s">
        <v>284</v>
      </c>
      <c r="AQ1749" s="176" t="s">
        <v>284</v>
      </c>
      <c r="AR1749" s="176" t="s">
        <v>284</v>
      </c>
      <c r="AS1749" s="176" t="s">
        <v>284</v>
      </c>
      <c r="AT1749" s="176" t="s">
        <v>284</v>
      </c>
      <c r="AU1749" s="176" t="s">
        <v>284</v>
      </c>
      <c r="AV1749" s="176" t="s">
        <v>284</v>
      </c>
      <c r="AW1749" s="176" t="s">
        <v>284</v>
      </c>
      <c r="AX1749" s="176" t="s">
        <v>284</v>
      </c>
    </row>
    <row r="1750" spans="1:50" x14ac:dyDescent="0.3">
      <c r="A1750" s="176">
        <v>812489</v>
      </c>
      <c r="B1750" s="176" t="s">
        <v>308</v>
      </c>
      <c r="C1750" s="176" t="s">
        <v>222</v>
      </c>
      <c r="D1750" s="176" t="s">
        <v>220</v>
      </c>
      <c r="E1750" s="176" t="s">
        <v>221</v>
      </c>
      <c r="F1750" s="176" t="s">
        <v>220</v>
      </c>
      <c r="G1750" s="176" t="s">
        <v>221</v>
      </c>
      <c r="H1750" s="176" t="s">
        <v>221</v>
      </c>
      <c r="I1750" s="176" t="s">
        <v>221</v>
      </c>
      <c r="J1750" s="176" t="s">
        <v>221</v>
      </c>
      <c r="K1750" s="176" t="s">
        <v>221</v>
      </c>
      <c r="L1750" s="176" t="s">
        <v>221</v>
      </c>
      <c r="M1750" s="176" t="s">
        <v>221</v>
      </c>
      <c r="N1750" s="176" t="s">
        <v>221</v>
      </c>
    </row>
    <row r="1751" spans="1:50" x14ac:dyDescent="0.3">
      <c r="A1751" s="176">
        <v>812490</v>
      </c>
      <c r="B1751" s="176" t="s">
        <v>308</v>
      </c>
      <c r="C1751" s="176" t="s">
        <v>222</v>
      </c>
      <c r="D1751" s="176" t="s">
        <v>221</v>
      </c>
      <c r="E1751" s="176" t="s">
        <v>221</v>
      </c>
      <c r="F1751" s="176" t="s">
        <v>220</v>
      </c>
      <c r="G1751" s="176" t="s">
        <v>222</v>
      </c>
      <c r="H1751" s="176" t="s">
        <v>222</v>
      </c>
      <c r="I1751" s="176" t="s">
        <v>221</v>
      </c>
      <c r="J1751" s="176" t="s">
        <v>221</v>
      </c>
      <c r="K1751" s="176" t="s">
        <v>221</v>
      </c>
      <c r="L1751" s="176" t="s">
        <v>221</v>
      </c>
      <c r="M1751" s="176" t="s">
        <v>220</v>
      </c>
      <c r="N1751" s="176" t="s">
        <v>220</v>
      </c>
    </row>
    <row r="1752" spans="1:50" x14ac:dyDescent="0.3">
      <c r="A1752" s="176">
        <v>812491</v>
      </c>
      <c r="B1752" s="176" t="s">
        <v>308</v>
      </c>
      <c r="C1752" s="176" t="s">
        <v>222</v>
      </c>
      <c r="D1752" s="176" t="s">
        <v>222</v>
      </c>
      <c r="E1752" s="176" t="s">
        <v>221</v>
      </c>
      <c r="F1752" s="176" t="s">
        <v>221</v>
      </c>
      <c r="G1752" s="176" t="s">
        <v>221</v>
      </c>
      <c r="H1752" s="176" t="s">
        <v>222</v>
      </c>
      <c r="I1752" s="176" t="s">
        <v>221</v>
      </c>
      <c r="J1752" s="176" t="s">
        <v>221</v>
      </c>
      <c r="K1752" s="176" t="s">
        <v>221</v>
      </c>
      <c r="L1752" s="176" t="s">
        <v>221</v>
      </c>
      <c r="M1752" s="176" t="s">
        <v>221</v>
      </c>
      <c r="N1752" s="176" t="s">
        <v>221</v>
      </c>
    </row>
    <row r="1753" spans="1:50" x14ac:dyDescent="0.3">
      <c r="A1753" s="176">
        <v>812494</v>
      </c>
      <c r="B1753" s="176" t="s">
        <v>308</v>
      </c>
      <c r="C1753" s="176" t="s">
        <v>222</v>
      </c>
      <c r="D1753" s="176" t="s">
        <v>221</v>
      </c>
      <c r="E1753" s="176" t="s">
        <v>222</v>
      </c>
      <c r="F1753" s="176" t="s">
        <v>222</v>
      </c>
      <c r="G1753" s="176" t="s">
        <v>222</v>
      </c>
      <c r="H1753" s="176" t="s">
        <v>222</v>
      </c>
      <c r="I1753" s="176" t="s">
        <v>221</v>
      </c>
      <c r="J1753" s="176" t="s">
        <v>221</v>
      </c>
      <c r="K1753" s="176" t="s">
        <v>221</v>
      </c>
      <c r="L1753" s="176" t="s">
        <v>221</v>
      </c>
      <c r="M1753" s="176" t="s">
        <v>221</v>
      </c>
      <c r="N1753" s="176" t="s">
        <v>221</v>
      </c>
    </row>
    <row r="1754" spans="1:50" x14ac:dyDescent="0.3">
      <c r="A1754" s="176">
        <v>812495</v>
      </c>
      <c r="B1754" s="176" t="s">
        <v>308</v>
      </c>
      <c r="C1754" s="176" t="s">
        <v>220</v>
      </c>
      <c r="D1754" s="176" t="s">
        <v>222</v>
      </c>
      <c r="E1754" s="176" t="s">
        <v>220</v>
      </c>
      <c r="F1754" s="176" t="s">
        <v>220</v>
      </c>
      <c r="G1754" s="176" t="s">
        <v>222</v>
      </c>
      <c r="H1754" s="176" t="s">
        <v>222</v>
      </c>
      <c r="I1754" s="176" t="s">
        <v>220</v>
      </c>
      <c r="J1754" s="176" t="s">
        <v>222</v>
      </c>
      <c r="K1754" s="176" t="s">
        <v>220</v>
      </c>
      <c r="L1754" s="176" t="s">
        <v>222</v>
      </c>
      <c r="M1754" s="176" t="s">
        <v>222</v>
      </c>
      <c r="N1754" s="176" t="s">
        <v>221</v>
      </c>
      <c r="O1754" s="176" t="s">
        <v>284</v>
      </c>
      <c r="P1754" s="176" t="s">
        <v>284</v>
      </c>
      <c r="Q1754" s="176" t="s">
        <v>284</v>
      </c>
      <c r="R1754" s="176" t="s">
        <v>284</v>
      </c>
      <c r="S1754" s="176" t="s">
        <v>284</v>
      </c>
      <c r="T1754" s="176" t="s">
        <v>284</v>
      </c>
      <c r="U1754" s="176" t="s">
        <v>284</v>
      </c>
      <c r="V1754" s="176" t="s">
        <v>284</v>
      </c>
      <c r="W1754" s="176" t="s">
        <v>284</v>
      </c>
      <c r="X1754" s="176" t="s">
        <v>284</v>
      </c>
      <c r="Y1754" s="176" t="s">
        <v>284</v>
      </c>
      <c r="Z1754" s="176" t="s">
        <v>284</v>
      </c>
      <c r="AA1754" s="176" t="s">
        <v>284</v>
      </c>
      <c r="AB1754" s="176" t="s">
        <v>284</v>
      </c>
      <c r="AC1754" s="176" t="s">
        <v>284</v>
      </c>
      <c r="AD1754" s="176" t="s">
        <v>284</v>
      </c>
      <c r="AE1754" s="176" t="s">
        <v>284</v>
      </c>
      <c r="AF1754" s="176" t="s">
        <v>284</v>
      </c>
      <c r="AG1754" s="176" t="s">
        <v>284</v>
      </c>
      <c r="AH1754" s="176" t="s">
        <v>284</v>
      </c>
      <c r="AI1754" s="176" t="s">
        <v>284</v>
      </c>
      <c r="AJ1754" s="176" t="s">
        <v>284</v>
      </c>
      <c r="AK1754" s="176" t="s">
        <v>284</v>
      </c>
      <c r="AL1754" s="176" t="s">
        <v>284</v>
      </c>
      <c r="AM1754" s="176" t="s">
        <v>284</v>
      </c>
      <c r="AN1754" s="176" t="s">
        <v>284</v>
      </c>
      <c r="AO1754" s="176" t="s">
        <v>284</v>
      </c>
      <c r="AP1754" s="176" t="s">
        <v>284</v>
      </c>
      <c r="AQ1754" s="176" t="s">
        <v>284</v>
      </c>
      <c r="AR1754" s="176" t="s">
        <v>284</v>
      </c>
      <c r="AS1754" s="176" t="s">
        <v>284</v>
      </c>
      <c r="AT1754" s="176" t="s">
        <v>284</v>
      </c>
      <c r="AU1754" s="176" t="s">
        <v>284</v>
      </c>
      <c r="AV1754" s="176" t="s">
        <v>284</v>
      </c>
      <c r="AW1754" s="176" t="s">
        <v>284</v>
      </c>
      <c r="AX1754" s="176" t="s">
        <v>284</v>
      </c>
    </row>
    <row r="1755" spans="1:50" x14ac:dyDescent="0.3">
      <c r="A1755" s="176">
        <v>812497</v>
      </c>
      <c r="B1755" s="176" t="s">
        <v>308</v>
      </c>
      <c r="C1755" s="176" t="s">
        <v>222</v>
      </c>
      <c r="D1755" s="176" t="s">
        <v>222</v>
      </c>
      <c r="E1755" s="176" t="s">
        <v>221</v>
      </c>
      <c r="F1755" s="176" t="s">
        <v>222</v>
      </c>
      <c r="G1755" s="176" t="s">
        <v>222</v>
      </c>
      <c r="H1755" s="176" t="s">
        <v>221</v>
      </c>
      <c r="I1755" s="176" t="s">
        <v>221</v>
      </c>
      <c r="J1755" s="176" t="s">
        <v>221</v>
      </c>
      <c r="K1755" s="176" t="s">
        <v>221</v>
      </c>
      <c r="L1755" s="176" t="s">
        <v>221</v>
      </c>
      <c r="M1755" s="176" t="s">
        <v>221</v>
      </c>
      <c r="N1755" s="176" t="s">
        <v>221</v>
      </c>
    </row>
    <row r="1756" spans="1:50" x14ac:dyDescent="0.3">
      <c r="A1756" s="176">
        <v>812499</v>
      </c>
      <c r="B1756" s="176" t="s">
        <v>308</v>
      </c>
      <c r="C1756" s="176" t="s">
        <v>222</v>
      </c>
      <c r="D1756" s="176" t="s">
        <v>221</v>
      </c>
      <c r="E1756" s="176" t="s">
        <v>221</v>
      </c>
      <c r="F1756" s="176" t="s">
        <v>221</v>
      </c>
      <c r="G1756" s="176" t="s">
        <v>222</v>
      </c>
      <c r="H1756" s="176" t="s">
        <v>222</v>
      </c>
      <c r="I1756" s="176" t="s">
        <v>221</v>
      </c>
      <c r="J1756" s="176" t="s">
        <v>221</v>
      </c>
      <c r="K1756" s="176" t="s">
        <v>221</v>
      </c>
      <c r="L1756" s="176" t="s">
        <v>221</v>
      </c>
      <c r="M1756" s="176" t="s">
        <v>221</v>
      </c>
      <c r="N1756" s="176" t="s">
        <v>221</v>
      </c>
    </row>
    <row r="1757" spans="1:50" x14ac:dyDescent="0.3">
      <c r="A1757" s="176">
        <v>812500</v>
      </c>
      <c r="B1757" s="176" t="s">
        <v>308</v>
      </c>
      <c r="C1757" s="176" t="s">
        <v>222</v>
      </c>
      <c r="D1757" s="176" t="s">
        <v>222</v>
      </c>
      <c r="E1757" s="176" t="s">
        <v>221</v>
      </c>
      <c r="F1757" s="176" t="s">
        <v>222</v>
      </c>
      <c r="G1757" s="176" t="s">
        <v>222</v>
      </c>
      <c r="H1757" s="176" t="s">
        <v>221</v>
      </c>
      <c r="I1757" s="176" t="s">
        <v>221</v>
      </c>
      <c r="J1757" s="176" t="s">
        <v>221</v>
      </c>
      <c r="K1757" s="176" t="s">
        <v>221</v>
      </c>
      <c r="L1757" s="176" t="s">
        <v>221</v>
      </c>
      <c r="M1757" s="176" t="s">
        <v>221</v>
      </c>
      <c r="N1757" s="176" t="s">
        <v>221</v>
      </c>
    </row>
    <row r="1758" spans="1:50" x14ac:dyDescent="0.3">
      <c r="A1758" s="176">
        <v>812502</v>
      </c>
      <c r="B1758" s="176" t="s">
        <v>308</v>
      </c>
      <c r="C1758" s="176" t="s">
        <v>220</v>
      </c>
      <c r="D1758" s="176" t="s">
        <v>221</v>
      </c>
      <c r="E1758" s="176" t="s">
        <v>221</v>
      </c>
      <c r="F1758" s="176" t="s">
        <v>220</v>
      </c>
      <c r="G1758" s="176" t="s">
        <v>220</v>
      </c>
      <c r="H1758" s="176" t="s">
        <v>222</v>
      </c>
      <c r="I1758" s="176" t="s">
        <v>221</v>
      </c>
      <c r="J1758" s="176" t="s">
        <v>221</v>
      </c>
      <c r="K1758" s="176" t="s">
        <v>221</v>
      </c>
      <c r="L1758" s="176" t="s">
        <v>221</v>
      </c>
      <c r="M1758" s="176" t="s">
        <v>221</v>
      </c>
      <c r="N1758" s="176" t="s">
        <v>221</v>
      </c>
    </row>
    <row r="1759" spans="1:50" x14ac:dyDescent="0.3">
      <c r="A1759" s="176">
        <v>812504</v>
      </c>
      <c r="B1759" s="176" t="s">
        <v>308</v>
      </c>
      <c r="C1759" s="176" t="s">
        <v>222</v>
      </c>
      <c r="D1759" s="176" t="s">
        <v>222</v>
      </c>
      <c r="E1759" s="176" t="s">
        <v>222</v>
      </c>
      <c r="F1759" s="176" t="s">
        <v>222</v>
      </c>
      <c r="G1759" s="176" t="s">
        <v>222</v>
      </c>
      <c r="H1759" s="176" t="s">
        <v>220</v>
      </c>
      <c r="I1759" s="176" t="s">
        <v>220</v>
      </c>
      <c r="J1759" s="176" t="s">
        <v>222</v>
      </c>
      <c r="K1759" s="176" t="s">
        <v>220</v>
      </c>
      <c r="L1759" s="176" t="s">
        <v>222</v>
      </c>
      <c r="M1759" s="176" t="s">
        <v>222</v>
      </c>
      <c r="N1759" s="176" t="s">
        <v>222</v>
      </c>
    </row>
    <row r="1760" spans="1:50" x14ac:dyDescent="0.3">
      <c r="A1760" s="176">
        <v>812506</v>
      </c>
      <c r="B1760" s="176" t="s">
        <v>308</v>
      </c>
      <c r="C1760" s="176" t="s">
        <v>222</v>
      </c>
      <c r="D1760" s="176" t="s">
        <v>222</v>
      </c>
      <c r="E1760" s="176" t="s">
        <v>222</v>
      </c>
      <c r="F1760" s="176" t="s">
        <v>221</v>
      </c>
      <c r="G1760" s="176" t="s">
        <v>222</v>
      </c>
      <c r="H1760" s="176" t="s">
        <v>221</v>
      </c>
      <c r="I1760" s="176" t="s">
        <v>221</v>
      </c>
      <c r="J1760" s="176" t="s">
        <v>221</v>
      </c>
      <c r="K1760" s="176" t="s">
        <v>221</v>
      </c>
      <c r="L1760" s="176" t="s">
        <v>221</v>
      </c>
      <c r="M1760" s="176" t="s">
        <v>221</v>
      </c>
      <c r="N1760" s="176" t="s">
        <v>221</v>
      </c>
    </row>
    <row r="1761" spans="1:50" x14ac:dyDescent="0.3">
      <c r="A1761" s="176">
        <v>812507</v>
      </c>
      <c r="B1761" s="176" t="s">
        <v>308</v>
      </c>
      <c r="C1761" s="176" t="s">
        <v>220</v>
      </c>
      <c r="D1761" s="176" t="s">
        <v>220</v>
      </c>
      <c r="E1761" s="176" t="s">
        <v>220</v>
      </c>
      <c r="F1761" s="176" t="s">
        <v>220</v>
      </c>
      <c r="G1761" s="176" t="s">
        <v>220</v>
      </c>
      <c r="H1761" s="176" t="s">
        <v>220</v>
      </c>
      <c r="I1761" s="176" t="s">
        <v>220</v>
      </c>
      <c r="J1761" s="176" t="s">
        <v>222</v>
      </c>
      <c r="K1761" s="176" t="s">
        <v>220</v>
      </c>
      <c r="L1761" s="176" t="s">
        <v>222</v>
      </c>
      <c r="M1761" s="176" t="s">
        <v>220</v>
      </c>
      <c r="N1761" s="176" t="s">
        <v>222</v>
      </c>
      <c r="O1761" s="176" t="s">
        <v>284</v>
      </c>
      <c r="P1761" s="176" t="s">
        <v>284</v>
      </c>
      <c r="Q1761" s="176" t="s">
        <v>284</v>
      </c>
      <c r="R1761" s="176" t="s">
        <v>284</v>
      </c>
      <c r="S1761" s="176" t="s">
        <v>284</v>
      </c>
      <c r="T1761" s="176" t="s">
        <v>284</v>
      </c>
      <c r="U1761" s="176" t="s">
        <v>284</v>
      </c>
      <c r="V1761" s="176" t="s">
        <v>284</v>
      </c>
      <c r="W1761" s="176" t="s">
        <v>284</v>
      </c>
      <c r="X1761" s="176" t="s">
        <v>284</v>
      </c>
      <c r="Y1761" s="176" t="s">
        <v>284</v>
      </c>
      <c r="Z1761" s="176" t="s">
        <v>284</v>
      </c>
      <c r="AA1761" s="176" t="s">
        <v>284</v>
      </c>
      <c r="AB1761" s="176" t="s">
        <v>284</v>
      </c>
      <c r="AC1761" s="176" t="s">
        <v>284</v>
      </c>
      <c r="AD1761" s="176" t="s">
        <v>284</v>
      </c>
      <c r="AE1761" s="176" t="s">
        <v>284</v>
      </c>
      <c r="AF1761" s="176" t="s">
        <v>284</v>
      </c>
      <c r="AG1761" s="176" t="s">
        <v>284</v>
      </c>
      <c r="AH1761" s="176" t="s">
        <v>284</v>
      </c>
      <c r="AI1761" s="176" t="s">
        <v>284</v>
      </c>
      <c r="AJ1761" s="176" t="s">
        <v>284</v>
      </c>
      <c r="AK1761" s="176" t="s">
        <v>284</v>
      </c>
      <c r="AL1761" s="176" t="s">
        <v>284</v>
      </c>
      <c r="AM1761" s="176" t="s">
        <v>284</v>
      </c>
      <c r="AN1761" s="176" t="s">
        <v>284</v>
      </c>
      <c r="AO1761" s="176" t="s">
        <v>284</v>
      </c>
      <c r="AP1761" s="176" t="s">
        <v>284</v>
      </c>
      <c r="AQ1761" s="176" t="s">
        <v>284</v>
      </c>
      <c r="AR1761" s="176" t="s">
        <v>284</v>
      </c>
      <c r="AS1761" s="176" t="s">
        <v>284</v>
      </c>
      <c r="AT1761" s="176" t="s">
        <v>284</v>
      </c>
      <c r="AU1761" s="176" t="s">
        <v>284</v>
      </c>
      <c r="AV1761" s="176" t="s">
        <v>284</v>
      </c>
      <c r="AW1761" s="176" t="s">
        <v>284</v>
      </c>
      <c r="AX1761" s="176" t="s">
        <v>284</v>
      </c>
    </row>
    <row r="1762" spans="1:50" x14ac:dyDescent="0.3">
      <c r="A1762" s="176">
        <v>812510</v>
      </c>
      <c r="B1762" s="176" t="s">
        <v>308</v>
      </c>
      <c r="C1762" s="176" t="s">
        <v>222</v>
      </c>
      <c r="D1762" s="176" t="s">
        <v>222</v>
      </c>
      <c r="E1762" s="176" t="s">
        <v>222</v>
      </c>
      <c r="F1762" s="176" t="s">
        <v>222</v>
      </c>
      <c r="G1762" s="176" t="s">
        <v>222</v>
      </c>
      <c r="H1762" s="176" t="s">
        <v>222</v>
      </c>
      <c r="I1762" s="176" t="s">
        <v>222</v>
      </c>
      <c r="J1762" s="176" t="s">
        <v>222</v>
      </c>
      <c r="K1762" s="176" t="s">
        <v>222</v>
      </c>
      <c r="L1762" s="176" t="s">
        <v>222</v>
      </c>
      <c r="M1762" s="176" t="s">
        <v>222</v>
      </c>
      <c r="N1762" s="176" t="s">
        <v>221</v>
      </c>
      <c r="O1762" s="176" t="s">
        <v>284</v>
      </c>
      <c r="P1762" s="176" t="s">
        <v>284</v>
      </c>
      <c r="Q1762" s="176" t="s">
        <v>284</v>
      </c>
      <c r="R1762" s="176" t="s">
        <v>284</v>
      </c>
      <c r="S1762" s="176" t="s">
        <v>284</v>
      </c>
      <c r="T1762" s="176" t="s">
        <v>284</v>
      </c>
      <c r="U1762" s="176" t="s">
        <v>284</v>
      </c>
      <c r="V1762" s="176" t="s">
        <v>284</v>
      </c>
      <c r="W1762" s="176" t="s">
        <v>284</v>
      </c>
      <c r="X1762" s="176" t="s">
        <v>284</v>
      </c>
      <c r="Y1762" s="176" t="s">
        <v>284</v>
      </c>
      <c r="Z1762" s="176" t="s">
        <v>284</v>
      </c>
      <c r="AA1762" s="176" t="s">
        <v>284</v>
      </c>
      <c r="AB1762" s="176" t="s">
        <v>284</v>
      </c>
      <c r="AC1762" s="176" t="s">
        <v>284</v>
      </c>
      <c r="AD1762" s="176" t="s">
        <v>284</v>
      </c>
      <c r="AE1762" s="176" t="s">
        <v>284</v>
      </c>
      <c r="AF1762" s="176" t="s">
        <v>284</v>
      </c>
      <c r="AG1762" s="176" t="s">
        <v>284</v>
      </c>
      <c r="AH1762" s="176" t="s">
        <v>284</v>
      </c>
      <c r="AI1762" s="176" t="s">
        <v>284</v>
      </c>
      <c r="AJ1762" s="176" t="s">
        <v>284</v>
      </c>
      <c r="AK1762" s="176" t="s">
        <v>284</v>
      </c>
      <c r="AL1762" s="176" t="s">
        <v>284</v>
      </c>
      <c r="AM1762" s="176" t="s">
        <v>284</v>
      </c>
      <c r="AN1762" s="176" t="s">
        <v>284</v>
      </c>
      <c r="AO1762" s="176" t="s">
        <v>284</v>
      </c>
      <c r="AP1762" s="176" t="s">
        <v>284</v>
      </c>
      <c r="AQ1762" s="176" t="s">
        <v>284</v>
      </c>
      <c r="AR1762" s="176" t="s">
        <v>284</v>
      </c>
      <c r="AS1762" s="176" t="s">
        <v>284</v>
      </c>
      <c r="AT1762" s="176" t="s">
        <v>284</v>
      </c>
      <c r="AU1762" s="176" t="s">
        <v>284</v>
      </c>
      <c r="AV1762" s="176" t="s">
        <v>284</v>
      </c>
      <c r="AW1762" s="176" t="s">
        <v>284</v>
      </c>
      <c r="AX1762" s="176" t="s">
        <v>284</v>
      </c>
    </row>
    <row r="1763" spans="1:50" x14ac:dyDescent="0.3">
      <c r="A1763" s="176">
        <v>812512</v>
      </c>
      <c r="B1763" s="176" t="s">
        <v>308</v>
      </c>
      <c r="C1763" s="176" t="s">
        <v>222</v>
      </c>
      <c r="D1763" s="176" t="s">
        <v>221</v>
      </c>
      <c r="E1763" s="176" t="s">
        <v>221</v>
      </c>
      <c r="F1763" s="176" t="s">
        <v>222</v>
      </c>
      <c r="G1763" s="176" t="s">
        <v>222</v>
      </c>
      <c r="H1763" s="176" t="s">
        <v>222</v>
      </c>
      <c r="I1763" s="176" t="s">
        <v>221</v>
      </c>
      <c r="J1763" s="176" t="s">
        <v>221</v>
      </c>
      <c r="K1763" s="176" t="s">
        <v>221</v>
      </c>
      <c r="L1763" s="176" t="s">
        <v>221</v>
      </c>
      <c r="M1763" s="176" t="s">
        <v>221</v>
      </c>
      <c r="N1763" s="176" t="s">
        <v>221</v>
      </c>
    </row>
    <row r="1764" spans="1:50" x14ac:dyDescent="0.3">
      <c r="A1764" s="176">
        <v>812513</v>
      </c>
      <c r="B1764" s="176" t="s">
        <v>308</v>
      </c>
      <c r="C1764" s="176" t="s">
        <v>222</v>
      </c>
      <c r="D1764" s="176" t="s">
        <v>222</v>
      </c>
      <c r="E1764" s="176" t="s">
        <v>222</v>
      </c>
      <c r="F1764" s="176" t="s">
        <v>222</v>
      </c>
      <c r="G1764" s="176" t="s">
        <v>222</v>
      </c>
      <c r="H1764" s="176" t="s">
        <v>222</v>
      </c>
      <c r="I1764" s="176" t="s">
        <v>221</v>
      </c>
      <c r="J1764" s="176" t="s">
        <v>221</v>
      </c>
      <c r="K1764" s="176" t="s">
        <v>221</v>
      </c>
      <c r="L1764" s="176" t="s">
        <v>222</v>
      </c>
      <c r="M1764" s="176" t="s">
        <v>221</v>
      </c>
      <c r="N1764" s="176" t="s">
        <v>222</v>
      </c>
    </row>
    <row r="1765" spans="1:50" x14ac:dyDescent="0.3">
      <c r="A1765" s="176">
        <v>812514</v>
      </c>
      <c r="B1765" s="176" t="s">
        <v>308</v>
      </c>
      <c r="C1765" s="176" t="s">
        <v>222</v>
      </c>
      <c r="D1765" s="176" t="s">
        <v>222</v>
      </c>
      <c r="E1765" s="176" t="s">
        <v>220</v>
      </c>
      <c r="F1765" s="176" t="s">
        <v>220</v>
      </c>
      <c r="G1765" s="176" t="s">
        <v>222</v>
      </c>
      <c r="H1765" s="176" t="s">
        <v>220</v>
      </c>
      <c r="I1765" s="176" t="s">
        <v>222</v>
      </c>
      <c r="J1765" s="176" t="s">
        <v>222</v>
      </c>
      <c r="K1765" s="176" t="s">
        <v>222</v>
      </c>
      <c r="L1765" s="176" t="s">
        <v>222</v>
      </c>
      <c r="M1765" s="176" t="s">
        <v>222</v>
      </c>
      <c r="N1765" s="176" t="s">
        <v>222</v>
      </c>
      <c r="O1765" s="176" t="s">
        <v>284</v>
      </c>
      <c r="P1765" s="176" t="s">
        <v>284</v>
      </c>
      <c r="Q1765" s="176" t="s">
        <v>284</v>
      </c>
      <c r="R1765" s="176" t="s">
        <v>284</v>
      </c>
      <c r="S1765" s="176" t="s">
        <v>284</v>
      </c>
      <c r="T1765" s="176" t="s">
        <v>284</v>
      </c>
      <c r="U1765" s="176" t="s">
        <v>284</v>
      </c>
      <c r="V1765" s="176" t="s">
        <v>284</v>
      </c>
      <c r="W1765" s="176" t="s">
        <v>284</v>
      </c>
      <c r="X1765" s="176" t="s">
        <v>284</v>
      </c>
      <c r="Y1765" s="176" t="s">
        <v>284</v>
      </c>
      <c r="Z1765" s="176" t="s">
        <v>284</v>
      </c>
      <c r="AA1765" s="176" t="s">
        <v>284</v>
      </c>
      <c r="AB1765" s="176" t="s">
        <v>284</v>
      </c>
      <c r="AC1765" s="176" t="s">
        <v>284</v>
      </c>
      <c r="AD1765" s="176" t="s">
        <v>284</v>
      </c>
      <c r="AE1765" s="176" t="s">
        <v>284</v>
      </c>
      <c r="AF1765" s="176" t="s">
        <v>284</v>
      </c>
      <c r="AG1765" s="176" t="s">
        <v>284</v>
      </c>
      <c r="AH1765" s="176" t="s">
        <v>284</v>
      </c>
      <c r="AI1765" s="176" t="s">
        <v>284</v>
      </c>
      <c r="AJ1765" s="176" t="s">
        <v>284</v>
      </c>
      <c r="AK1765" s="176" t="s">
        <v>284</v>
      </c>
      <c r="AL1765" s="176" t="s">
        <v>284</v>
      </c>
      <c r="AM1765" s="176" t="s">
        <v>284</v>
      </c>
      <c r="AN1765" s="176" t="s">
        <v>284</v>
      </c>
      <c r="AO1765" s="176" t="s">
        <v>284</v>
      </c>
      <c r="AP1765" s="176" t="s">
        <v>284</v>
      </c>
      <c r="AQ1765" s="176" t="s">
        <v>284</v>
      </c>
      <c r="AR1765" s="176" t="s">
        <v>284</v>
      </c>
      <c r="AS1765" s="176" t="s">
        <v>284</v>
      </c>
      <c r="AT1765" s="176" t="s">
        <v>284</v>
      </c>
      <c r="AU1765" s="176" t="s">
        <v>284</v>
      </c>
      <c r="AV1765" s="176" t="s">
        <v>284</v>
      </c>
      <c r="AW1765" s="176" t="s">
        <v>284</v>
      </c>
      <c r="AX1765" s="176" t="s">
        <v>284</v>
      </c>
    </row>
    <row r="1766" spans="1:50" x14ac:dyDescent="0.3">
      <c r="A1766" s="176">
        <v>812516</v>
      </c>
      <c r="B1766" s="176" t="s">
        <v>308</v>
      </c>
      <c r="C1766" s="176" t="s">
        <v>222</v>
      </c>
      <c r="D1766" s="176" t="s">
        <v>222</v>
      </c>
      <c r="E1766" s="176" t="s">
        <v>222</v>
      </c>
      <c r="F1766" s="176" t="s">
        <v>222</v>
      </c>
      <c r="G1766" s="176" t="s">
        <v>222</v>
      </c>
      <c r="H1766" s="176" t="s">
        <v>222</v>
      </c>
      <c r="I1766" s="176" t="s">
        <v>222</v>
      </c>
      <c r="J1766" s="176" t="s">
        <v>222</v>
      </c>
      <c r="K1766" s="176" t="s">
        <v>222</v>
      </c>
      <c r="L1766" s="176" t="s">
        <v>222</v>
      </c>
      <c r="M1766" s="176" t="s">
        <v>222</v>
      </c>
      <c r="N1766" s="176" t="s">
        <v>222</v>
      </c>
      <c r="O1766" s="176" t="s">
        <v>284</v>
      </c>
      <c r="P1766" s="176" t="s">
        <v>284</v>
      </c>
      <c r="Q1766" s="176" t="s">
        <v>284</v>
      </c>
      <c r="R1766" s="176" t="s">
        <v>284</v>
      </c>
      <c r="S1766" s="176" t="s">
        <v>284</v>
      </c>
      <c r="T1766" s="176" t="s">
        <v>284</v>
      </c>
      <c r="U1766" s="176" t="s">
        <v>284</v>
      </c>
      <c r="V1766" s="176" t="s">
        <v>284</v>
      </c>
      <c r="W1766" s="176" t="s">
        <v>284</v>
      </c>
      <c r="X1766" s="176" t="s">
        <v>284</v>
      </c>
      <c r="Y1766" s="176" t="s">
        <v>284</v>
      </c>
      <c r="Z1766" s="176" t="s">
        <v>284</v>
      </c>
      <c r="AA1766" s="176" t="s">
        <v>284</v>
      </c>
      <c r="AB1766" s="176" t="s">
        <v>284</v>
      </c>
      <c r="AC1766" s="176" t="s">
        <v>284</v>
      </c>
      <c r="AD1766" s="176" t="s">
        <v>284</v>
      </c>
      <c r="AE1766" s="176" t="s">
        <v>284</v>
      </c>
      <c r="AF1766" s="176" t="s">
        <v>284</v>
      </c>
      <c r="AG1766" s="176" t="s">
        <v>284</v>
      </c>
      <c r="AH1766" s="176" t="s">
        <v>284</v>
      </c>
      <c r="AI1766" s="176" t="s">
        <v>284</v>
      </c>
      <c r="AJ1766" s="176" t="s">
        <v>284</v>
      </c>
      <c r="AK1766" s="176" t="s">
        <v>284</v>
      </c>
      <c r="AL1766" s="176" t="s">
        <v>284</v>
      </c>
      <c r="AM1766" s="176" t="s">
        <v>284</v>
      </c>
      <c r="AN1766" s="176" t="s">
        <v>284</v>
      </c>
      <c r="AO1766" s="176" t="s">
        <v>284</v>
      </c>
      <c r="AP1766" s="176" t="s">
        <v>284</v>
      </c>
      <c r="AQ1766" s="176" t="s">
        <v>284</v>
      </c>
      <c r="AR1766" s="176" t="s">
        <v>284</v>
      </c>
      <c r="AS1766" s="176" t="s">
        <v>284</v>
      </c>
      <c r="AT1766" s="176" t="s">
        <v>284</v>
      </c>
      <c r="AU1766" s="176" t="s">
        <v>284</v>
      </c>
      <c r="AV1766" s="176" t="s">
        <v>284</v>
      </c>
      <c r="AW1766" s="176" t="s">
        <v>284</v>
      </c>
      <c r="AX1766" s="176" t="s">
        <v>284</v>
      </c>
    </row>
    <row r="1767" spans="1:50" x14ac:dyDescent="0.3">
      <c r="A1767" s="176">
        <v>812517</v>
      </c>
      <c r="B1767" s="176" t="s">
        <v>308</v>
      </c>
      <c r="C1767" s="176" t="s">
        <v>222</v>
      </c>
      <c r="D1767" s="176" t="s">
        <v>221</v>
      </c>
      <c r="E1767" s="176" t="s">
        <v>221</v>
      </c>
      <c r="F1767" s="176" t="s">
        <v>222</v>
      </c>
      <c r="G1767" s="176" t="s">
        <v>221</v>
      </c>
      <c r="H1767" s="176" t="s">
        <v>221</v>
      </c>
      <c r="I1767" s="176" t="s">
        <v>221</v>
      </c>
      <c r="J1767" s="176" t="s">
        <v>221</v>
      </c>
      <c r="K1767" s="176" t="s">
        <v>221</v>
      </c>
      <c r="L1767" s="176" t="s">
        <v>221</v>
      </c>
      <c r="M1767" s="176" t="s">
        <v>221</v>
      </c>
      <c r="N1767" s="176" t="s">
        <v>221</v>
      </c>
    </row>
    <row r="1768" spans="1:50" x14ac:dyDescent="0.3">
      <c r="A1768" s="176">
        <v>812518</v>
      </c>
      <c r="B1768" s="176" t="s">
        <v>308</v>
      </c>
      <c r="C1768" s="176" t="s">
        <v>222</v>
      </c>
      <c r="D1768" s="176" t="s">
        <v>221</v>
      </c>
      <c r="E1768" s="176" t="s">
        <v>222</v>
      </c>
      <c r="F1768" s="176" t="s">
        <v>222</v>
      </c>
      <c r="G1768" s="176" t="s">
        <v>222</v>
      </c>
      <c r="H1768" s="176" t="s">
        <v>222</v>
      </c>
      <c r="I1768" s="176" t="s">
        <v>221</v>
      </c>
      <c r="J1768" s="176" t="s">
        <v>221</v>
      </c>
      <c r="K1768" s="176" t="s">
        <v>221</v>
      </c>
      <c r="L1768" s="176" t="s">
        <v>221</v>
      </c>
      <c r="M1768" s="176" t="s">
        <v>221</v>
      </c>
      <c r="N1768" s="176" t="s">
        <v>221</v>
      </c>
    </row>
    <row r="1769" spans="1:50" x14ac:dyDescent="0.3">
      <c r="A1769" s="176">
        <v>812519</v>
      </c>
      <c r="B1769" s="176" t="s">
        <v>308</v>
      </c>
      <c r="C1769" s="176" t="s">
        <v>222</v>
      </c>
      <c r="D1769" s="176" t="s">
        <v>221</v>
      </c>
      <c r="E1769" s="176" t="s">
        <v>222</v>
      </c>
      <c r="F1769" s="176" t="s">
        <v>220</v>
      </c>
      <c r="G1769" s="176" t="s">
        <v>220</v>
      </c>
      <c r="H1769" s="176" t="s">
        <v>222</v>
      </c>
      <c r="I1769" s="176" t="s">
        <v>220</v>
      </c>
      <c r="J1769" s="176" t="s">
        <v>222</v>
      </c>
      <c r="K1769" s="176" t="s">
        <v>222</v>
      </c>
      <c r="L1769" s="176" t="s">
        <v>222</v>
      </c>
      <c r="M1769" s="176" t="s">
        <v>222</v>
      </c>
      <c r="N1769" s="176" t="s">
        <v>220</v>
      </c>
      <c r="O1769" s="176" t="s">
        <v>284</v>
      </c>
      <c r="P1769" s="176" t="s">
        <v>284</v>
      </c>
      <c r="Q1769" s="176" t="s">
        <v>284</v>
      </c>
      <c r="R1769" s="176" t="s">
        <v>284</v>
      </c>
      <c r="S1769" s="176" t="s">
        <v>284</v>
      </c>
      <c r="T1769" s="176" t="s">
        <v>284</v>
      </c>
      <c r="U1769" s="176" t="s">
        <v>284</v>
      </c>
      <c r="V1769" s="176" t="s">
        <v>284</v>
      </c>
      <c r="W1769" s="176" t="s">
        <v>284</v>
      </c>
      <c r="X1769" s="176" t="s">
        <v>284</v>
      </c>
      <c r="Y1769" s="176" t="s">
        <v>284</v>
      </c>
      <c r="Z1769" s="176" t="s">
        <v>284</v>
      </c>
      <c r="AA1769" s="176" t="s">
        <v>284</v>
      </c>
      <c r="AB1769" s="176" t="s">
        <v>284</v>
      </c>
      <c r="AC1769" s="176" t="s">
        <v>284</v>
      </c>
      <c r="AD1769" s="176" t="s">
        <v>284</v>
      </c>
      <c r="AE1769" s="176" t="s">
        <v>284</v>
      </c>
      <c r="AF1769" s="176" t="s">
        <v>284</v>
      </c>
      <c r="AG1769" s="176" t="s">
        <v>284</v>
      </c>
      <c r="AH1769" s="176" t="s">
        <v>284</v>
      </c>
      <c r="AI1769" s="176" t="s">
        <v>284</v>
      </c>
      <c r="AJ1769" s="176" t="s">
        <v>284</v>
      </c>
      <c r="AK1769" s="176" t="s">
        <v>284</v>
      </c>
      <c r="AL1769" s="176" t="s">
        <v>284</v>
      </c>
      <c r="AM1769" s="176" t="s">
        <v>284</v>
      </c>
      <c r="AN1769" s="176" t="s">
        <v>284</v>
      </c>
      <c r="AO1769" s="176" t="s">
        <v>284</v>
      </c>
      <c r="AP1769" s="176" t="s">
        <v>284</v>
      </c>
      <c r="AQ1769" s="176" t="s">
        <v>284</v>
      </c>
      <c r="AR1769" s="176" t="s">
        <v>284</v>
      </c>
      <c r="AS1769" s="176" t="s">
        <v>284</v>
      </c>
      <c r="AT1769" s="176" t="s">
        <v>284</v>
      </c>
      <c r="AU1769" s="176" t="s">
        <v>284</v>
      </c>
      <c r="AV1769" s="176" t="s">
        <v>284</v>
      </c>
      <c r="AW1769" s="176" t="s">
        <v>284</v>
      </c>
      <c r="AX1769" s="176" t="s">
        <v>284</v>
      </c>
    </row>
    <row r="1770" spans="1:50" x14ac:dyDescent="0.3">
      <c r="A1770" s="176">
        <v>812522</v>
      </c>
      <c r="B1770" s="176" t="s">
        <v>308</v>
      </c>
      <c r="C1770" s="176" t="s">
        <v>222</v>
      </c>
      <c r="D1770" s="176" t="s">
        <v>220</v>
      </c>
      <c r="E1770" s="176" t="s">
        <v>222</v>
      </c>
      <c r="F1770" s="176" t="s">
        <v>220</v>
      </c>
      <c r="G1770" s="176" t="s">
        <v>221</v>
      </c>
      <c r="H1770" s="176" t="s">
        <v>221</v>
      </c>
      <c r="I1770" s="176" t="s">
        <v>221</v>
      </c>
      <c r="J1770" s="176" t="s">
        <v>221</v>
      </c>
      <c r="K1770" s="176" t="s">
        <v>221</v>
      </c>
      <c r="L1770" s="176" t="s">
        <v>221</v>
      </c>
      <c r="M1770" s="176" t="s">
        <v>221</v>
      </c>
      <c r="N1770" s="176" t="s">
        <v>221</v>
      </c>
    </row>
    <row r="1771" spans="1:50" x14ac:dyDescent="0.3">
      <c r="A1771" s="176">
        <v>812523</v>
      </c>
      <c r="B1771" s="176" t="s">
        <v>308</v>
      </c>
      <c r="C1771" s="176" t="s">
        <v>222</v>
      </c>
      <c r="D1771" s="176" t="s">
        <v>221</v>
      </c>
      <c r="E1771" s="176" t="s">
        <v>221</v>
      </c>
      <c r="F1771" s="176" t="s">
        <v>221</v>
      </c>
      <c r="G1771" s="176" t="s">
        <v>222</v>
      </c>
      <c r="H1771" s="176" t="s">
        <v>222</v>
      </c>
      <c r="I1771" s="176" t="s">
        <v>221</v>
      </c>
      <c r="J1771" s="176" t="s">
        <v>221</v>
      </c>
      <c r="K1771" s="176" t="s">
        <v>221</v>
      </c>
      <c r="L1771" s="176" t="s">
        <v>221</v>
      </c>
      <c r="M1771" s="176" t="s">
        <v>221</v>
      </c>
      <c r="N1771" s="176" t="s">
        <v>221</v>
      </c>
    </row>
    <row r="1772" spans="1:50" x14ac:dyDescent="0.3">
      <c r="A1772" s="176">
        <v>812525</v>
      </c>
      <c r="B1772" s="176" t="s">
        <v>308</v>
      </c>
      <c r="C1772" s="176" t="s">
        <v>222</v>
      </c>
      <c r="D1772" s="176" t="s">
        <v>222</v>
      </c>
      <c r="E1772" s="176" t="s">
        <v>220</v>
      </c>
      <c r="F1772" s="176" t="s">
        <v>220</v>
      </c>
      <c r="G1772" s="176" t="s">
        <v>220</v>
      </c>
      <c r="H1772" s="176" t="s">
        <v>220</v>
      </c>
      <c r="I1772" s="176" t="s">
        <v>222</v>
      </c>
      <c r="J1772" s="176" t="s">
        <v>222</v>
      </c>
      <c r="K1772" s="176" t="s">
        <v>222</v>
      </c>
      <c r="L1772" s="176" t="s">
        <v>222</v>
      </c>
      <c r="M1772" s="176" t="s">
        <v>222</v>
      </c>
      <c r="N1772" s="176" t="s">
        <v>222</v>
      </c>
      <c r="O1772" s="176" t="s">
        <v>284</v>
      </c>
      <c r="P1772" s="176" t="s">
        <v>284</v>
      </c>
      <c r="Q1772" s="176" t="s">
        <v>284</v>
      </c>
      <c r="R1772" s="176" t="s">
        <v>284</v>
      </c>
      <c r="S1772" s="176" t="s">
        <v>284</v>
      </c>
      <c r="T1772" s="176" t="s">
        <v>284</v>
      </c>
      <c r="U1772" s="176" t="s">
        <v>284</v>
      </c>
      <c r="V1772" s="176" t="s">
        <v>284</v>
      </c>
      <c r="W1772" s="176" t="s">
        <v>284</v>
      </c>
      <c r="X1772" s="176" t="s">
        <v>284</v>
      </c>
      <c r="Y1772" s="176" t="s">
        <v>284</v>
      </c>
      <c r="Z1772" s="176" t="s">
        <v>284</v>
      </c>
      <c r="AA1772" s="176" t="s">
        <v>284</v>
      </c>
      <c r="AB1772" s="176" t="s">
        <v>284</v>
      </c>
      <c r="AC1772" s="176" t="s">
        <v>284</v>
      </c>
      <c r="AD1772" s="176" t="s">
        <v>284</v>
      </c>
      <c r="AE1772" s="176" t="s">
        <v>284</v>
      </c>
      <c r="AF1772" s="176" t="s">
        <v>284</v>
      </c>
      <c r="AG1772" s="176" t="s">
        <v>284</v>
      </c>
      <c r="AH1772" s="176" t="s">
        <v>284</v>
      </c>
      <c r="AI1772" s="176" t="s">
        <v>284</v>
      </c>
      <c r="AJ1772" s="176" t="s">
        <v>284</v>
      </c>
      <c r="AK1772" s="176" t="s">
        <v>284</v>
      </c>
      <c r="AL1772" s="176" t="s">
        <v>284</v>
      </c>
      <c r="AM1772" s="176" t="s">
        <v>284</v>
      </c>
      <c r="AN1772" s="176" t="s">
        <v>284</v>
      </c>
      <c r="AO1772" s="176" t="s">
        <v>284</v>
      </c>
      <c r="AP1772" s="176" t="s">
        <v>284</v>
      </c>
      <c r="AQ1772" s="176" t="s">
        <v>284</v>
      </c>
      <c r="AR1772" s="176" t="s">
        <v>284</v>
      </c>
      <c r="AS1772" s="176" t="s">
        <v>284</v>
      </c>
      <c r="AT1772" s="176" t="s">
        <v>284</v>
      </c>
      <c r="AU1772" s="176" t="s">
        <v>284</v>
      </c>
      <c r="AV1772" s="176" t="s">
        <v>284</v>
      </c>
      <c r="AW1772" s="176" t="s">
        <v>284</v>
      </c>
      <c r="AX1772" s="176" t="s">
        <v>284</v>
      </c>
    </row>
    <row r="1773" spans="1:50" x14ac:dyDescent="0.3">
      <c r="A1773" s="176">
        <v>812526</v>
      </c>
      <c r="B1773" s="176" t="s">
        <v>308</v>
      </c>
      <c r="C1773" s="176" t="s">
        <v>222</v>
      </c>
      <c r="D1773" s="176" t="s">
        <v>222</v>
      </c>
      <c r="E1773" s="176" t="s">
        <v>222</v>
      </c>
      <c r="F1773" s="176" t="s">
        <v>221</v>
      </c>
      <c r="G1773" s="176" t="s">
        <v>221</v>
      </c>
      <c r="H1773" s="176" t="s">
        <v>221</v>
      </c>
      <c r="I1773" s="176" t="s">
        <v>221</v>
      </c>
      <c r="J1773" s="176" t="s">
        <v>221</v>
      </c>
      <c r="K1773" s="176" t="s">
        <v>221</v>
      </c>
      <c r="L1773" s="176" t="s">
        <v>221</v>
      </c>
      <c r="M1773" s="176" t="s">
        <v>221</v>
      </c>
      <c r="N1773" s="176" t="s">
        <v>221</v>
      </c>
    </row>
    <row r="1774" spans="1:50" x14ac:dyDescent="0.3">
      <c r="A1774" s="176">
        <v>812527</v>
      </c>
      <c r="B1774" s="176" t="s">
        <v>308</v>
      </c>
      <c r="C1774" s="176" t="s">
        <v>222</v>
      </c>
      <c r="D1774" s="176" t="s">
        <v>222</v>
      </c>
      <c r="E1774" s="176" t="s">
        <v>222</v>
      </c>
      <c r="F1774" s="176" t="s">
        <v>221</v>
      </c>
      <c r="G1774" s="176" t="s">
        <v>221</v>
      </c>
      <c r="H1774" s="176" t="s">
        <v>222</v>
      </c>
      <c r="I1774" s="176" t="s">
        <v>221</v>
      </c>
      <c r="J1774" s="176" t="s">
        <v>221</v>
      </c>
      <c r="K1774" s="176" t="s">
        <v>221</v>
      </c>
      <c r="L1774" s="176" t="s">
        <v>221</v>
      </c>
      <c r="M1774" s="176" t="s">
        <v>221</v>
      </c>
      <c r="N1774" s="176" t="s">
        <v>221</v>
      </c>
    </row>
    <row r="1775" spans="1:50" x14ac:dyDescent="0.3">
      <c r="A1775" s="176">
        <v>812528</v>
      </c>
      <c r="B1775" s="176" t="s">
        <v>308</v>
      </c>
      <c r="C1775" s="176" t="s">
        <v>222</v>
      </c>
      <c r="D1775" s="176" t="s">
        <v>221</v>
      </c>
      <c r="E1775" s="176" t="s">
        <v>222</v>
      </c>
      <c r="F1775" s="176" t="s">
        <v>220</v>
      </c>
      <c r="G1775" s="176" t="s">
        <v>222</v>
      </c>
      <c r="H1775" s="176" t="s">
        <v>222</v>
      </c>
      <c r="I1775" s="176" t="s">
        <v>222</v>
      </c>
      <c r="J1775" s="176" t="s">
        <v>222</v>
      </c>
      <c r="K1775" s="176" t="s">
        <v>222</v>
      </c>
      <c r="L1775" s="176" t="s">
        <v>222</v>
      </c>
      <c r="M1775" s="176" t="s">
        <v>222</v>
      </c>
      <c r="N1775" s="176" t="s">
        <v>222</v>
      </c>
    </row>
    <row r="1776" spans="1:50" x14ac:dyDescent="0.3">
      <c r="A1776" s="176">
        <v>812529</v>
      </c>
      <c r="B1776" s="176" t="s">
        <v>308</v>
      </c>
      <c r="C1776" s="176" t="s">
        <v>222</v>
      </c>
      <c r="E1776" s="176" t="s">
        <v>222</v>
      </c>
      <c r="F1776" s="176" t="s">
        <v>222</v>
      </c>
      <c r="G1776" s="176" t="s">
        <v>222</v>
      </c>
      <c r="H1776" s="176" t="s">
        <v>222</v>
      </c>
      <c r="I1776" s="176" t="s">
        <v>221</v>
      </c>
      <c r="J1776" s="176" t="s">
        <v>221</v>
      </c>
      <c r="K1776" s="176" t="s">
        <v>221</v>
      </c>
      <c r="L1776" s="176" t="s">
        <v>221</v>
      </c>
      <c r="M1776" s="176" t="s">
        <v>221</v>
      </c>
      <c r="N1776" s="176" t="s">
        <v>221</v>
      </c>
    </row>
    <row r="1777" spans="1:50" x14ac:dyDescent="0.3">
      <c r="A1777" s="176">
        <v>812530</v>
      </c>
      <c r="B1777" s="176" t="s">
        <v>308</v>
      </c>
      <c r="C1777" s="176" t="s">
        <v>222</v>
      </c>
      <c r="D1777" s="176" t="s">
        <v>222</v>
      </c>
      <c r="E1777" s="176" t="s">
        <v>222</v>
      </c>
      <c r="F1777" s="176" t="s">
        <v>221</v>
      </c>
      <c r="G1777" s="176" t="s">
        <v>221</v>
      </c>
      <c r="H1777" s="176" t="s">
        <v>222</v>
      </c>
      <c r="I1777" s="176" t="s">
        <v>221</v>
      </c>
      <c r="J1777" s="176" t="s">
        <v>221</v>
      </c>
      <c r="K1777" s="176" t="s">
        <v>221</v>
      </c>
      <c r="L1777" s="176" t="s">
        <v>221</v>
      </c>
      <c r="M1777" s="176" t="s">
        <v>221</v>
      </c>
      <c r="N1777" s="176" t="s">
        <v>221</v>
      </c>
    </row>
    <row r="1778" spans="1:50" x14ac:dyDescent="0.3">
      <c r="A1778" s="176">
        <v>812534</v>
      </c>
      <c r="B1778" s="176" t="s">
        <v>308</v>
      </c>
      <c r="C1778" s="176" t="s">
        <v>222</v>
      </c>
      <c r="D1778" s="176" t="s">
        <v>222</v>
      </c>
      <c r="E1778" s="176" t="s">
        <v>221</v>
      </c>
      <c r="F1778" s="176" t="s">
        <v>221</v>
      </c>
      <c r="G1778" s="176" t="s">
        <v>221</v>
      </c>
      <c r="H1778" s="176" t="s">
        <v>221</v>
      </c>
      <c r="I1778" s="176" t="s">
        <v>221</v>
      </c>
      <c r="J1778" s="176" t="s">
        <v>221</v>
      </c>
      <c r="K1778" s="176" t="s">
        <v>221</v>
      </c>
      <c r="L1778" s="176" t="s">
        <v>221</v>
      </c>
      <c r="M1778" s="176" t="s">
        <v>221</v>
      </c>
      <c r="N1778" s="176" t="s">
        <v>221</v>
      </c>
    </row>
    <row r="1779" spans="1:50" x14ac:dyDescent="0.3">
      <c r="A1779" s="176">
        <v>812535</v>
      </c>
      <c r="B1779" s="176" t="s">
        <v>308</v>
      </c>
      <c r="C1779" s="176" t="s">
        <v>220</v>
      </c>
      <c r="D1779" s="176" t="s">
        <v>221</v>
      </c>
      <c r="E1779" s="176" t="s">
        <v>221</v>
      </c>
      <c r="F1779" s="176" t="s">
        <v>220</v>
      </c>
      <c r="G1779" s="176" t="s">
        <v>222</v>
      </c>
      <c r="H1779" s="176" t="s">
        <v>222</v>
      </c>
      <c r="I1779" s="176" t="s">
        <v>222</v>
      </c>
      <c r="J1779" s="176" t="s">
        <v>221</v>
      </c>
      <c r="K1779" s="176" t="s">
        <v>221</v>
      </c>
      <c r="L1779" s="176" t="s">
        <v>221</v>
      </c>
      <c r="M1779" s="176" t="s">
        <v>221</v>
      </c>
      <c r="N1779" s="176" t="s">
        <v>222</v>
      </c>
    </row>
    <row r="1780" spans="1:50" x14ac:dyDescent="0.3">
      <c r="A1780" s="176">
        <v>812536</v>
      </c>
      <c r="B1780" s="176" t="s">
        <v>308</v>
      </c>
      <c r="C1780" s="176" t="s">
        <v>222</v>
      </c>
      <c r="D1780" s="176" t="s">
        <v>222</v>
      </c>
      <c r="E1780" s="176" t="s">
        <v>221</v>
      </c>
      <c r="F1780" s="176" t="s">
        <v>221</v>
      </c>
      <c r="G1780" s="176" t="s">
        <v>222</v>
      </c>
      <c r="H1780" s="176" t="s">
        <v>222</v>
      </c>
      <c r="I1780" s="176" t="s">
        <v>221</v>
      </c>
      <c r="J1780" s="176" t="s">
        <v>221</v>
      </c>
      <c r="K1780" s="176" t="s">
        <v>221</v>
      </c>
      <c r="L1780" s="176" t="s">
        <v>221</v>
      </c>
      <c r="M1780" s="176" t="s">
        <v>221</v>
      </c>
      <c r="N1780" s="176" t="s">
        <v>221</v>
      </c>
    </row>
    <row r="1781" spans="1:50" x14ac:dyDescent="0.3">
      <c r="A1781" s="176">
        <v>812538</v>
      </c>
      <c r="B1781" s="176" t="s">
        <v>308</v>
      </c>
      <c r="C1781" s="176" t="s">
        <v>222</v>
      </c>
      <c r="D1781" s="176" t="s">
        <v>222</v>
      </c>
      <c r="E1781" s="176" t="s">
        <v>222</v>
      </c>
      <c r="F1781" s="176" t="s">
        <v>222</v>
      </c>
      <c r="G1781" s="176" t="s">
        <v>221</v>
      </c>
      <c r="H1781" s="176" t="s">
        <v>221</v>
      </c>
      <c r="I1781" s="176" t="s">
        <v>221</v>
      </c>
      <c r="J1781" s="176" t="s">
        <v>221</v>
      </c>
      <c r="K1781" s="176" t="s">
        <v>221</v>
      </c>
      <c r="L1781" s="176" t="s">
        <v>221</v>
      </c>
      <c r="M1781" s="176" t="s">
        <v>221</v>
      </c>
      <c r="N1781" s="176" t="s">
        <v>221</v>
      </c>
    </row>
    <row r="1782" spans="1:50" x14ac:dyDescent="0.3">
      <c r="A1782" s="176">
        <v>812541</v>
      </c>
      <c r="B1782" s="176" t="s">
        <v>308</v>
      </c>
      <c r="C1782" s="176" t="s">
        <v>222</v>
      </c>
      <c r="D1782" s="176" t="s">
        <v>221</v>
      </c>
      <c r="E1782" s="176" t="s">
        <v>221</v>
      </c>
      <c r="F1782" s="176" t="s">
        <v>221</v>
      </c>
      <c r="G1782" s="176" t="s">
        <v>221</v>
      </c>
      <c r="H1782" s="176" t="s">
        <v>222</v>
      </c>
      <c r="I1782" s="176" t="s">
        <v>221</v>
      </c>
      <c r="J1782" s="176" t="s">
        <v>221</v>
      </c>
      <c r="K1782" s="176" t="s">
        <v>221</v>
      </c>
      <c r="L1782" s="176" t="s">
        <v>221</v>
      </c>
      <c r="M1782" s="176" t="s">
        <v>221</v>
      </c>
      <c r="N1782" s="176" t="s">
        <v>221</v>
      </c>
    </row>
    <row r="1783" spans="1:50" x14ac:dyDescent="0.3">
      <c r="A1783" s="176">
        <v>812544</v>
      </c>
      <c r="B1783" s="176" t="s">
        <v>308</v>
      </c>
      <c r="C1783" s="176" t="s">
        <v>222</v>
      </c>
      <c r="D1783" s="176" t="s">
        <v>222</v>
      </c>
      <c r="E1783" s="176" t="s">
        <v>222</v>
      </c>
      <c r="F1783" s="176" t="s">
        <v>222</v>
      </c>
      <c r="G1783" s="176" t="s">
        <v>221</v>
      </c>
      <c r="H1783" s="176" t="s">
        <v>221</v>
      </c>
      <c r="I1783" s="176" t="s">
        <v>221</v>
      </c>
      <c r="J1783" s="176" t="s">
        <v>221</v>
      </c>
      <c r="K1783" s="176" t="s">
        <v>221</v>
      </c>
      <c r="L1783" s="176" t="s">
        <v>221</v>
      </c>
      <c r="M1783" s="176" t="s">
        <v>221</v>
      </c>
      <c r="N1783" s="176" t="s">
        <v>221</v>
      </c>
    </row>
    <row r="1784" spans="1:50" x14ac:dyDescent="0.3">
      <c r="A1784" s="176">
        <v>812545</v>
      </c>
      <c r="B1784" s="176" t="s">
        <v>308</v>
      </c>
      <c r="C1784" s="176" t="s">
        <v>220</v>
      </c>
      <c r="D1784" s="176" t="s">
        <v>220</v>
      </c>
      <c r="E1784" s="176" t="s">
        <v>220</v>
      </c>
      <c r="F1784" s="176" t="s">
        <v>220</v>
      </c>
      <c r="G1784" s="176" t="s">
        <v>222</v>
      </c>
      <c r="H1784" s="176" t="s">
        <v>222</v>
      </c>
      <c r="I1784" s="176" t="s">
        <v>222</v>
      </c>
      <c r="J1784" s="176" t="s">
        <v>222</v>
      </c>
      <c r="K1784" s="176" t="s">
        <v>220</v>
      </c>
      <c r="L1784" s="176" t="s">
        <v>222</v>
      </c>
      <c r="M1784" s="176" t="s">
        <v>220</v>
      </c>
      <c r="N1784" s="176" t="s">
        <v>222</v>
      </c>
      <c r="O1784" s="176" t="s">
        <v>284</v>
      </c>
      <c r="P1784" s="176" t="s">
        <v>284</v>
      </c>
      <c r="Q1784" s="176" t="s">
        <v>284</v>
      </c>
      <c r="R1784" s="176" t="s">
        <v>284</v>
      </c>
      <c r="S1784" s="176" t="s">
        <v>284</v>
      </c>
      <c r="T1784" s="176" t="s">
        <v>284</v>
      </c>
      <c r="U1784" s="176" t="s">
        <v>284</v>
      </c>
      <c r="V1784" s="176" t="s">
        <v>284</v>
      </c>
      <c r="W1784" s="176" t="s">
        <v>284</v>
      </c>
      <c r="X1784" s="176" t="s">
        <v>284</v>
      </c>
      <c r="Y1784" s="176" t="s">
        <v>284</v>
      </c>
      <c r="Z1784" s="176" t="s">
        <v>284</v>
      </c>
      <c r="AA1784" s="176" t="s">
        <v>284</v>
      </c>
      <c r="AB1784" s="176" t="s">
        <v>284</v>
      </c>
      <c r="AC1784" s="176" t="s">
        <v>284</v>
      </c>
      <c r="AD1784" s="176" t="s">
        <v>284</v>
      </c>
      <c r="AE1784" s="176" t="s">
        <v>284</v>
      </c>
      <c r="AF1784" s="176" t="s">
        <v>284</v>
      </c>
      <c r="AG1784" s="176" t="s">
        <v>284</v>
      </c>
      <c r="AH1784" s="176" t="s">
        <v>284</v>
      </c>
      <c r="AI1784" s="176" t="s">
        <v>284</v>
      </c>
      <c r="AJ1784" s="176" t="s">
        <v>284</v>
      </c>
      <c r="AK1784" s="176" t="s">
        <v>284</v>
      </c>
      <c r="AL1784" s="176" t="s">
        <v>284</v>
      </c>
      <c r="AM1784" s="176" t="s">
        <v>284</v>
      </c>
      <c r="AN1784" s="176" t="s">
        <v>284</v>
      </c>
      <c r="AO1784" s="176" t="s">
        <v>284</v>
      </c>
      <c r="AP1784" s="176" t="s">
        <v>284</v>
      </c>
      <c r="AQ1784" s="176" t="s">
        <v>284</v>
      </c>
      <c r="AR1784" s="176" t="s">
        <v>284</v>
      </c>
      <c r="AS1784" s="176" t="s">
        <v>284</v>
      </c>
      <c r="AT1784" s="176" t="s">
        <v>284</v>
      </c>
      <c r="AU1784" s="176" t="s">
        <v>284</v>
      </c>
      <c r="AV1784" s="176" t="s">
        <v>284</v>
      </c>
      <c r="AW1784" s="176" t="s">
        <v>284</v>
      </c>
      <c r="AX1784" s="176" t="s">
        <v>284</v>
      </c>
    </row>
    <row r="1785" spans="1:50" x14ac:dyDescent="0.3">
      <c r="A1785" s="176">
        <v>812546</v>
      </c>
      <c r="B1785" s="176" t="s">
        <v>308</v>
      </c>
      <c r="C1785" s="176" t="s">
        <v>221</v>
      </c>
      <c r="D1785" s="176" t="s">
        <v>222</v>
      </c>
      <c r="E1785" s="176" t="s">
        <v>222</v>
      </c>
      <c r="F1785" s="176" t="s">
        <v>222</v>
      </c>
      <c r="G1785" s="176" t="s">
        <v>221</v>
      </c>
      <c r="H1785" s="176" t="s">
        <v>222</v>
      </c>
      <c r="I1785" s="176" t="s">
        <v>221</v>
      </c>
      <c r="J1785" s="176" t="s">
        <v>221</v>
      </c>
      <c r="K1785" s="176" t="s">
        <v>221</v>
      </c>
      <c r="L1785" s="176" t="s">
        <v>221</v>
      </c>
      <c r="M1785" s="176" t="s">
        <v>221</v>
      </c>
      <c r="N1785" s="176" t="s">
        <v>221</v>
      </c>
    </row>
    <row r="1786" spans="1:50" x14ac:dyDescent="0.3">
      <c r="A1786" s="176">
        <v>812547</v>
      </c>
      <c r="B1786" s="176" t="s">
        <v>308</v>
      </c>
      <c r="C1786" s="176" t="s">
        <v>222</v>
      </c>
      <c r="D1786" s="176" t="s">
        <v>222</v>
      </c>
      <c r="E1786" s="176" t="s">
        <v>222</v>
      </c>
      <c r="F1786" s="176" t="s">
        <v>222</v>
      </c>
      <c r="G1786" s="176" t="s">
        <v>222</v>
      </c>
      <c r="H1786" s="176" t="s">
        <v>222</v>
      </c>
      <c r="I1786" s="176" t="s">
        <v>221</v>
      </c>
      <c r="J1786" s="176" t="s">
        <v>221</v>
      </c>
      <c r="K1786" s="176" t="s">
        <v>221</v>
      </c>
      <c r="L1786" s="176" t="s">
        <v>221</v>
      </c>
      <c r="M1786" s="176" t="s">
        <v>221</v>
      </c>
      <c r="N1786" s="176" t="s">
        <v>221</v>
      </c>
    </row>
    <row r="1787" spans="1:50" x14ac:dyDescent="0.3">
      <c r="A1787" s="176">
        <v>812548</v>
      </c>
      <c r="B1787" s="176" t="s">
        <v>308</v>
      </c>
      <c r="C1787" s="176" t="s">
        <v>220</v>
      </c>
      <c r="D1787" s="176" t="s">
        <v>222</v>
      </c>
      <c r="E1787" s="176" t="s">
        <v>221</v>
      </c>
      <c r="F1787" s="176" t="s">
        <v>222</v>
      </c>
      <c r="G1787" s="176" t="s">
        <v>220</v>
      </c>
      <c r="H1787" s="176" t="s">
        <v>220</v>
      </c>
      <c r="I1787" s="176" t="s">
        <v>220</v>
      </c>
      <c r="J1787" s="176" t="s">
        <v>221</v>
      </c>
      <c r="K1787" s="176" t="s">
        <v>221</v>
      </c>
      <c r="L1787" s="176" t="s">
        <v>222</v>
      </c>
      <c r="M1787" s="176" t="s">
        <v>221</v>
      </c>
      <c r="N1787" s="176" t="s">
        <v>221</v>
      </c>
      <c r="O1787" s="176" t="s">
        <v>284</v>
      </c>
      <c r="P1787" s="176" t="s">
        <v>284</v>
      </c>
      <c r="Q1787" s="176" t="s">
        <v>284</v>
      </c>
      <c r="R1787" s="176" t="s">
        <v>284</v>
      </c>
      <c r="S1787" s="176" t="s">
        <v>284</v>
      </c>
      <c r="T1787" s="176" t="s">
        <v>284</v>
      </c>
      <c r="U1787" s="176" t="s">
        <v>284</v>
      </c>
      <c r="V1787" s="176" t="s">
        <v>284</v>
      </c>
      <c r="W1787" s="176" t="s">
        <v>284</v>
      </c>
      <c r="X1787" s="176" t="s">
        <v>284</v>
      </c>
      <c r="Y1787" s="176" t="s">
        <v>284</v>
      </c>
      <c r="Z1787" s="176" t="s">
        <v>284</v>
      </c>
      <c r="AA1787" s="176" t="s">
        <v>284</v>
      </c>
      <c r="AB1787" s="176" t="s">
        <v>284</v>
      </c>
      <c r="AC1787" s="176" t="s">
        <v>284</v>
      </c>
      <c r="AD1787" s="176" t="s">
        <v>284</v>
      </c>
      <c r="AE1787" s="176" t="s">
        <v>284</v>
      </c>
      <c r="AF1787" s="176" t="s">
        <v>284</v>
      </c>
      <c r="AG1787" s="176" t="s">
        <v>284</v>
      </c>
      <c r="AH1787" s="176" t="s">
        <v>284</v>
      </c>
      <c r="AI1787" s="176" t="s">
        <v>284</v>
      </c>
      <c r="AJ1787" s="176" t="s">
        <v>284</v>
      </c>
      <c r="AK1787" s="176" t="s">
        <v>284</v>
      </c>
      <c r="AL1787" s="176" t="s">
        <v>284</v>
      </c>
      <c r="AM1787" s="176" t="s">
        <v>284</v>
      </c>
      <c r="AN1787" s="176" t="s">
        <v>284</v>
      </c>
      <c r="AO1787" s="176" t="s">
        <v>284</v>
      </c>
      <c r="AP1787" s="176" t="s">
        <v>284</v>
      </c>
      <c r="AQ1787" s="176" t="s">
        <v>284</v>
      </c>
      <c r="AR1787" s="176" t="s">
        <v>284</v>
      </c>
      <c r="AS1787" s="176" t="s">
        <v>284</v>
      </c>
      <c r="AT1787" s="176" t="s">
        <v>284</v>
      </c>
      <c r="AU1787" s="176" t="s">
        <v>284</v>
      </c>
      <c r="AV1787" s="176" t="s">
        <v>284</v>
      </c>
      <c r="AW1787" s="176" t="s">
        <v>284</v>
      </c>
      <c r="AX1787" s="176" t="s">
        <v>284</v>
      </c>
    </row>
    <row r="1788" spans="1:50" x14ac:dyDescent="0.3">
      <c r="A1788" s="176">
        <v>812550</v>
      </c>
      <c r="B1788" s="176" t="s">
        <v>308</v>
      </c>
      <c r="C1788" s="176" t="s">
        <v>222</v>
      </c>
      <c r="D1788" s="176" t="s">
        <v>222</v>
      </c>
      <c r="E1788" s="176" t="s">
        <v>222</v>
      </c>
      <c r="F1788" s="176" t="s">
        <v>222</v>
      </c>
      <c r="G1788" s="176" t="s">
        <v>222</v>
      </c>
      <c r="H1788" s="176" t="s">
        <v>222</v>
      </c>
      <c r="I1788" s="176" t="s">
        <v>221</v>
      </c>
      <c r="J1788" s="176" t="s">
        <v>221</v>
      </c>
      <c r="K1788" s="176" t="s">
        <v>221</v>
      </c>
      <c r="L1788" s="176" t="s">
        <v>221</v>
      </c>
      <c r="M1788" s="176" t="s">
        <v>221</v>
      </c>
      <c r="N1788" s="176" t="s">
        <v>221</v>
      </c>
    </row>
    <row r="1789" spans="1:50" x14ac:dyDescent="0.3">
      <c r="A1789" s="176">
        <v>812552</v>
      </c>
      <c r="B1789" s="176" t="s">
        <v>308</v>
      </c>
      <c r="C1789" s="176" t="s">
        <v>222</v>
      </c>
      <c r="D1789" s="176" t="s">
        <v>221</v>
      </c>
      <c r="E1789" s="176" t="s">
        <v>221</v>
      </c>
      <c r="F1789" s="176" t="s">
        <v>222</v>
      </c>
      <c r="G1789" s="176" t="s">
        <v>222</v>
      </c>
      <c r="H1789" s="176" t="s">
        <v>221</v>
      </c>
      <c r="I1789" s="176" t="s">
        <v>221</v>
      </c>
      <c r="J1789" s="176" t="s">
        <v>221</v>
      </c>
      <c r="K1789" s="176" t="s">
        <v>221</v>
      </c>
      <c r="L1789" s="176" t="s">
        <v>221</v>
      </c>
      <c r="M1789" s="176" t="s">
        <v>221</v>
      </c>
      <c r="N1789" s="176" t="s">
        <v>221</v>
      </c>
    </row>
    <row r="1790" spans="1:50" x14ac:dyDescent="0.3">
      <c r="A1790" s="176">
        <v>812553</v>
      </c>
      <c r="B1790" s="176" t="s">
        <v>308</v>
      </c>
      <c r="C1790" s="176" t="s">
        <v>220</v>
      </c>
      <c r="D1790" s="176" t="s">
        <v>222</v>
      </c>
      <c r="E1790" s="176" t="s">
        <v>221</v>
      </c>
      <c r="F1790" s="176" t="s">
        <v>222</v>
      </c>
      <c r="G1790" s="176" t="s">
        <v>222</v>
      </c>
      <c r="H1790" s="176" t="s">
        <v>222</v>
      </c>
      <c r="I1790" s="176" t="s">
        <v>220</v>
      </c>
      <c r="J1790" s="176" t="s">
        <v>221</v>
      </c>
      <c r="K1790" s="176" t="s">
        <v>220</v>
      </c>
      <c r="L1790" s="176" t="s">
        <v>222</v>
      </c>
      <c r="M1790" s="176" t="s">
        <v>221</v>
      </c>
      <c r="N1790" s="176" t="s">
        <v>222</v>
      </c>
    </row>
    <row r="1791" spans="1:50" x14ac:dyDescent="0.3">
      <c r="A1791" s="176">
        <v>812554</v>
      </c>
      <c r="B1791" s="176" t="s">
        <v>308</v>
      </c>
      <c r="C1791" s="176" t="s">
        <v>220</v>
      </c>
      <c r="D1791" s="176" t="s">
        <v>221</v>
      </c>
      <c r="E1791" s="176" t="s">
        <v>221</v>
      </c>
      <c r="F1791" s="176" t="s">
        <v>220</v>
      </c>
      <c r="G1791" s="176" t="s">
        <v>221</v>
      </c>
      <c r="H1791" s="176" t="s">
        <v>221</v>
      </c>
      <c r="I1791" s="176" t="s">
        <v>221</v>
      </c>
      <c r="J1791" s="176" t="s">
        <v>221</v>
      </c>
      <c r="K1791" s="176" t="s">
        <v>221</v>
      </c>
      <c r="L1791" s="176" t="s">
        <v>221</v>
      </c>
      <c r="M1791" s="176" t="s">
        <v>221</v>
      </c>
      <c r="N1791" s="176" t="s">
        <v>221</v>
      </c>
      <c r="O1791" s="176" t="s">
        <v>284</v>
      </c>
      <c r="P1791" s="176" t="s">
        <v>284</v>
      </c>
      <c r="Q1791" s="176" t="s">
        <v>284</v>
      </c>
      <c r="R1791" s="176" t="s">
        <v>284</v>
      </c>
      <c r="S1791" s="176" t="s">
        <v>284</v>
      </c>
      <c r="T1791" s="176" t="s">
        <v>284</v>
      </c>
      <c r="U1791" s="176" t="s">
        <v>284</v>
      </c>
      <c r="V1791" s="176" t="s">
        <v>284</v>
      </c>
      <c r="W1791" s="176" t="s">
        <v>284</v>
      </c>
      <c r="X1791" s="176" t="s">
        <v>284</v>
      </c>
      <c r="Y1791" s="176" t="s">
        <v>284</v>
      </c>
      <c r="Z1791" s="176" t="s">
        <v>284</v>
      </c>
      <c r="AA1791" s="176" t="s">
        <v>284</v>
      </c>
      <c r="AB1791" s="176" t="s">
        <v>284</v>
      </c>
      <c r="AC1791" s="176" t="s">
        <v>284</v>
      </c>
      <c r="AD1791" s="176" t="s">
        <v>284</v>
      </c>
      <c r="AE1791" s="176" t="s">
        <v>284</v>
      </c>
      <c r="AF1791" s="176" t="s">
        <v>284</v>
      </c>
      <c r="AG1791" s="176" t="s">
        <v>284</v>
      </c>
      <c r="AH1791" s="176" t="s">
        <v>284</v>
      </c>
      <c r="AI1791" s="176" t="s">
        <v>284</v>
      </c>
      <c r="AJ1791" s="176" t="s">
        <v>284</v>
      </c>
      <c r="AK1791" s="176" t="s">
        <v>284</v>
      </c>
      <c r="AL1791" s="176" t="s">
        <v>284</v>
      </c>
      <c r="AM1791" s="176" t="s">
        <v>284</v>
      </c>
      <c r="AN1791" s="176" t="s">
        <v>284</v>
      </c>
      <c r="AO1791" s="176" t="s">
        <v>284</v>
      </c>
      <c r="AP1791" s="176" t="s">
        <v>284</v>
      </c>
      <c r="AQ1791" s="176" t="s">
        <v>284</v>
      </c>
      <c r="AR1791" s="176" t="s">
        <v>284</v>
      </c>
      <c r="AS1791" s="176" t="s">
        <v>284</v>
      </c>
      <c r="AT1791" s="176" t="s">
        <v>284</v>
      </c>
      <c r="AU1791" s="176" t="s">
        <v>284</v>
      </c>
      <c r="AV1791" s="176" t="s">
        <v>284</v>
      </c>
      <c r="AW1791" s="176" t="s">
        <v>284</v>
      </c>
      <c r="AX1791" s="176" t="s">
        <v>284</v>
      </c>
    </row>
    <row r="1792" spans="1:50" x14ac:dyDescent="0.3">
      <c r="A1792" s="176">
        <v>812556</v>
      </c>
      <c r="B1792" s="176" t="s">
        <v>308</v>
      </c>
      <c r="C1792" s="176" t="s">
        <v>220</v>
      </c>
      <c r="D1792" s="176" t="s">
        <v>222</v>
      </c>
      <c r="E1792" s="176" t="s">
        <v>222</v>
      </c>
      <c r="F1792" s="176" t="s">
        <v>222</v>
      </c>
      <c r="G1792" s="176" t="s">
        <v>220</v>
      </c>
      <c r="H1792" s="176" t="s">
        <v>220</v>
      </c>
      <c r="I1792" s="176" t="s">
        <v>220</v>
      </c>
      <c r="J1792" s="176" t="s">
        <v>221</v>
      </c>
      <c r="K1792" s="176" t="s">
        <v>222</v>
      </c>
      <c r="L1792" s="176" t="s">
        <v>221</v>
      </c>
      <c r="M1792" s="176" t="s">
        <v>220</v>
      </c>
      <c r="N1792" s="176" t="s">
        <v>222</v>
      </c>
      <c r="O1792" s="176" t="s">
        <v>284</v>
      </c>
      <c r="P1792" s="176" t="s">
        <v>284</v>
      </c>
      <c r="Q1792" s="176" t="s">
        <v>284</v>
      </c>
      <c r="R1792" s="176" t="s">
        <v>284</v>
      </c>
      <c r="S1792" s="176" t="s">
        <v>284</v>
      </c>
      <c r="T1792" s="176" t="s">
        <v>284</v>
      </c>
      <c r="U1792" s="176" t="s">
        <v>284</v>
      </c>
      <c r="V1792" s="176" t="s">
        <v>284</v>
      </c>
      <c r="W1792" s="176" t="s">
        <v>284</v>
      </c>
      <c r="X1792" s="176" t="s">
        <v>284</v>
      </c>
      <c r="Y1792" s="176" t="s">
        <v>284</v>
      </c>
      <c r="Z1792" s="176" t="s">
        <v>284</v>
      </c>
      <c r="AA1792" s="176" t="s">
        <v>284</v>
      </c>
      <c r="AB1792" s="176" t="s">
        <v>284</v>
      </c>
      <c r="AC1792" s="176" t="s">
        <v>284</v>
      </c>
      <c r="AD1792" s="176" t="s">
        <v>284</v>
      </c>
      <c r="AE1792" s="176" t="s">
        <v>284</v>
      </c>
      <c r="AF1792" s="176" t="s">
        <v>284</v>
      </c>
      <c r="AG1792" s="176" t="s">
        <v>284</v>
      </c>
      <c r="AH1792" s="176" t="s">
        <v>284</v>
      </c>
      <c r="AI1792" s="176" t="s">
        <v>284</v>
      </c>
      <c r="AJ1792" s="176" t="s">
        <v>284</v>
      </c>
      <c r="AK1792" s="176" t="s">
        <v>284</v>
      </c>
      <c r="AL1792" s="176" t="s">
        <v>284</v>
      </c>
      <c r="AM1792" s="176" t="s">
        <v>284</v>
      </c>
      <c r="AN1792" s="176" t="s">
        <v>284</v>
      </c>
      <c r="AO1792" s="176" t="s">
        <v>284</v>
      </c>
      <c r="AP1792" s="176" t="s">
        <v>284</v>
      </c>
      <c r="AQ1792" s="176" t="s">
        <v>284</v>
      </c>
      <c r="AR1792" s="176" t="s">
        <v>284</v>
      </c>
      <c r="AS1792" s="176" t="s">
        <v>284</v>
      </c>
      <c r="AT1792" s="176" t="s">
        <v>284</v>
      </c>
      <c r="AU1792" s="176" t="s">
        <v>284</v>
      </c>
      <c r="AV1792" s="176" t="s">
        <v>284</v>
      </c>
      <c r="AW1792" s="176" t="s">
        <v>284</v>
      </c>
      <c r="AX1792" s="176" t="s">
        <v>284</v>
      </c>
    </row>
    <row r="1793" spans="1:50" x14ac:dyDescent="0.3">
      <c r="A1793" s="176">
        <v>812557</v>
      </c>
      <c r="B1793" s="176" t="s">
        <v>308</v>
      </c>
      <c r="C1793" s="176" t="s">
        <v>220</v>
      </c>
      <c r="D1793" s="176" t="s">
        <v>222</v>
      </c>
      <c r="E1793" s="176" t="s">
        <v>220</v>
      </c>
      <c r="F1793" s="176" t="s">
        <v>220</v>
      </c>
      <c r="G1793" s="176" t="s">
        <v>220</v>
      </c>
      <c r="H1793" s="176" t="s">
        <v>222</v>
      </c>
      <c r="I1793" s="176" t="s">
        <v>222</v>
      </c>
      <c r="J1793" s="176" t="s">
        <v>222</v>
      </c>
      <c r="K1793" s="176" t="s">
        <v>221</v>
      </c>
      <c r="L1793" s="176" t="s">
        <v>222</v>
      </c>
      <c r="M1793" s="176" t="s">
        <v>222</v>
      </c>
      <c r="N1793" s="176" t="s">
        <v>222</v>
      </c>
      <c r="O1793" s="176" t="s">
        <v>284</v>
      </c>
      <c r="P1793" s="176" t="s">
        <v>284</v>
      </c>
      <c r="Q1793" s="176" t="s">
        <v>284</v>
      </c>
      <c r="R1793" s="176" t="s">
        <v>284</v>
      </c>
      <c r="S1793" s="176" t="s">
        <v>284</v>
      </c>
      <c r="T1793" s="176" t="s">
        <v>284</v>
      </c>
      <c r="U1793" s="176" t="s">
        <v>284</v>
      </c>
      <c r="V1793" s="176" t="s">
        <v>284</v>
      </c>
      <c r="W1793" s="176" t="s">
        <v>284</v>
      </c>
      <c r="X1793" s="176" t="s">
        <v>284</v>
      </c>
      <c r="Y1793" s="176" t="s">
        <v>284</v>
      </c>
      <c r="Z1793" s="176" t="s">
        <v>284</v>
      </c>
      <c r="AA1793" s="176" t="s">
        <v>284</v>
      </c>
      <c r="AB1793" s="176" t="s">
        <v>284</v>
      </c>
      <c r="AC1793" s="176" t="s">
        <v>284</v>
      </c>
      <c r="AD1793" s="176" t="s">
        <v>284</v>
      </c>
      <c r="AE1793" s="176" t="s">
        <v>284</v>
      </c>
      <c r="AF1793" s="176" t="s">
        <v>284</v>
      </c>
      <c r="AG1793" s="176" t="s">
        <v>284</v>
      </c>
      <c r="AH1793" s="176" t="s">
        <v>284</v>
      </c>
      <c r="AI1793" s="176" t="s">
        <v>284</v>
      </c>
      <c r="AJ1793" s="176" t="s">
        <v>284</v>
      </c>
      <c r="AK1793" s="176" t="s">
        <v>284</v>
      </c>
      <c r="AL1793" s="176" t="s">
        <v>284</v>
      </c>
      <c r="AM1793" s="176" t="s">
        <v>284</v>
      </c>
      <c r="AN1793" s="176" t="s">
        <v>284</v>
      </c>
      <c r="AO1793" s="176" t="s">
        <v>284</v>
      </c>
      <c r="AP1793" s="176" t="s">
        <v>284</v>
      </c>
      <c r="AQ1793" s="176" t="s">
        <v>284</v>
      </c>
      <c r="AR1793" s="176" t="s">
        <v>284</v>
      </c>
      <c r="AS1793" s="176" t="s">
        <v>284</v>
      </c>
      <c r="AT1793" s="176" t="s">
        <v>284</v>
      </c>
      <c r="AU1793" s="176" t="s">
        <v>284</v>
      </c>
      <c r="AV1793" s="176" t="s">
        <v>284</v>
      </c>
      <c r="AW1793" s="176" t="s">
        <v>284</v>
      </c>
      <c r="AX1793" s="176" t="s">
        <v>284</v>
      </c>
    </row>
    <row r="1794" spans="1:50" x14ac:dyDescent="0.3">
      <c r="A1794" s="176">
        <v>812559</v>
      </c>
      <c r="B1794" s="176" t="s">
        <v>308</v>
      </c>
      <c r="C1794" s="176" t="s">
        <v>221</v>
      </c>
      <c r="D1794" s="176" t="s">
        <v>222</v>
      </c>
      <c r="E1794" s="176" t="s">
        <v>221</v>
      </c>
      <c r="F1794" s="176" t="s">
        <v>222</v>
      </c>
      <c r="G1794" s="176" t="s">
        <v>222</v>
      </c>
      <c r="H1794" s="176" t="s">
        <v>221</v>
      </c>
      <c r="I1794" s="176" t="s">
        <v>221</v>
      </c>
      <c r="J1794" s="176" t="s">
        <v>221</v>
      </c>
      <c r="K1794" s="176" t="s">
        <v>221</v>
      </c>
      <c r="L1794" s="176" t="s">
        <v>221</v>
      </c>
      <c r="M1794" s="176" t="s">
        <v>221</v>
      </c>
      <c r="N1794" s="176" t="s">
        <v>221</v>
      </c>
      <c r="O1794" s="176" t="s">
        <v>284</v>
      </c>
      <c r="P1794" s="176" t="s">
        <v>284</v>
      </c>
      <c r="Q1794" s="176" t="s">
        <v>284</v>
      </c>
      <c r="R1794" s="176" t="s">
        <v>284</v>
      </c>
      <c r="S1794" s="176" t="s">
        <v>284</v>
      </c>
      <c r="T1794" s="176" t="s">
        <v>284</v>
      </c>
      <c r="U1794" s="176" t="s">
        <v>284</v>
      </c>
      <c r="V1794" s="176" t="s">
        <v>284</v>
      </c>
      <c r="W1794" s="176" t="s">
        <v>284</v>
      </c>
      <c r="X1794" s="176" t="s">
        <v>284</v>
      </c>
      <c r="Y1794" s="176" t="s">
        <v>284</v>
      </c>
      <c r="Z1794" s="176" t="s">
        <v>284</v>
      </c>
      <c r="AA1794" s="176" t="s">
        <v>284</v>
      </c>
      <c r="AB1794" s="176" t="s">
        <v>284</v>
      </c>
      <c r="AC1794" s="176" t="s">
        <v>284</v>
      </c>
      <c r="AD1794" s="176" t="s">
        <v>284</v>
      </c>
      <c r="AE1794" s="176" t="s">
        <v>284</v>
      </c>
      <c r="AF1794" s="176" t="s">
        <v>284</v>
      </c>
      <c r="AG1794" s="176" t="s">
        <v>284</v>
      </c>
      <c r="AH1794" s="176" t="s">
        <v>284</v>
      </c>
      <c r="AI1794" s="176" t="s">
        <v>284</v>
      </c>
      <c r="AJ1794" s="176" t="s">
        <v>284</v>
      </c>
      <c r="AK1794" s="176" t="s">
        <v>284</v>
      </c>
      <c r="AL1794" s="176" t="s">
        <v>284</v>
      </c>
      <c r="AM1794" s="176" t="s">
        <v>284</v>
      </c>
      <c r="AN1794" s="176" t="s">
        <v>284</v>
      </c>
      <c r="AO1794" s="176" t="s">
        <v>284</v>
      </c>
      <c r="AP1794" s="176" t="s">
        <v>284</v>
      </c>
      <c r="AQ1794" s="176" t="s">
        <v>284</v>
      </c>
      <c r="AR1794" s="176" t="s">
        <v>284</v>
      </c>
      <c r="AS1794" s="176" t="s">
        <v>284</v>
      </c>
      <c r="AT1794" s="176" t="s">
        <v>284</v>
      </c>
      <c r="AU1794" s="176" t="s">
        <v>284</v>
      </c>
      <c r="AV1794" s="176" t="s">
        <v>284</v>
      </c>
      <c r="AW1794" s="176" t="s">
        <v>284</v>
      </c>
      <c r="AX1794" s="176" t="s">
        <v>284</v>
      </c>
    </row>
    <row r="1795" spans="1:50" x14ac:dyDescent="0.3">
      <c r="A1795" s="176">
        <v>812561</v>
      </c>
      <c r="B1795" s="176" t="s">
        <v>308</v>
      </c>
      <c r="C1795" s="176" t="s">
        <v>222</v>
      </c>
      <c r="D1795" s="176" t="s">
        <v>221</v>
      </c>
      <c r="E1795" s="176" t="s">
        <v>221</v>
      </c>
      <c r="F1795" s="176" t="s">
        <v>222</v>
      </c>
      <c r="G1795" s="176" t="s">
        <v>222</v>
      </c>
      <c r="H1795" s="176" t="s">
        <v>222</v>
      </c>
      <c r="I1795" s="176" t="s">
        <v>221</v>
      </c>
      <c r="J1795" s="176" t="s">
        <v>221</v>
      </c>
      <c r="K1795" s="176" t="s">
        <v>221</v>
      </c>
      <c r="L1795" s="176" t="s">
        <v>221</v>
      </c>
      <c r="M1795" s="176" t="s">
        <v>221</v>
      </c>
      <c r="N1795" s="176" t="s">
        <v>221</v>
      </c>
    </row>
    <row r="1796" spans="1:50" x14ac:dyDescent="0.3">
      <c r="A1796" s="176">
        <v>812564</v>
      </c>
      <c r="B1796" s="176" t="s">
        <v>308</v>
      </c>
      <c r="C1796" s="176" t="s">
        <v>222</v>
      </c>
      <c r="D1796" s="176" t="s">
        <v>222</v>
      </c>
      <c r="E1796" s="176" t="s">
        <v>222</v>
      </c>
      <c r="F1796" s="176" t="s">
        <v>222</v>
      </c>
      <c r="G1796" s="176" t="s">
        <v>222</v>
      </c>
      <c r="H1796" s="176" t="s">
        <v>222</v>
      </c>
      <c r="I1796" s="176" t="s">
        <v>221</v>
      </c>
      <c r="J1796" s="176" t="s">
        <v>221</v>
      </c>
      <c r="K1796" s="176" t="s">
        <v>221</v>
      </c>
      <c r="L1796" s="176" t="s">
        <v>221</v>
      </c>
      <c r="M1796" s="176" t="s">
        <v>221</v>
      </c>
      <c r="N1796" s="176" t="s">
        <v>221</v>
      </c>
    </row>
    <row r="1797" spans="1:50" x14ac:dyDescent="0.3">
      <c r="A1797" s="176">
        <v>812565</v>
      </c>
      <c r="B1797" s="176" t="s">
        <v>308</v>
      </c>
      <c r="C1797" s="176" t="s">
        <v>220</v>
      </c>
      <c r="D1797" s="176" t="s">
        <v>220</v>
      </c>
      <c r="E1797" s="176" t="s">
        <v>222</v>
      </c>
      <c r="F1797" s="176" t="s">
        <v>222</v>
      </c>
      <c r="G1797" s="176" t="s">
        <v>222</v>
      </c>
      <c r="H1797" s="176" t="s">
        <v>220</v>
      </c>
      <c r="I1797" s="176" t="s">
        <v>222</v>
      </c>
      <c r="J1797" s="176" t="s">
        <v>222</v>
      </c>
      <c r="K1797" s="176" t="s">
        <v>222</v>
      </c>
      <c r="L1797" s="176" t="s">
        <v>222</v>
      </c>
      <c r="M1797" s="176" t="s">
        <v>222</v>
      </c>
      <c r="N1797" s="176" t="s">
        <v>222</v>
      </c>
      <c r="O1797" s="176" t="s">
        <v>284</v>
      </c>
      <c r="P1797" s="176" t="s">
        <v>284</v>
      </c>
      <c r="Q1797" s="176" t="s">
        <v>284</v>
      </c>
      <c r="R1797" s="176" t="s">
        <v>284</v>
      </c>
      <c r="S1797" s="176" t="s">
        <v>284</v>
      </c>
      <c r="T1797" s="176" t="s">
        <v>284</v>
      </c>
      <c r="U1797" s="176" t="s">
        <v>284</v>
      </c>
      <c r="V1797" s="176" t="s">
        <v>284</v>
      </c>
      <c r="W1797" s="176" t="s">
        <v>284</v>
      </c>
      <c r="X1797" s="176" t="s">
        <v>284</v>
      </c>
      <c r="Y1797" s="176" t="s">
        <v>284</v>
      </c>
      <c r="Z1797" s="176" t="s">
        <v>284</v>
      </c>
      <c r="AA1797" s="176" t="s">
        <v>284</v>
      </c>
      <c r="AB1797" s="176" t="s">
        <v>284</v>
      </c>
      <c r="AC1797" s="176" t="s">
        <v>284</v>
      </c>
      <c r="AD1797" s="176" t="s">
        <v>284</v>
      </c>
      <c r="AE1797" s="176" t="s">
        <v>284</v>
      </c>
      <c r="AF1797" s="176" t="s">
        <v>284</v>
      </c>
      <c r="AG1797" s="176" t="s">
        <v>284</v>
      </c>
      <c r="AH1797" s="176" t="s">
        <v>284</v>
      </c>
      <c r="AI1797" s="176" t="s">
        <v>284</v>
      </c>
      <c r="AJ1797" s="176" t="s">
        <v>284</v>
      </c>
      <c r="AK1797" s="176" t="s">
        <v>284</v>
      </c>
      <c r="AL1797" s="176" t="s">
        <v>284</v>
      </c>
      <c r="AM1797" s="176" t="s">
        <v>284</v>
      </c>
      <c r="AN1797" s="176" t="s">
        <v>284</v>
      </c>
      <c r="AO1797" s="176" t="s">
        <v>284</v>
      </c>
      <c r="AP1797" s="176" t="s">
        <v>284</v>
      </c>
      <c r="AQ1797" s="176" t="s">
        <v>284</v>
      </c>
      <c r="AR1797" s="176" t="s">
        <v>284</v>
      </c>
      <c r="AS1797" s="176" t="s">
        <v>284</v>
      </c>
      <c r="AT1797" s="176" t="s">
        <v>284</v>
      </c>
      <c r="AU1797" s="176" t="s">
        <v>284</v>
      </c>
      <c r="AV1797" s="176" t="s">
        <v>284</v>
      </c>
      <c r="AW1797" s="176" t="s">
        <v>284</v>
      </c>
      <c r="AX1797" s="176" t="s">
        <v>284</v>
      </c>
    </row>
    <row r="1798" spans="1:50" x14ac:dyDescent="0.3">
      <c r="A1798" s="176">
        <v>812566</v>
      </c>
      <c r="B1798" s="176" t="s">
        <v>308</v>
      </c>
      <c r="C1798" s="176" t="s">
        <v>222</v>
      </c>
      <c r="D1798" s="176" t="s">
        <v>221</v>
      </c>
      <c r="E1798" s="176" t="s">
        <v>221</v>
      </c>
      <c r="F1798" s="176" t="s">
        <v>222</v>
      </c>
      <c r="G1798" s="176" t="s">
        <v>222</v>
      </c>
      <c r="H1798" s="176" t="s">
        <v>222</v>
      </c>
      <c r="I1798" s="176" t="s">
        <v>221</v>
      </c>
      <c r="J1798" s="176" t="s">
        <v>221</v>
      </c>
      <c r="K1798" s="176" t="s">
        <v>221</v>
      </c>
      <c r="L1798" s="176" t="s">
        <v>221</v>
      </c>
      <c r="M1798" s="176" t="s">
        <v>221</v>
      </c>
      <c r="N1798" s="176" t="s">
        <v>221</v>
      </c>
    </row>
    <row r="1799" spans="1:50" x14ac:dyDescent="0.3">
      <c r="A1799" s="176">
        <v>812567</v>
      </c>
      <c r="B1799" s="176" t="s">
        <v>308</v>
      </c>
      <c r="C1799" s="176" t="s">
        <v>222</v>
      </c>
      <c r="D1799" s="176" t="s">
        <v>222</v>
      </c>
      <c r="E1799" s="176" t="s">
        <v>222</v>
      </c>
      <c r="F1799" s="176" t="s">
        <v>220</v>
      </c>
      <c r="G1799" s="176" t="s">
        <v>220</v>
      </c>
      <c r="H1799" s="176" t="s">
        <v>222</v>
      </c>
      <c r="I1799" s="176" t="s">
        <v>220</v>
      </c>
      <c r="J1799" s="176" t="s">
        <v>222</v>
      </c>
      <c r="K1799" s="176" t="s">
        <v>222</v>
      </c>
      <c r="L1799" s="176" t="s">
        <v>220</v>
      </c>
      <c r="M1799" s="176" t="s">
        <v>220</v>
      </c>
      <c r="N1799" s="176" t="s">
        <v>222</v>
      </c>
      <c r="O1799" s="176" t="s">
        <v>284</v>
      </c>
      <c r="P1799" s="176" t="s">
        <v>284</v>
      </c>
      <c r="Q1799" s="176" t="s">
        <v>284</v>
      </c>
      <c r="R1799" s="176" t="s">
        <v>284</v>
      </c>
      <c r="S1799" s="176" t="s">
        <v>284</v>
      </c>
      <c r="T1799" s="176" t="s">
        <v>284</v>
      </c>
      <c r="U1799" s="176" t="s">
        <v>284</v>
      </c>
      <c r="V1799" s="176" t="s">
        <v>284</v>
      </c>
      <c r="W1799" s="176" t="s">
        <v>284</v>
      </c>
      <c r="X1799" s="176" t="s">
        <v>284</v>
      </c>
      <c r="Y1799" s="176" t="s">
        <v>284</v>
      </c>
      <c r="Z1799" s="176" t="s">
        <v>284</v>
      </c>
      <c r="AA1799" s="176" t="s">
        <v>284</v>
      </c>
      <c r="AB1799" s="176" t="s">
        <v>284</v>
      </c>
      <c r="AC1799" s="176" t="s">
        <v>284</v>
      </c>
      <c r="AD1799" s="176" t="s">
        <v>284</v>
      </c>
      <c r="AE1799" s="176" t="s">
        <v>284</v>
      </c>
      <c r="AF1799" s="176" t="s">
        <v>284</v>
      </c>
      <c r="AG1799" s="176" t="s">
        <v>284</v>
      </c>
      <c r="AH1799" s="176" t="s">
        <v>284</v>
      </c>
      <c r="AI1799" s="176" t="s">
        <v>284</v>
      </c>
      <c r="AJ1799" s="176" t="s">
        <v>284</v>
      </c>
      <c r="AK1799" s="176" t="s">
        <v>284</v>
      </c>
      <c r="AL1799" s="176" t="s">
        <v>284</v>
      </c>
      <c r="AM1799" s="176" t="s">
        <v>284</v>
      </c>
      <c r="AN1799" s="176" t="s">
        <v>284</v>
      </c>
      <c r="AO1799" s="176" t="s">
        <v>284</v>
      </c>
      <c r="AP1799" s="176" t="s">
        <v>284</v>
      </c>
      <c r="AQ1799" s="176" t="s">
        <v>284</v>
      </c>
      <c r="AR1799" s="176" t="s">
        <v>284</v>
      </c>
      <c r="AS1799" s="176" t="s">
        <v>284</v>
      </c>
      <c r="AT1799" s="176" t="s">
        <v>284</v>
      </c>
      <c r="AU1799" s="176" t="s">
        <v>284</v>
      </c>
      <c r="AV1799" s="176" t="s">
        <v>284</v>
      </c>
      <c r="AW1799" s="176" t="s">
        <v>284</v>
      </c>
      <c r="AX1799" s="176" t="s">
        <v>284</v>
      </c>
    </row>
    <row r="1800" spans="1:50" x14ac:dyDescent="0.3">
      <c r="A1800" s="176">
        <v>812571</v>
      </c>
      <c r="B1800" s="176" t="s">
        <v>308</v>
      </c>
      <c r="C1800" s="176" t="s">
        <v>220</v>
      </c>
      <c r="D1800" s="176" t="s">
        <v>222</v>
      </c>
      <c r="E1800" s="176" t="s">
        <v>220</v>
      </c>
      <c r="F1800" s="176" t="s">
        <v>222</v>
      </c>
      <c r="G1800" s="176" t="s">
        <v>222</v>
      </c>
      <c r="H1800" s="176" t="s">
        <v>220</v>
      </c>
      <c r="I1800" s="176" t="s">
        <v>222</v>
      </c>
      <c r="J1800" s="176" t="s">
        <v>222</v>
      </c>
      <c r="K1800" s="176" t="s">
        <v>221</v>
      </c>
      <c r="L1800" s="176" t="s">
        <v>221</v>
      </c>
      <c r="M1800" s="176" t="s">
        <v>222</v>
      </c>
      <c r="N1800" s="176" t="s">
        <v>222</v>
      </c>
      <c r="O1800" s="176" t="s">
        <v>284</v>
      </c>
      <c r="P1800" s="176" t="s">
        <v>284</v>
      </c>
      <c r="Q1800" s="176" t="s">
        <v>284</v>
      </c>
      <c r="R1800" s="176" t="s">
        <v>284</v>
      </c>
      <c r="S1800" s="176" t="s">
        <v>284</v>
      </c>
      <c r="T1800" s="176" t="s">
        <v>284</v>
      </c>
      <c r="U1800" s="176" t="s">
        <v>284</v>
      </c>
      <c r="V1800" s="176" t="s">
        <v>284</v>
      </c>
      <c r="W1800" s="176" t="s">
        <v>284</v>
      </c>
      <c r="X1800" s="176" t="s">
        <v>284</v>
      </c>
      <c r="Y1800" s="176" t="s">
        <v>284</v>
      </c>
      <c r="Z1800" s="176" t="s">
        <v>284</v>
      </c>
      <c r="AA1800" s="176" t="s">
        <v>284</v>
      </c>
      <c r="AB1800" s="176" t="s">
        <v>284</v>
      </c>
      <c r="AC1800" s="176" t="s">
        <v>284</v>
      </c>
      <c r="AD1800" s="176" t="s">
        <v>284</v>
      </c>
      <c r="AE1800" s="176" t="s">
        <v>284</v>
      </c>
      <c r="AF1800" s="176" t="s">
        <v>284</v>
      </c>
      <c r="AG1800" s="176" t="s">
        <v>284</v>
      </c>
      <c r="AH1800" s="176" t="s">
        <v>284</v>
      </c>
      <c r="AI1800" s="176" t="s">
        <v>284</v>
      </c>
      <c r="AJ1800" s="176" t="s">
        <v>284</v>
      </c>
      <c r="AK1800" s="176" t="s">
        <v>284</v>
      </c>
      <c r="AL1800" s="176" t="s">
        <v>284</v>
      </c>
      <c r="AM1800" s="176" t="s">
        <v>284</v>
      </c>
      <c r="AN1800" s="176" t="s">
        <v>284</v>
      </c>
      <c r="AO1800" s="176" t="s">
        <v>284</v>
      </c>
      <c r="AP1800" s="176" t="s">
        <v>284</v>
      </c>
      <c r="AQ1800" s="176" t="s">
        <v>284</v>
      </c>
      <c r="AR1800" s="176" t="s">
        <v>284</v>
      </c>
      <c r="AS1800" s="176" t="s">
        <v>284</v>
      </c>
      <c r="AT1800" s="176" t="s">
        <v>284</v>
      </c>
      <c r="AU1800" s="176" t="s">
        <v>284</v>
      </c>
      <c r="AV1800" s="176" t="s">
        <v>284</v>
      </c>
      <c r="AW1800" s="176" t="s">
        <v>284</v>
      </c>
      <c r="AX1800" s="176" t="s">
        <v>284</v>
      </c>
    </row>
    <row r="1801" spans="1:50" x14ac:dyDescent="0.3">
      <c r="A1801" s="176">
        <v>812573</v>
      </c>
      <c r="B1801" s="176" t="s">
        <v>308</v>
      </c>
      <c r="C1801" s="176" t="s">
        <v>222</v>
      </c>
      <c r="D1801" s="176" t="s">
        <v>222</v>
      </c>
      <c r="E1801" s="176" t="s">
        <v>222</v>
      </c>
      <c r="F1801" s="176" t="s">
        <v>222</v>
      </c>
      <c r="G1801" s="176" t="s">
        <v>220</v>
      </c>
      <c r="H1801" s="176" t="s">
        <v>222</v>
      </c>
      <c r="I1801" s="176" t="s">
        <v>222</v>
      </c>
      <c r="J1801" s="176" t="s">
        <v>222</v>
      </c>
      <c r="K1801" s="176" t="s">
        <v>221</v>
      </c>
      <c r="L1801" s="176" t="s">
        <v>222</v>
      </c>
      <c r="M1801" s="176" t="s">
        <v>222</v>
      </c>
      <c r="N1801" s="176" t="s">
        <v>222</v>
      </c>
    </row>
    <row r="1802" spans="1:50" x14ac:dyDescent="0.3">
      <c r="A1802" s="176">
        <v>812575</v>
      </c>
      <c r="B1802" s="176" t="s">
        <v>308</v>
      </c>
      <c r="C1802" s="176" t="s">
        <v>222</v>
      </c>
      <c r="D1802" s="176" t="s">
        <v>221</v>
      </c>
      <c r="E1802" s="176" t="s">
        <v>221</v>
      </c>
      <c r="F1802" s="176" t="s">
        <v>220</v>
      </c>
      <c r="G1802" s="176" t="s">
        <v>222</v>
      </c>
      <c r="H1802" s="176" t="s">
        <v>221</v>
      </c>
      <c r="I1802" s="176" t="s">
        <v>222</v>
      </c>
      <c r="J1802" s="176" t="s">
        <v>221</v>
      </c>
      <c r="K1802" s="176" t="s">
        <v>221</v>
      </c>
      <c r="L1802" s="176" t="s">
        <v>222</v>
      </c>
      <c r="M1802" s="176" t="s">
        <v>221</v>
      </c>
      <c r="N1802" s="176" t="s">
        <v>221</v>
      </c>
      <c r="O1802" s="176" t="s">
        <v>284</v>
      </c>
      <c r="P1802" s="176" t="s">
        <v>284</v>
      </c>
      <c r="Q1802" s="176" t="s">
        <v>284</v>
      </c>
      <c r="R1802" s="176" t="s">
        <v>284</v>
      </c>
      <c r="S1802" s="176" t="s">
        <v>284</v>
      </c>
      <c r="T1802" s="176" t="s">
        <v>284</v>
      </c>
      <c r="U1802" s="176" t="s">
        <v>284</v>
      </c>
      <c r="V1802" s="176" t="s">
        <v>284</v>
      </c>
      <c r="W1802" s="176" t="s">
        <v>284</v>
      </c>
      <c r="X1802" s="176" t="s">
        <v>284</v>
      </c>
      <c r="Y1802" s="176" t="s">
        <v>284</v>
      </c>
      <c r="Z1802" s="176" t="s">
        <v>284</v>
      </c>
      <c r="AA1802" s="176" t="s">
        <v>284</v>
      </c>
      <c r="AB1802" s="176" t="s">
        <v>284</v>
      </c>
      <c r="AC1802" s="176" t="s">
        <v>284</v>
      </c>
      <c r="AD1802" s="176" t="s">
        <v>284</v>
      </c>
      <c r="AE1802" s="176" t="s">
        <v>284</v>
      </c>
      <c r="AF1802" s="176" t="s">
        <v>284</v>
      </c>
      <c r="AG1802" s="176" t="s">
        <v>284</v>
      </c>
      <c r="AH1802" s="176" t="s">
        <v>284</v>
      </c>
      <c r="AI1802" s="176" t="s">
        <v>284</v>
      </c>
      <c r="AJ1802" s="176" t="s">
        <v>284</v>
      </c>
      <c r="AK1802" s="176" t="s">
        <v>284</v>
      </c>
      <c r="AL1802" s="176" t="s">
        <v>284</v>
      </c>
      <c r="AM1802" s="176" t="s">
        <v>284</v>
      </c>
      <c r="AN1802" s="176" t="s">
        <v>284</v>
      </c>
      <c r="AO1802" s="176" t="s">
        <v>284</v>
      </c>
      <c r="AP1802" s="176" t="s">
        <v>284</v>
      </c>
      <c r="AQ1802" s="176" t="s">
        <v>284</v>
      </c>
      <c r="AR1802" s="176" t="s">
        <v>284</v>
      </c>
      <c r="AS1802" s="176" t="s">
        <v>284</v>
      </c>
      <c r="AT1802" s="176" t="s">
        <v>284</v>
      </c>
      <c r="AU1802" s="176" t="s">
        <v>284</v>
      </c>
      <c r="AV1802" s="176" t="s">
        <v>284</v>
      </c>
      <c r="AW1802" s="176" t="s">
        <v>284</v>
      </c>
      <c r="AX1802" s="176" t="s">
        <v>284</v>
      </c>
    </row>
    <row r="1803" spans="1:50" x14ac:dyDescent="0.3">
      <c r="A1803" s="176">
        <v>812576</v>
      </c>
      <c r="B1803" s="176" t="s">
        <v>308</v>
      </c>
      <c r="C1803" s="176" t="s">
        <v>222</v>
      </c>
      <c r="D1803" s="176" t="s">
        <v>220</v>
      </c>
      <c r="E1803" s="176" t="s">
        <v>222</v>
      </c>
      <c r="F1803" s="176" t="s">
        <v>222</v>
      </c>
      <c r="G1803" s="176" t="s">
        <v>222</v>
      </c>
      <c r="H1803" s="176" t="s">
        <v>222</v>
      </c>
      <c r="I1803" s="176" t="s">
        <v>222</v>
      </c>
      <c r="J1803" s="176" t="s">
        <v>222</v>
      </c>
      <c r="K1803" s="176" t="s">
        <v>221</v>
      </c>
      <c r="L1803" s="176" t="s">
        <v>222</v>
      </c>
      <c r="M1803" s="176" t="s">
        <v>222</v>
      </c>
      <c r="N1803" s="176" t="s">
        <v>222</v>
      </c>
      <c r="O1803" s="176" t="s">
        <v>284</v>
      </c>
      <c r="P1803" s="176" t="s">
        <v>284</v>
      </c>
      <c r="Q1803" s="176" t="s">
        <v>284</v>
      </c>
      <c r="R1803" s="176" t="s">
        <v>284</v>
      </c>
      <c r="S1803" s="176" t="s">
        <v>284</v>
      </c>
      <c r="T1803" s="176" t="s">
        <v>284</v>
      </c>
      <c r="U1803" s="176" t="s">
        <v>284</v>
      </c>
      <c r="V1803" s="176" t="s">
        <v>284</v>
      </c>
      <c r="W1803" s="176" t="s">
        <v>284</v>
      </c>
      <c r="X1803" s="176" t="s">
        <v>284</v>
      </c>
      <c r="Y1803" s="176" t="s">
        <v>284</v>
      </c>
      <c r="Z1803" s="176" t="s">
        <v>284</v>
      </c>
      <c r="AA1803" s="176" t="s">
        <v>284</v>
      </c>
      <c r="AB1803" s="176" t="s">
        <v>284</v>
      </c>
      <c r="AC1803" s="176" t="s">
        <v>284</v>
      </c>
      <c r="AD1803" s="176" t="s">
        <v>284</v>
      </c>
      <c r="AE1803" s="176" t="s">
        <v>284</v>
      </c>
      <c r="AF1803" s="176" t="s">
        <v>284</v>
      </c>
      <c r="AG1803" s="176" t="s">
        <v>284</v>
      </c>
      <c r="AH1803" s="176" t="s">
        <v>284</v>
      </c>
      <c r="AI1803" s="176" t="s">
        <v>284</v>
      </c>
      <c r="AJ1803" s="176" t="s">
        <v>284</v>
      </c>
      <c r="AK1803" s="176" t="s">
        <v>284</v>
      </c>
      <c r="AL1803" s="176" t="s">
        <v>284</v>
      </c>
      <c r="AM1803" s="176" t="s">
        <v>284</v>
      </c>
      <c r="AN1803" s="176" t="s">
        <v>284</v>
      </c>
      <c r="AO1803" s="176" t="s">
        <v>284</v>
      </c>
      <c r="AP1803" s="176" t="s">
        <v>284</v>
      </c>
      <c r="AQ1803" s="176" t="s">
        <v>284</v>
      </c>
      <c r="AR1803" s="176" t="s">
        <v>284</v>
      </c>
      <c r="AS1803" s="176" t="s">
        <v>284</v>
      </c>
      <c r="AT1803" s="176" t="s">
        <v>284</v>
      </c>
      <c r="AU1803" s="176" t="s">
        <v>284</v>
      </c>
      <c r="AV1803" s="176" t="s">
        <v>284</v>
      </c>
      <c r="AW1803" s="176" t="s">
        <v>284</v>
      </c>
      <c r="AX1803" s="176" t="s">
        <v>284</v>
      </c>
    </row>
    <row r="1804" spans="1:50" x14ac:dyDescent="0.3">
      <c r="A1804" s="176">
        <v>812577</v>
      </c>
      <c r="B1804" s="176" t="s">
        <v>308</v>
      </c>
      <c r="C1804" s="176" t="s">
        <v>222</v>
      </c>
      <c r="D1804" s="176" t="s">
        <v>221</v>
      </c>
      <c r="E1804" s="176" t="s">
        <v>221</v>
      </c>
      <c r="F1804" s="176" t="s">
        <v>221</v>
      </c>
      <c r="G1804" s="176" t="s">
        <v>222</v>
      </c>
      <c r="H1804" s="176" t="s">
        <v>221</v>
      </c>
      <c r="I1804" s="176" t="s">
        <v>221</v>
      </c>
      <c r="J1804" s="176" t="s">
        <v>221</v>
      </c>
      <c r="K1804" s="176" t="s">
        <v>221</v>
      </c>
      <c r="L1804" s="176" t="s">
        <v>221</v>
      </c>
      <c r="M1804" s="176" t="s">
        <v>221</v>
      </c>
      <c r="N1804" s="176" t="s">
        <v>221</v>
      </c>
      <c r="O1804" s="176" t="s">
        <v>284</v>
      </c>
      <c r="P1804" s="176" t="s">
        <v>284</v>
      </c>
      <c r="Q1804" s="176" t="s">
        <v>284</v>
      </c>
      <c r="R1804" s="176" t="s">
        <v>284</v>
      </c>
      <c r="S1804" s="176" t="s">
        <v>284</v>
      </c>
      <c r="T1804" s="176" t="s">
        <v>284</v>
      </c>
      <c r="U1804" s="176" t="s">
        <v>284</v>
      </c>
      <c r="V1804" s="176" t="s">
        <v>284</v>
      </c>
      <c r="W1804" s="176" t="s">
        <v>284</v>
      </c>
      <c r="X1804" s="176" t="s">
        <v>284</v>
      </c>
      <c r="Y1804" s="176" t="s">
        <v>284</v>
      </c>
      <c r="Z1804" s="176" t="s">
        <v>284</v>
      </c>
      <c r="AA1804" s="176" t="s">
        <v>284</v>
      </c>
      <c r="AB1804" s="176" t="s">
        <v>284</v>
      </c>
      <c r="AC1804" s="176" t="s">
        <v>284</v>
      </c>
      <c r="AD1804" s="176" t="s">
        <v>284</v>
      </c>
      <c r="AE1804" s="176" t="s">
        <v>284</v>
      </c>
      <c r="AF1804" s="176" t="s">
        <v>284</v>
      </c>
      <c r="AG1804" s="176" t="s">
        <v>284</v>
      </c>
      <c r="AH1804" s="176" t="s">
        <v>284</v>
      </c>
      <c r="AI1804" s="176" t="s">
        <v>284</v>
      </c>
      <c r="AJ1804" s="176" t="s">
        <v>284</v>
      </c>
      <c r="AK1804" s="176" t="s">
        <v>284</v>
      </c>
      <c r="AL1804" s="176" t="s">
        <v>284</v>
      </c>
      <c r="AM1804" s="176" t="s">
        <v>284</v>
      </c>
      <c r="AN1804" s="176" t="s">
        <v>284</v>
      </c>
      <c r="AO1804" s="176" t="s">
        <v>284</v>
      </c>
      <c r="AP1804" s="176" t="s">
        <v>284</v>
      </c>
      <c r="AQ1804" s="176" t="s">
        <v>284</v>
      </c>
      <c r="AR1804" s="176" t="s">
        <v>284</v>
      </c>
      <c r="AS1804" s="176" t="s">
        <v>284</v>
      </c>
      <c r="AT1804" s="176" t="s">
        <v>284</v>
      </c>
      <c r="AU1804" s="176" t="s">
        <v>284</v>
      </c>
      <c r="AV1804" s="176" t="s">
        <v>284</v>
      </c>
      <c r="AW1804" s="176" t="s">
        <v>284</v>
      </c>
      <c r="AX1804" s="176" t="s">
        <v>284</v>
      </c>
    </row>
    <row r="1805" spans="1:50" x14ac:dyDescent="0.3">
      <c r="A1805" s="176">
        <v>812578</v>
      </c>
      <c r="B1805" s="176" t="s">
        <v>308</v>
      </c>
      <c r="C1805" s="176" t="s">
        <v>221</v>
      </c>
      <c r="D1805" s="176" t="s">
        <v>221</v>
      </c>
      <c r="E1805" s="176" t="s">
        <v>221</v>
      </c>
      <c r="F1805" s="176" t="s">
        <v>222</v>
      </c>
      <c r="G1805" s="176" t="s">
        <v>221</v>
      </c>
      <c r="H1805" s="176" t="s">
        <v>221</v>
      </c>
      <c r="I1805" s="176" t="s">
        <v>221</v>
      </c>
      <c r="J1805" s="176" t="s">
        <v>221</v>
      </c>
      <c r="K1805" s="176" t="s">
        <v>221</v>
      </c>
      <c r="L1805" s="176" t="s">
        <v>221</v>
      </c>
      <c r="M1805" s="176" t="s">
        <v>221</v>
      </c>
      <c r="N1805" s="176" t="s">
        <v>221</v>
      </c>
    </row>
    <row r="1806" spans="1:50" x14ac:dyDescent="0.3">
      <c r="A1806" s="176">
        <v>812579</v>
      </c>
      <c r="B1806" s="176" t="s">
        <v>308</v>
      </c>
      <c r="C1806" s="176" t="s">
        <v>220</v>
      </c>
      <c r="D1806" s="176" t="s">
        <v>222</v>
      </c>
      <c r="E1806" s="176" t="s">
        <v>220</v>
      </c>
      <c r="F1806" s="176" t="s">
        <v>220</v>
      </c>
      <c r="G1806" s="176" t="s">
        <v>220</v>
      </c>
      <c r="H1806" s="176" t="s">
        <v>220</v>
      </c>
      <c r="I1806" s="176" t="s">
        <v>221</v>
      </c>
      <c r="J1806" s="176" t="s">
        <v>221</v>
      </c>
      <c r="K1806" s="176" t="s">
        <v>221</v>
      </c>
      <c r="L1806" s="176" t="s">
        <v>221</v>
      </c>
      <c r="M1806" s="176" t="s">
        <v>221</v>
      </c>
      <c r="N1806" s="176" t="s">
        <v>221</v>
      </c>
    </row>
    <row r="1807" spans="1:50" x14ac:dyDescent="0.3">
      <c r="A1807" s="176">
        <v>812580</v>
      </c>
      <c r="B1807" s="176" t="s">
        <v>308</v>
      </c>
      <c r="C1807" s="176" t="s">
        <v>222</v>
      </c>
      <c r="D1807" s="176" t="s">
        <v>222</v>
      </c>
      <c r="E1807" s="176" t="s">
        <v>222</v>
      </c>
      <c r="F1807" s="176" t="s">
        <v>221</v>
      </c>
      <c r="G1807" s="176" t="s">
        <v>221</v>
      </c>
      <c r="H1807" s="176" t="s">
        <v>221</v>
      </c>
      <c r="I1807" s="176" t="s">
        <v>221</v>
      </c>
      <c r="J1807" s="176" t="s">
        <v>221</v>
      </c>
      <c r="K1807" s="176" t="s">
        <v>221</v>
      </c>
      <c r="L1807" s="176" t="s">
        <v>221</v>
      </c>
      <c r="M1807" s="176" t="s">
        <v>221</v>
      </c>
      <c r="N1807" s="176" t="s">
        <v>221</v>
      </c>
    </row>
    <row r="1808" spans="1:50" x14ac:dyDescent="0.3">
      <c r="A1808" s="176">
        <v>812581</v>
      </c>
      <c r="B1808" s="176" t="s">
        <v>308</v>
      </c>
      <c r="C1808" s="176" t="s">
        <v>222</v>
      </c>
      <c r="D1808" s="176" t="s">
        <v>222</v>
      </c>
      <c r="E1808" s="176" t="s">
        <v>222</v>
      </c>
      <c r="F1808" s="176" t="s">
        <v>222</v>
      </c>
      <c r="G1808" s="176" t="s">
        <v>222</v>
      </c>
      <c r="H1808" s="176" t="s">
        <v>222</v>
      </c>
      <c r="I1808" s="176" t="s">
        <v>221</v>
      </c>
      <c r="J1808" s="176" t="s">
        <v>221</v>
      </c>
      <c r="K1808" s="176" t="s">
        <v>221</v>
      </c>
      <c r="L1808" s="176" t="s">
        <v>221</v>
      </c>
      <c r="M1808" s="176" t="s">
        <v>222</v>
      </c>
      <c r="N1808" s="176" t="s">
        <v>222</v>
      </c>
    </row>
    <row r="1809" spans="1:50" x14ac:dyDescent="0.3">
      <c r="A1809" s="176">
        <v>812583</v>
      </c>
      <c r="B1809" s="176" t="s">
        <v>308</v>
      </c>
      <c r="C1809" s="176" t="s">
        <v>220</v>
      </c>
      <c r="D1809" s="176" t="s">
        <v>222</v>
      </c>
      <c r="E1809" s="176" t="s">
        <v>220</v>
      </c>
      <c r="F1809" s="176" t="s">
        <v>220</v>
      </c>
      <c r="G1809" s="176" t="s">
        <v>222</v>
      </c>
      <c r="H1809" s="176" t="s">
        <v>220</v>
      </c>
      <c r="I1809" s="176" t="s">
        <v>220</v>
      </c>
      <c r="J1809" s="176" t="s">
        <v>222</v>
      </c>
      <c r="K1809" s="176" t="s">
        <v>221</v>
      </c>
      <c r="L1809" s="176" t="s">
        <v>222</v>
      </c>
      <c r="M1809" s="176" t="s">
        <v>220</v>
      </c>
      <c r="N1809" s="176" t="s">
        <v>222</v>
      </c>
    </row>
    <row r="1810" spans="1:50" x14ac:dyDescent="0.3">
      <c r="A1810" s="176">
        <v>812584</v>
      </c>
      <c r="B1810" s="176" t="s">
        <v>308</v>
      </c>
      <c r="C1810" s="176" t="s">
        <v>221</v>
      </c>
      <c r="D1810" s="176" t="s">
        <v>222</v>
      </c>
      <c r="E1810" s="176" t="s">
        <v>221</v>
      </c>
      <c r="F1810" s="176" t="s">
        <v>221</v>
      </c>
      <c r="G1810" s="176" t="s">
        <v>222</v>
      </c>
      <c r="H1810" s="176" t="s">
        <v>222</v>
      </c>
      <c r="I1810" s="176" t="s">
        <v>221</v>
      </c>
      <c r="J1810" s="176" t="s">
        <v>221</v>
      </c>
      <c r="K1810" s="176" t="s">
        <v>221</v>
      </c>
      <c r="L1810" s="176" t="s">
        <v>221</v>
      </c>
      <c r="M1810" s="176" t="s">
        <v>221</v>
      </c>
      <c r="N1810" s="176" t="s">
        <v>221</v>
      </c>
    </row>
    <row r="1811" spans="1:50" x14ac:dyDescent="0.3">
      <c r="A1811" s="176">
        <v>812585</v>
      </c>
      <c r="B1811" s="176" t="s">
        <v>308</v>
      </c>
      <c r="C1811" s="176" t="s">
        <v>222</v>
      </c>
      <c r="D1811" s="176" t="s">
        <v>221</v>
      </c>
      <c r="E1811" s="176" t="s">
        <v>221</v>
      </c>
      <c r="F1811" s="176" t="s">
        <v>221</v>
      </c>
      <c r="G1811" s="176" t="s">
        <v>222</v>
      </c>
      <c r="H1811" s="176" t="s">
        <v>221</v>
      </c>
      <c r="I1811" s="176" t="s">
        <v>221</v>
      </c>
      <c r="J1811" s="176" t="s">
        <v>221</v>
      </c>
      <c r="K1811" s="176" t="s">
        <v>221</v>
      </c>
      <c r="L1811" s="176" t="s">
        <v>221</v>
      </c>
      <c r="M1811" s="176" t="s">
        <v>221</v>
      </c>
      <c r="N1811" s="176" t="s">
        <v>221</v>
      </c>
    </row>
    <row r="1812" spans="1:50" x14ac:dyDescent="0.3">
      <c r="A1812" s="176">
        <v>812586</v>
      </c>
      <c r="B1812" s="176" t="s">
        <v>308</v>
      </c>
      <c r="C1812" s="176" t="s">
        <v>222</v>
      </c>
      <c r="D1812" s="176" t="s">
        <v>222</v>
      </c>
      <c r="E1812" s="176" t="s">
        <v>221</v>
      </c>
      <c r="F1812" s="176" t="s">
        <v>222</v>
      </c>
      <c r="G1812" s="176" t="s">
        <v>222</v>
      </c>
    </row>
    <row r="1813" spans="1:50" x14ac:dyDescent="0.3">
      <c r="A1813" s="176">
        <v>812588</v>
      </c>
      <c r="B1813" s="176" t="s">
        <v>308</v>
      </c>
      <c r="C1813" s="176" t="s">
        <v>222</v>
      </c>
      <c r="D1813" s="176" t="s">
        <v>221</v>
      </c>
      <c r="E1813" s="176" t="s">
        <v>221</v>
      </c>
      <c r="F1813" s="176" t="s">
        <v>221</v>
      </c>
      <c r="G1813" s="176" t="s">
        <v>222</v>
      </c>
      <c r="H1813" s="176" t="s">
        <v>221</v>
      </c>
      <c r="I1813" s="176" t="s">
        <v>221</v>
      </c>
      <c r="J1813" s="176" t="s">
        <v>221</v>
      </c>
      <c r="K1813" s="176" t="s">
        <v>221</v>
      </c>
      <c r="L1813" s="176" t="s">
        <v>221</v>
      </c>
      <c r="M1813" s="176" t="s">
        <v>221</v>
      </c>
      <c r="N1813" s="176" t="s">
        <v>221</v>
      </c>
    </row>
    <row r="1814" spans="1:50" x14ac:dyDescent="0.3">
      <c r="A1814" s="176">
        <v>812589</v>
      </c>
      <c r="B1814" s="176" t="s">
        <v>308</v>
      </c>
      <c r="C1814" s="176" t="s">
        <v>221</v>
      </c>
      <c r="D1814" s="176" t="s">
        <v>222</v>
      </c>
      <c r="E1814" s="176" t="s">
        <v>222</v>
      </c>
      <c r="F1814" s="176" t="s">
        <v>221</v>
      </c>
      <c r="G1814" s="176" t="s">
        <v>221</v>
      </c>
      <c r="H1814" s="176" t="s">
        <v>222</v>
      </c>
      <c r="I1814" s="176" t="s">
        <v>221</v>
      </c>
      <c r="J1814" s="176" t="s">
        <v>221</v>
      </c>
      <c r="K1814" s="176" t="s">
        <v>221</v>
      </c>
      <c r="L1814" s="176" t="s">
        <v>221</v>
      </c>
      <c r="M1814" s="176" t="s">
        <v>221</v>
      </c>
      <c r="N1814" s="176" t="s">
        <v>221</v>
      </c>
    </row>
    <row r="1815" spans="1:50" x14ac:dyDescent="0.3">
      <c r="A1815" s="176">
        <v>812590</v>
      </c>
      <c r="B1815" s="176" t="s">
        <v>308</v>
      </c>
      <c r="C1815" s="176" t="s">
        <v>220</v>
      </c>
      <c r="D1815" s="176" t="s">
        <v>222</v>
      </c>
      <c r="E1815" s="176" t="s">
        <v>222</v>
      </c>
      <c r="F1815" s="176" t="s">
        <v>220</v>
      </c>
      <c r="G1815" s="176" t="s">
        <v>222</v>
      </c>
      <c r="H1815" s="176" t="s">
        <v>222</v>
      </c>
      <c r="I1815" s="176" t="s">
        <v>222</v>
      </c>
      <c r="J1815" s="176" t="s">
        <v>222</v>
      </c>
      <c r="K1815" s="176" t="s">
        <v>221</v>
      </c>
      <c r="L1815" s="176" t="s">
        <v>221</v>
      </c>
      <c r="M1815" s="176" t="s">
        <v>222</v>
      </c>
      <c r="N1815" s="176" t="s">
        <v>222</v>
      </c>
      <c r="O1815" s="176" t="s">
        <v>284</v>
      </c>
      <c r="P1815" s="176" t="s">
        <v>284</v>
      </c>
      <c r="Q1815" s="176" t="s">
        <v>284</v>
      </c>
      <c r="R1815" s="176" t="s">
        <v>284</v>
      </c>
      <c r="S1815" s="176" t="s">
        <v>284</v>
      </c>
      <c r="T1815" s="176" t="s">
        <v>284</v>
      </c>
      <c r="U1815" s="176" t="s">
        <v>284</v>
      </c>
      <c r="V1815" s="176" t="s">
        <v>284</v>
      </c>
      <c r="W1815" s="176" t="s">
        <v>284</v>
      </c>
      <c r="X1815" s="176" t="s">
        <v>284</v>
      </c>
      <c r="Y1815" s="176" t="s">
        <v>284</v>
      </c>
      <c r="Z1815" s="176" t="s">
        <v>284</v>
      </c>
      <c r="AA1815" s="176" t="s">
        <v>284</v>
      </c>
      <c r="AB1815" s="176" t="s">
        <v>284</v>
      </c>
      <c r="AC1815" s="176" t="s">
        <v>284</v>
      </c>
      <c r="AD1815" s="176" t="s">
        <v>284</v>
      </c>
      <c r="AE1815" s="176" t="s">
        <v>284</v>
      </c>
      <c r="AF1815" s="176" t="s">
        <v>284</v>
      </c>
      <c r="AG1815" s="176" t="s">
        <v>284</v>
      </c>
      <c r="AH1815" s="176" t="s">
        <v>284</v>
      </c>
      <c r="AI1815" s="176" t="s">
        <v>284</v>
      </c>
      <c r="AJ1815" s="176" t="s">
        <v>284</v>
      </c>
      <c r="AK1815" s="176" t="s">
        <v>284</v>
      </c>
      <c r="AL1815" s="176" t="s">
        <v>284</v>
      </c>
      <c r="AM1815" s="176" t="s">
        <v>284</v>
      </c>
      <c r="AN1815" s="176" t="s">
        <v>284</v>
      </c>
      <c r="AO1815" s="176" t="s">
        <v>284</v>
      </c>
      <c r="AP1815" s="176" t="s">
        <v>284</v>
      </c>
      <c r="AQ1815" s="176" t="s">
        <v>284</v>
      </c>
      <c r="AR1815" s="176" t="s">
        <v>284</v>
      </c>
      <c r="AS1815" s="176" t="s">
        <v>284</v>
      </c>
      <c r="AT1815" s="176" t="s">
        <v>284</v>
      </c>
      <c r="AU1815" s="176" t="s">
        <v>284</v>
      </c>
      <c r="AV1815" s="176" t="s">
        <v>284</v>
      </c>
      <c r="AW1815" s="176" t="s">
        <v>284</v>
      </c>
      <c r="AX1815" s="176" t="s">
        <v>284</v>
      </c>
    </row>
    <row r="1816" spans="1:50" x14ac:dyDescent="0.3">
      <c r="A1816" s="176">
        <v>812591</v>
      </c>
      <c r="B1816" s="176" t="s">
        <v>308</v>
      </c>
      <c r="C1816" s="176" t="s">
        <v>222</v>
      </c>
      <c r="D1816" s="176" t="s">
        <v>222</v>
      </c>
      <c r="E1816" s="176" t="s">
        <v>222</v>
      </c>
      <c r="F1816" s="176" t="s">
        <v>221</v>
      </c>
      <c r="G1816" s="176" t="s">
        <v>221</v>
      </c>
      <c r="H1816" s="176" t="s">
        <v>221</v>
      </c>
      <c r="I1816" s="176" t="s">
        <v>221</v>
      </c>
      <c r="J1816" s="176" t="s">
        <v>221</v>
      </c>
      <c r="K1816" s="176" t="s">
        <v>221</v>
      </c>
      <c r="L1816" s="176" t="s">
        <v>221</v>
      </c>
      <c r="M1816" s="176" t="s">
        <v>221</v>
      </c>
      <c r="N1816" s="176" t="s">
        <v>221</v>
      </c>
    </row>
    <row r="1817" spans="1:50" x14ac:dyDescent="0.3">
      <c r="A1817" s="176">
        <v>812592</v>
      </c>
      <c r="B1817" s="176" t="s">
        <v>308</v>
      </c>
      <c r="C1817" s="176" t="s">
        <v>220</v>
      </c>
      <c r="D1817" s="176" t="s">
        <v>222</v>
      </c>
      <c r="E1817" s="176" t="s">
        <v>222</v>
      </c>
      <c r="F1817" s="176" t="s">
        <v>220</v>
      </c>
      <c r="G1817" s="176" t="s">
        <v>222</v>
      </c>
      <c r="H1817" s="176" t="s">
        <v>220</v>
      </c>
      <c r="I1817" s="176" t="s">
        <v>222</v>
      </c>
      <c r="J1817" s="176" t="s">
        <v>222</v>
      </c>
      <c r="K1817" s="176" t="s">
        <v>222</v>
      </c>
      <c r="L1817" s="176" t="s">
        <v>222</v>
      </c>
      <c r="M1817" s="176" t="s">
        <v>221</v>
      </c>
      <c r="N1817" s="176" t="s">
        <v>222</v>
      </c>
      <c r="O1817" s="176" t="s">
        <v>284</v>
      </c>
      <c r="P1817" s="176" t="s">
        <v>284</v>
      </c>
      <c r="Q1817" s="176" t="s">
        <v>284</v>
      </c>
      <c r="R1817" s="176" t="s">
        <v>284</v>
      </c>
      <c r="S1817" s="176" t="s">
        <v>284</v>
      </c>
      <c r="T1817" s="176" t="s">
        <v>284</v>
      </c>
      <c r="U1817" s="176" t="s">
        <v>284</v>
      </c>
      <c r="V1817" s="176" t="s">
        <v>284</v>
      </c>
      <c r="W1817" s="176" t="s">
        <v>284</v>
      </c>
      <c r="X1817" s="176" t="s">
        <v>284</v>
      </c>
      <c r="Y1817" s="176" t="s">
        <v>284</v>
      </c>
      <c r="Z1817" s="176" t="s">
        <v>284</v>
      </c>
      <c r="AA1817" s="176" t="s">
        <v>284</v>
      </c>
      <c r="AB1817" s="176" t="s">
        <v>284</v>
      </c>
      <c r="AC1817" s="176" t="s">
        <v>284</v>
      </c>
      <c r="AD1817" s="176" t="s">
        <v>284</v>
      </c>
      <c r="AE1817" s="176" t="s">
        <v>284</v>
      </c>
      <c r="AF1817" s="176" t="s">
        <v>284</v>
      </c>
      <c r="AG1817" s="176" t="s">
        <v>284</v>
      </c>
      <c r="AH1817" s="176" t="s">
        <v>284</v>
      </c>
      <c r="AI1817" s="176" t="s">
        <v>284</v>
      </c>
      <c r="AJ1817" s="176" t="s">
        <v>284</v>
      </c>
      <c r="AK1817" s="176" t="s">
        <v>284</v>
      </c>
      <c r="AL1817" s="176" t="s">
        <v>284</v>
      </c>
      <c r="AM1817" s="176" t="s">
        <v>284</v>
      </c>
      <c r="AN1817" s="176" t="s">
        <v>284</v>
      </c>
      <c r="AO1817" s="176" t="s">
        <v>284</v>
      </c>
      <c r="AP1817" s="176" t="s">
        <v>284</v>
      </c>
      <c r="AQ1817" s="176" t="s">
        <v>284</v>
      </c>
      <c r="AR1817" s="176" t="s">
        <v>284</v>
      </c>
      <c r="AS1817" s="176" t="s">
        <v>284</v>
      </c>
      <c r="AT1817" s="176" t="s">
        <v>284</v>
      </c>
      <c r="AU1817" s="176" t="s">
        <v>284</v>
      </c>
      <c r="AV1817" s="176" t="s">
        <v>284</v>
      </c>
      <c r="AW1817" s="176" t="s">
        <v>284</v>
      </c>
      <c r="AX1817" s="176" t="s">
        <v>284</v>
      </c>
    </row>
    <row r="1818" spans="1:50" x14ac:dyDescent="0.3">
      <c r="A1818" s="176">
        <v>812593</v>
      </c>
      <c r="B1818" s="176" t="s">
        <v>308</v>
      </c>
      <c r="C1818" s="176" t="s">
        <v>222</v>
      </c>
      <c r="D1818" s="176" t="s">
        <v>222</v>
      </c>
      <c r="E1818" s="176" t="s">
        <v>222</v>
      </c>
      <c r="F1818" s="176" t="s">
        <v>222</v>
      </c>
      <c r="G1818" s="176" t="s">
        <v>222</v>
      </c>
      <c r="H1818" s="176" t="s">
        <v>221</v>
      </c>
      <c r="I1818" s="176" t="s">
        <v>221</v>
      </c>
      <c r="J1818" s="176" t="s">
        <v>221</v>
      </c>
      <c r="K1818" s="176" t="s">
        <v>221</v>
      </c>
      <c r="L1818" s="176" t="s">
        <v>221</v>
      </c>
      <c r="M1818" s="176" t="s">
        <v>221</v>
      </c>
      <c r="N1818" s="176" t="s">
        <v>221</v>
      </c>
    </row>
    <row r="1819" spans="1:50" x14ac:dyDescent="0.3">
      <c r="A1819" s="176">
        <v>812595</v>
      </c>
      <c r="B1819" s="176" t="s">
        <v>308</v>
      </c>
      <c r="C1819" s="176" t="s">
        <v>222</v>
      </c>
      <c r="D1819" s="176" t="s">
        <v>222</v>
      </c>
      <c r="E1819" s="176" t="s">
        <v>221</v>
      </c>
      <c r="F1819" s="176" t="s">
        <v>222</v>
      </c>
      <c r="G1819" s="176" t="s">
        <v>222</v>
      </c>
      <c r="H1819" s="176" t="s">
        <v>221</v>
      </c>
      <c r="I1819" s="176" t="s">
        <v>221</v>
      </c>
      <c r="J1819" s="176" t="s">
        <v>221</v>
      </c>
      <c r="K1819" s="176" t="s">
        <v>221</v>
      </c>
      <c r="L1819" s="176" t="s">
        <v>221</v>
      </c>
      <c r="M1819" s="176" t="s">
        <v>221</v>
      </c>
      <c r="N1819" s="176" t="s">
        <v>221</v>
      </c>
    </row>
    <row r="1820" spans="1:50" x14ac:dyDescent="0.3">
      <c r="A1820" s="176">
        <v>812596</v>
      </c>
      <c r="B1820" s="176" t="s">
        <v>308</v>
      </c>
      <c r="C1820" s="176" t="s">
        <v>220</v>
      </c>
      <c r="D1820" s="176" t="s">
        <v>222</v>
      </c>
      <c r="E1820" s="176" t="s">
        <v>222</v>
      </c>
      <c r="F1820" s="176" t="s">
        <v>222</v>
      </c>
      <c r="G1820" s="176" t="s">
        <v>222</v>
      </c>
      <c r="H1820" s="176" t="s">
        <v>222</v>
      </c>
      <c r="I1820" s="176" t="s">
        <v>222</v>
      </c>
      <c r="J1820" s="176" t="s">
        <v>222</v>
      </c>
      <c r="K1820" s="176" t="s">
        <v>222</v>
      </c>
      <c r="L1820" s="176" t="s">
        <v>222</v>
      </c>
      <c r="M1820" s="176" t="s">
        <v>221</v>
      </c>
      <c r="N1820" s="176" t="s">
        <v>220</v>
      </c>
      <c r="O1820" s="176" t="s">
        <v>284</v>
      </c>
      <c r="P1820" s="176" t="s">
        <v>284</v>
      </c>
      <c r="Q1820" s="176" t="s">
        <v>284</v>
      </c>
      <c r="R1820" s="176" t="s">
        <v>284</v>
      </c>
      <c r="S1820" s="176" t="s">
        <v>284</v>
      </c>
      <c r="T1820" s="176" t="s">
        <v>284</v>
      </c>
      <c r="U1820" s="176" t="s">
        <v>284</v>
      </c>
      <c r="V1820" s="176" t="s">
        <v>284</v>
      </c>
      <c r="W1820" s="176" t="s">
        <v>284</v>
      </c>
      <c r="X1820" s="176" t="s">
        <v>284</v>
      </c>
      <c r="Y1820" s="176" t="s">
        <v>284</v>
      </c>
      <c r="Z1820" s="176" t="s">
        <v>284</v>
      </c>
      <c r="AA1820" s="176" t="s">
        <v>284</v>
      </c>
      <c r="AB1820" s="176" t="s">
        <v>284</v>
      </c>
      <c r="AC1820" s="176" t="s">
        <v>284</v>
      </c>
      <c r="AD1820" s="176" t="s">
        <v>284</v>
      </c>
      <c r="AE1820" s="176" t="s">
        <v>284</v>
      </c>
      <c r="AF1820" s="176" t="s">
        <v>284</v>
      </c>
      <c r="AG1820" s="176" t="s">
        <v>284</v>
      </c>
      <c r="AH1820" s="176" t="s">
        <v>284</v>
      </c>
      <c r="AI1820" s="176" t="s">
        <v>284</v>
      </c>
      <c r="AJ1820" s="176" t="s">
        <v>284</v>
      </c>
      <c r="AK1820" s="176" t="s">
        <v>284</v>
      </c>
      <c r="AL1820" s="176" t="s">
        <v>284</v>
      </c>
      <c r="AM1820" s="176" t="s">
        <v>284</v>
      </c>
      <c r="AN1820" s="176" t="s">
        <v>284</v>
      </c>
      <c r="AO1820" s="176" t="s">
        <v>284</v>
      </c>
      <c r="AP1820" s="176" t="s">
        <v>284</v>
      </c>
      <c r="AQ1820" s="176" t="s">
        <v>284</v>
      </c>
      <c r="AR1820" s="176" t="s">
        <v>284</v>
      </c>
      <c r="AS1820" s="176" t="s">
        <v>284</v>
      </c>
      <c r="AT1820" s="176" t="s">
        <v>284</v>
      </c>
      <c r="AU1820" s="176" t="s">
        <v>284</v>
      </c>
      <c r="AV1820" s="176" t="s">
        <v>284</v>
      </c>
      <c r="AW1820" s="176" t="s">
        <v>284</v>
      </c>
      <c r="AX1820" s="176" t="s">
        <v>284</v>
      </c>
    </row>
    <row r="1821" spans="1:50" x14ac:dyDescent="0.3">
      <c r="A1821" s="176">
        <v>812597</v>
      </c>
      <c r="B1821" s="176" t="s">
        <v>308</v>
      </c>
      <c r="C1821" s="176" t="s">
        <v>222</v>
      </c>
      <c r="D1821" s="176" t="s">
        <v>221</v>
      </c>
      <c r="E1821" s="176" t="s">
        <v>221</v>
      </c>
      <c r="F1821" s="176" t="s">
        <v>222</v>
      </c>
      <c r="G1821" s="176" t="s">
        <v>222</v>
      </c>
      <c r="H1821" s="176" t="s">
        <v>222</v>
      </c>
      <c r="I1821" s="176" t="s">
        <v>221</v>
      </c>
      <c r="J1821" s="176" t="s">
        <v>221</v>
      </c>
      <c r="K1821" s="176" t="s">
        <v>221</v>
      </c>
      <c r="L1821" s="176" t="s">
        <v>221</v>
      </c>
      <c r="M1821" s="176" t="s">
        <v>221</v>
      </c>
      <c r="N1821" s="176" t="s">
        <v>221</v>
      </c>
    </row>
    <row r="1822" spans="1:50" x14ac:dyDescent="0.3">
      <c r="A1822" s="176">
        <v>812599</v>
      </c>
      <c r="B1822" s="176" t="s">
        <v>308</v>
      </c>
      <c r="C1822" s="176" t="s">
        <v>220</v>
      </c>
      <c r="D1822" s="176" t="s">
        <v>221</v>
      </c>
      <c r="E1822" s="176" t="s">
        <v>222</v>
      </c>
      <c r="F1822" s="176" t="s">
        <v>220</v>
      </c>
      <c r="G1822" s="176" t="s">
        <v>222</v>
      </c>
      <c r="H1822" s="176" t="s">
        <v>221</v>
      </c>
      <c r="I1822" s="176" t="s">
        <v>221</v>
      </c>
      <c r="J1822" s="176" t="s">
        <v>221</v>
      </c>
      <c r="K1822" s="176" t="s">
        <v>221</v>
      </c>
      <c r="L1822" s="176" t="s">
        <v>221</v>
      </c>
      <c r="M1822" s="176" t="s">
        <v>221</v>
      </c>
      <c r="N1822" s="176" t="s">
        <v>221</v>
      </c>
    </row>
    <row r="1823" spans="1:50" x14ac:dyDescent="0.3">
      <c r="A1823" s="176">
        <v>812602</v>
      </c>
      <c r="B1823" s="176" t="s">
        <v>308</v>
      </c>
      <c r="C1823" s="176" t="s">
        <v>222</v>
      </c>
      <c r="D1823" s="176" t="s">
        <v>222</v>
      </c>
      <c r="E1823" s="176" t="s">
        <v>221</v>
      </c>
      <c r="F1823" s="176" t="s">
        <v>221</v>
      </c>
      <c r="G1823" s="176" t="s">
        <v>222</v>
      </c>
      <c r="H1823" s="176" t="s">
        <v>222</v>
      </c>
      <c r="I1823" s="176" t="s">
        <v>221</v>
      </c>
      <c r="J1823" s="176" t="s">
        <v>221</v>
      </c>
      <c r="K1823" s="176" t="s">
        <v>221</v>
      </c>
      <c r="L1823" s="176" t="s">
        <v>221</v>
      </c>
      <c r="M1823" s="176" t="s">
        <v>221</v>
      </c>
      <c r="N1823" s="176" t="s">
        <v>221</v>
      </c>
    </row>
    <row r="1824" spans="1:50" x14ac:dyDescent="0.3">
      <c r="A1824" s="176">
        <v>812603</v>
      </c>
      <c r="B1824" s="176" t="s">
        <v>308</v>
      </c>
      <c r="C1824" s="176" t="s">
        <v>222</v>
      </c>
      <c r="D1824" s="176" t="s">
        <v>222</v>
      </c>
      <c r="E1824" s="176" t="s">
        <v>222</v>
      </c>
      <c r="F1824" s="176" t="s">
        <v>222</v>
      </c>
      <c r="G1824" s="176" t="s">
        <v>222</v>
      </c>
      <c r="H1824" s="176" t="s">
        <v>222</v>
      </c>
      <c r="I1824" s="176" t="s">
        <v>221</v>
      </c>
      <c r="J1824" s="176" t="s">
        <v>221</v>
      </c>
      <c r="K1824" s="176" t="s">
        <v>221</v>
      </c>
      <c r="L1824" s="176" t="s">
        <v>221</v>
      </c>
      <c r="M1824" s="176" t="s">
        <v>221</v>
      </c>
      <c r="N1824" s="176" t="s">
        <v>221</v>
      </c>
      <c r="O1824" s="176" t="s">
        <v>284</v>
      </c>
      <c r="P1824" s="176" t="s">
        <v>284</v>
      </c>
      <c r="Q1824" s="176" t="s">
        <v>284</v>
      </c>
      <c r="R1824" s="176" t="s">
        <v>284</v>
      </c>
      <c r="S1824" s="176" t="s">
        <v>284</v>
      </c>
      <c r="T1824" s="176" t="s">
        <v>284</v>
      </c>
      <c r="U1824" s="176" t="s">
        <v>284</v>
      </c>
      <c r="V1824" s="176" t="s">
        <v>284</v>
      </c>
      <c r="W1824" s="176" t="s">
        <v>284</v>
      </c>
      <c r="X1824" s="176" t="s">
        <v>284</v>
      </c>
      <c r="Y1824" s="176" t="s">
        <v>284</v>
      </c>
      <c r="Z1824" s="176" t="s">
        <v>284</v>
      </c>
      <c r="AA1824" s="176" t="s">
        <v>284</v>
      </c>
      <c r="AB1824" s="176" t="s">
        <v>284</v>
      </c>
      <c r="AC1824" s="176" t="s">
        <v>284</v>
      </c>
      <c r="AD1824" s="176" t="s">
        <v>284</v>
      </c>
      <c r="AE1824" s="176" t="s">
        <v>284</v>
      </c>
      <c r="AF1824" s="176" t="s">
        <v>284</v>
      </c>
      <c r="AG1824" s="176" t="s">
        <v>284</v>
      </c>
      <c r="AH1824" s="176" t="s">
        <v>284</v>
      </c>
      <c r="AI1824" s="176" t="s">
        <v>284</v>
      </c>
      <c r="AJ1824" s="176" t="s">
        <v>284</v>
      </c>
      <c r="AK1824" s="176" t="s">
        <v>284</v>
      </c>
      <c r="AL1824" s="176" t="s">
        <v>284</v>
      </c>
      <c r="AM1824" s="176" t="s">
        <v>284</v>
      </c>
      <c r="AN1824" s="176" t="s">
        <v>284</v>
      </c>
      <c r="AO1824" s="176" t="s">
        <v>284</v>
      </c>
      <c r="AP1824" s="176" t="s">
        <v>284</v>
      </c>
      <c r="AQ1824" s="176" t="s">
        <v>284</v>
      </c>
      <c r="AR1824" s="176" t="s">
        <v>284</v>
      </c>
      <c r="AS1824" s="176" t="s">
        <v>284</v>
      </c>
      <c r="AT1824" s="176" t="s">
        <v>284</v>
      </c>
      <c r="AU1824" s="176" t="s">
        <v>284</v>
      </c>
      <c r="AV1824" s="176" t="s">
        <v>284</v>
      </c>
      <c r="AW1824" s="176" t="s">
        <v>284</v>
      </c>
      <c r="AX1824" s="176" t="s">
        <v>284</v>
      </c>
    </row>
    <row r="1825" spans="1:50" x14ac:dyDescent="0.3">
      <c r="A1825" s="176">
        <v>812604</v>
      </c>
      <c r="B1825" s="176" t="s">
        <v>308</v>
      </c>
      <c r="C1825" s="176" t="s">
        <v>222</v>
      </c>
      <c r="D1825" s="176" t="s">
        <v>220</v>
      </c>
      <c r="E1825" s="176" t="s">
        <v>222</v>
      </c>
      <c r="F1825" s="176" t="s">
        <v>222</v>
      </c>
      <c r="G1825" s="176" t="s">
        <v>220</v>
      </c>
      <c r="H1825" s="176" t="s">
        <v>222</v>
      </c>
      <c r="I1825" s="176" t="s">
        <v>221</v>
      </c>
      <c r="J1825" s="176" t="s">
        <v>221</v>
      </c>
      <c r="K1825" s="176" t="s">
        <v>221</v>
      </c>
      <c r="L1825" s="176" t="s">
        <v>222</v>
      </c>
      <c r="M1825" s="176" t="s">
        <v>222</v>
      </c>
      <c r="N1825" s="176" t="s">
        <v>221</v>
      </c>
    </row>
    <row r="1826" spans="1:50" x14ac:dyDescent="0.3">
      <c r="A1826" s="176">
        <v>812605</v>
      </c>
      <c r="B1826" s="176" t="s">
        <v>308</v>
      </c>
      <c r="C1826" s="176" t="s">
        <v>221</v>
      </c>
      <c r="D1826" s="176" t="s">
        <v>222</v>
      </c>
      <c r="E1826" s="176" t="s">
        <v>222</v>
      </c>
      <c r="F1826" s="176" t="s">
        <v>222</v>
      </c>
      <c r="G1826" s="176" t="s">
        <v>221</v>
      </c>
      <c r="H1826" s="176" t="s">
        <v>222</v>
      </c>
      <c r="I1826" s="176" t="s">
        <v>221</v>
      </c>
      <c r="J1826" s="176" t="s">
        <v>221</v>
      </c>
      <c r="K1826" s="176" t="s">
        <v>221</v>
      </c>
      <c r="L1826" s="176" t="s">
        <v>221</v>
      </c>
      <c r="M1826" s="176" t="s">
        <v>221</v>
      </c>
      <c r="N1826" s="176" t="s">
        <v>221</v>
      </c>
    </row>
    <row r="1827" spans="1:50" x14ac:dyDescent="0.3">
      <c r="A1827" s="176">
        <v>812606</v>
      </c>
      <c r="B1827" s="176" t="s">
        <v>308</v>
      </c>
      <c r="C1827" s="176" t="s">
        <v>222</v>
      </c>
      <c r="D1827" s="176" t="s">
        <v>222</v>
      </c>
      <c r="E1827" s="176" t="s">
        <v>220</v>
      </c>
      <c r="F1827" s="176" t="s">
        <v>220</v>
      </c>
      <c r="G1827" s="176" t="s">
        <v>220</v>
      </c>
      <c r="H1827" s="176" t="s">
        <v>220</v>
      </c>
      <c r="I1827" s="176" t="s">
        <v>222</v>
      </c>
      <c r="J1827" s="176" t="s">
        <v>222</v>
      </c>
      <c r="K1827" s="176" t="s">
        <v>221</v>
      </c>
      <c r="L1827" s="176" t="s">
        <v>222</v>
      </c>
      <c r="M1827" s="176" t="s">
        <v>222</v>
      </c>
      <c r="N1827" s="176" t="s">
        <v>221</v>
      </c>
      <c r="O1827" s="176" t="s">
        <v>284</v>
      </c>
      <c r="P1827" s="176" t="s">
        <v>284</v>
      </c>
      <c r="Q1827" s="176" t="s">
        <v>284</v>
      </c>
      <c r="R1827" s="176" t="s">
        <v>284</v>
      </c>
      <c r="S1827" s="176" t="s">
        <v>284</v>
      </c>
      <c r="T1827" s="176" t="s">
        <v>284</v>
      </c>
      <c r="U1827" s="176" t="s">
        <v>284</v>
      </c>
      <c r="V1827" s="176" t="s">
        <v>284</v>
      </c>
      <c r="W1827" s="176" t="s">
        <v>284</v>
      </c>
      <c r="X1827" s="176" t="s">
        <v>284</v>
      </c>
      <c r="Y1827" s="176" t="s">
        <v>284</v>
      </c>
      <c r="Z1827" s="176" t="s">
        <v>284</v>
      </c>
      <c r="AA1827" s="176" t="s">
        <v>284</v>
      </c>
      <c r="AB1827" s="176" t="s">
        <v>284</v>
      </c>
      <c r="AC1827" s="176" t="s">
        <v>284</v>
      </c>
      <c r="AD1827" s="176" t="s">
        <v>284</v>
      </c>
      <c r="AE1827" s="176" t="s">
        <v>284</v>
      </c>
      <c r="AF1827" s="176" t="s">
        <v>284</v>
      </c>
      <c r="AG1827" s="176" t="s">
        <v>284</v>
      </c>
      <c r="AH1827" s="176" t="s">
        <v>284</v>
      </c>
      <c r="AI1827" s="176" t="s">
        <v>284</v>
      </c>
      <c r="AJ1827" s="176" t="s">
        <v>284</v>
      </c>
      <c r="AK1827" s="176" t="s">
        <v>284</v>
      </c>
      <c r="AL1827" s="176" t="s">
        <v>284</v>
      </c>
      <c r="AM1827" s="176" t="s">
        <v>284</v>
      </c>
      <c r="AN1827" s="176" t="s">
        <v>284</v>
      </c>
      <c r="AO1827" s="176" t="s">
        <v>284</v>
      </c>
      <c r="AP1827" s="176" t="s">
        <v>284</v>
      </c>
      <c r="AQ1827" s="176" t="s">
        <v>284</v>
      </c>
      <c r="AR1827" s="176" t="s">
        <v>284</v>
      </c>
      <c r="AS1827" s="176" t="s">
        <v>284</v>
      </c>
      <c r="AT1827" s="176" t="s">
        <v>284</v>
      </c>
      <c r="AU1827" s="176" t="s">
        <v>284</v>
      </c>
      <c r="AV1827" s="176" t="s">
        <v>284</v>
      </c>
      <c r="AW1827" s="176" t="s">
        <v>284</v>
      </c>
      <c r="AX1827" s="176" t="s">
        <v>284</v>
      </c>
    </row>
    <row r="1828" spans="1:50" x14ac:dyDescent="0.3">
      <c r="A1828" s="176">
        <v>812607</v>
      </c>
      <c r="B1828" s="176" t="s">
        <v>308</v>
      </c>
      <c r="C1828" s="176" t="s">
        <v>222</v>
      </c>
      <c r="D1828" s="176" t="s">
        <v>221</v>
      </c>
      <c r="E1828" s="176" t="s">
        <v>222</v>
      </c>
      <c r="F1828" s="176" t="s">
        <v>221</v>
      </c>
      <c r="G1828" s="176" t="s">
        <v>222</v>
      </c>
      <c r="H1828" s="176" t="s">
        <v>221</v>
      </c>
      <c r="I1828" s="176" t="s">
        <v>221</v>
      </c>
      <c r="J1828" s="176" t="s">
        <v>221</v>
      </c>
      <c r="K1828" s="176" t="s">
        <v>221</v>
      </c>
      <c r="L1828" s="176" t="s">
        <v>221</v>
      </c>
      <c r="M1828" s="176" t="s">
        <v>221</v>
      </c>
      <c r="N1828" s="176" t="s">
        <v>221</v>
      </c>
      <c r="O1828" s="176" t="s">
        <v>284</v>
      </c>
      <c r="P1828" s="176" t="s">
        <v>284</v>
      </c>
      <c r="Q1828" s="176" t="s">
        <v>284</v>
      </c>
      <c r="R1828" s="176" t="s">
        <v>284</v>
      </c>
      <c r="S1828" s="176" t="s">
        <v>284</v>
      </c>
      <c r="T1828" s="176" t="s">
        <v>284</v>
      </c>
      <c r="U1828" s="176" t="s">
        <v>284</v>
      </c>
      <c r="V1828" s="176" t="s">
        <v>284</v>
      </c>
      <c r="W1828" s="176" t="s">
        <v>284</v>
      </c>
      <c r="X1828" s="176" t="s">
        <v>284</v>
      </c>
      <c r="Y1828" s="176" t="s">
        <v>284</v>
      </c>
      <c r="Z1828" s="176" t="s">
        <v>284</v>
      </c>
      <c r="AA1828" s="176" t="s">
        <v>284</v>
      </c>
      <c r="AB1828" s="176" t="s">
        <v>284</v>
      </c>
      <c r="AC1828" s="176" t="s">
        <v>284</v>
      </c>
      <c r="AD1828" s="176" t="s">
        <v>284</v>
      </c>
      <c r="AE1828" s="176" t="s">
        <v>284</v>
      </c>
      <c r="AF1828" s="176" t="s">
        <v>284</v>
      </c>
      <c r="AG1828" s="176" t="s">
        <v>284</v>
      </c>
      <c r="AH1828" s="176" t="s">
        <v>284</v>
      </c>
      <c r="AI1828" s="176" t="s">
        <v>284</v>
      </c>
      <c r="AJ1828" s="176" t="s">
        <v>284</v>
      </c>
      <c r="AK1828" s="176" t="s">
        <v>284</v>
      </c>
      <c r="AL1828" s="176" t="s">
        <v>284</v>
      </c>
      <c r="AM1828" s="176" t="s">
        <v>284</v>
      </c>
      <c r="AN1828" s="176" t="s">
        <v>284</v>
      </c>
      <c r="AO1828" s="176" t="s">
        <v>284</v>
      </c>
      <c r="AP1828" s="176" t="s">
        <v>284</v>
      </c>
      <c r="AQ1828" s="176" t="s">
        <v>284</v>
      </c>
      <c r="AR1828" s="176" t="s">
        <v>284</v>
      </c>
      <c r="AS1828" s="176" t="s">
        <v>284</v>
      </c>
      <c r="AT1828" s="176" t="s">
        <v>284</v>
      </c>
      <c r="AU1828" s="176" t="s">
        <v>284</v>
      </c>
      <c r="AV1828" s="176" t="s">
        <v>284</v>
      </c>
      <c r="AW1828" s="176" t="s">
        <v>284</v>
      </c>
      <c r="AX1828" s="176" t="s">
        <v>284</v>
      </c>
    </row>
    <row r="1829" spans="1:50" x14ac:dyDescent="0.3">
      <c r="A1829" s="176">
        <v>812608</v>
      </c>
      <c r="B1829" s="176" t="s">
        <v>308</v>
      </c>
      <c r="C1829" s="176" t="s">
        <v>222</v>
      </c>
      <c r="D1829" s="176" t="s">
        <v>222</v>
      </c>
      <c r="E1829" s="176" t="s">
        <v>222</v>
      </c>
      <c r="F1829" s="176" t="s">
        <v>222</v>
      </c>
      <c r="G1829" s="176" t="s">
        <v>222</v>
      </c>
      <c r="H1829" s="176" t="s">
        <v>222</v>
      </c>
      <c r="I1829" s="176" t="s">
        <v>221</v>
      </c>
      <c r="J1829" s="176" t="s">
        <v>221</v>
      </c>
      <c r="K1829" s="176" t="s">
        <v>221</v>
      </c>
      <c r="L1829" s="176" t="s">
        <v>221</v>
      </c>
      <c r="M1829" s="176" t="s">
        <v>221</v>
      </c>
      <c r="N1829" s="176" t="s">
        <v>221</v>
      </c>
    </row>
    <row r="1830" spans="1:50" x14ac:dyDescent="0.3">
      <c r="A1830" s="176">
        <v>812609</v>
      </c>
      <c r="B1830" s="176" t="s">
        <v>308</v>
      </c>
      <c r="C1830" s="176" t="s">
        <v>222</v>
      </c>
      <c r="D1830" s="176" t="s">
        <v>222</v>
      </c>
      <c r="E1830" s="176" t="s">
        <v>222</v>
      </c>
      <c r="F1830" s="176" t="s">
        <v>222</v>
      </c>
      <c r="G1830" s="176" t="s">
        <v>222</v>
      </c>
      <c r="H1830" s="176" t="s">
        <v>222</v>
      </c>
      <c r="I1830" s="176" t="s">
        <v>221</v>
      </c>
      <c r="J1830" s="176" t="s">
        <v>221</v>
      </c>
      <c r="K1830" s="176" t="s">
        <v>221</v>
      </c>
      <c r="L1830" s="176" t="s">
        <v>221</v>
      </c>
      <c r="M1830" s="176" t="s">
        <v>221</v>
      </c>
      <c r="N1830" s="176" t="s">
        <v>221</v>
      </c>
    </row>
    <row r="1831" spans="1:50" x14ac:dyDescent="0.3">
      <c r="A1831" s="176">
        <v>812611</v>
      </c>
      <c r="B1831" s="176" t="s">
        <v>308</v>
      </c>
      <c r="C1831" s="176" t="s">
        <v>222</v>
      </c>
      <c r="D1831" s="176" t="s">
        <v>222</v>
      </c>
      <c r="E1831" s="176" t="s">
        <v>221</v>
      </c>
      <c r="F1831" s="176" t="s">
        <v>222</v>
      </c>
      <c r="G1831" s="176" t="s">
        <v>222</v>
      </c>
      <c r="H1831" s="176" t="s">
        <v>222</v>
      </c>
      <c r="I1831" s="176" t="s">
        <v>221</v>
      </c>
      <c r="J1831" s="176" t="s">
        <v>221</v>
      </c>
      <c r="K1831" s="176" t="s">
        <v>221</v>
      </c>
      <c r="L1831" s="176" t="s">
        <v>221</v>
      </c>
      <c r="M1831" s="176" t="s">
        <v>221</v>
      </c>
      <c r="N1831" s="176" t="s">
        <v>221</v>
      </c>
    </row>
    <row r="1832" spans="1:50" x14ac:dyDescent="0.3">
      <c r="A1832" s="176">
        <v>812612</v>
      </c>
      <c r="B1832" s="176" t="s">
        <v>308</v>
      </c>
      <c r="C1832" s="176" t="s">
        <v>222</v>
      </c>
      <c r="D1832" s="176" t="s">
        <v>220</v>
      </c>
      <c r="E1832" s="176" t="s">
        <v>222</v>
      </c>
      <c r="F1832" s="176" t="s">
        <v>222</v>
      </c>
      <c r="G1832" s="176" t="s">
        <v>220</v>
      </c>
      <c r="H1832" s="176" t="s">
        <v>222</v>
      </c>
      <c r="I1832" s="176" t="s">
        <v>222</v>
      </c>
      <c r="J1832" s="176" t="s">
        <v>222</v>
      </c>
      <c r="K1832" s="176" t="s">
        <v>220</v>
      </c>
      <c r="L1832" s="176" t="s">
        <v>222</v>
      </c>
      <c r="M1832" s="176" t="s">
        <v>222</v>
      </c>
      <c r="N1832" s="176" t="s">
        <v>220</v>
      </c>
    </row>
    <row r="1833" spans="1:50" x14ac:dyDescent="0.3">
      <c r="A1833" s="176">
        <v>812615</v>
      </c>
      <c r="B1833" s="176" t="s">
        <v>308</v>
      </c>
      <c r="C1833" s="176" t="s">
        <v>222</v>
      </c>
      <c r="D1833" s="176" t="s">
        <v>222</v>
      </c>
      <c r="E1833" s="176" t="s">
        <v>221</v>
      </c>
      <c r="F1833" s="176" t="s">
        <v>221</v>
      </c>
      <c r="G1833" s="176" t="s">
        <v>222</v>
      </c>
      <c r="H1833" s="176" t="s">
        <v>222</v>
      </c>
      <c r="I1833" s="176" t="s">
        <v>221</v>
      </c>
      <c r="J1833" s="176" t="s">
        <v>221</v>
      </c>
      <c r="K1833" s="176" t="s">
        <v>221</v>
      </c>
      <c r="L1833" s="176" t="s">
        <v>221</v>
      </c>
      <c r="M1833" s="176" t="s">
        <v>221</v>
      </c>
      <c r="N1833" s="176" t="s">
        <v>221</v>
      </c>
      <c r="O1833" s="176" t="s">
        <v>284</v>
      </c>
      <c r="P1833" s="176" t="s">
        <v>284</v>
      </c>
      <c r="Q1833" s="176" t="s">
        <v>284</v>
      </c>
      <c r="R1833" s="176" t="s">
        <v>284</v>
      </c>
      <c r="S1833" s="176" t="s">
        <v>284</v>
      </c>
      <c r="T1833" s="176" t="s">
        <v>284</v>
      </c>
      <c r="U1833" s="176" t="s">
        <v>284</v>
      </c>
      <c r="V1833" s="176" t="s">
        <v>284</v>
      </c>
      <c r="W1833" s="176" t="s">
        <v>284</v>
      </c>
      <c r="X1833" s="176" t="s">
        <v>284</v>
      </c>
      <c r="Y1833" s="176" t="s">
        <v>284</v>
      </c>
      <c r="Z1833" s="176" t="s">
        <v>284</v>
      </c>
      <c r="AA1833" s="176" t="s">
        <v>284</v>
      </c>
      <c r="AB1833" s="176" t="s">
        <v>284</v>
      </c>
      <c r="AC1833" s="176" t="s">
        <v>284</v>
      </c>
      <c r="AD1833" s="176" t="s">
        <v>284</v>
      </c>
      <c r="AE1833" s="176" t="s">
        <v>284</v>
      </c>
      <c r="AF1833" s="176" t="s">
        <v>284</v>
      </c>
      <c r="AG1833" s="176" t="s">
        <v>284</v>
      </c>
      <c r="AH1833" s="176" t="s">
        <v>284</v>
      </c>
      <c r="AI1833" s="176" t="s">
        <v>284</v>
      </c>
      <c r="AJ1833" s="176" t="s">
        <v>284</v>
      </c>
      <c r="AK1833" s="176" t="s">
        <v>284</v>
      </c>
      <c r="AL1833" s="176" t="s">
        <v>284</v>
      </c>
      <c r="AM1833" s="176" t="s">
        <v>284</v>
      </c>
      <c r="AN1833" s="176" t="s">
        <v>284</v>
      </c>
      <c r="AO1833" s="176" t="s">
        <v>284</v>
      </c>
      <c r="AP1833" s="176" t="s">
        <v>284</v>
      </c>
      <c r="AQ1833" s="176" t="s">
        <v>284</v>
      </c>
      <c r="AR1833" s="176" t="s">
        <v>284</v>
      </c>
      <c r="AS1833" s="176" t="s">
        <v>284</v>
      </c>
      <c r="AT1833" s="176" t="s">
        <v>284</v>
      </c>
      <c r="AU1833" s="176" t="s">
        <v>284</v>
      </c>
      <c r="AV1833" s="176" t="s">
        <v>284</v>
      </c>
      <c r="AW1833" s="176" t="s">
        <v>284</v>
      </c>
      <c r="AX1833" s="176" t="s">
        <v>284</v>
      </c>
    </row>
    <row r="1834" spans="1:50" x14ac:dyDescent="0.3">
      <c r="A1834" s="176">
        <v>812617</v>
      </c>
      <c r="B1834" s="176" t="s">
        <v>308</v>
      </c>
      <c r="C1834" s="176" t="s">
        <v>221</v>
      </c>
      <c r="D1834" s="176" t="s">
        <v>222</v>
      </c>
      <c r="E1834" s="176" t="s">
        <v>222</v>
      </c>
      <c r="F1834" s="176" t="s">
        <v>222</v>
      </c>
      <c r="G1834" s="176" t="s">
        <v>221</v>
      </c>
      <c r="H1834" s="176" t="s">
        <v>222</v>
      </c>
      <c r="I1834" s="176" t="s">
        <v>221</v>
      </c>
      <c r="J1834" s="176" t="s">
        <v>221</v>
      </c>
      <c r="K1834" s="176" t="s">
        <v>221</v>
      </c>
      <c r="L1834" s="176" t="s">
        <v>221</v>
      </c>
      <c r="M1834" s="176" t="s">
        <v>221</v>
      </c>
      <c r="N1834" s="176" t="s">
        <v>221</v>
      </c>
    </row>
    <row r="1835" spans="1:50" x14ac:dyDescent="0.3">
      <c r="A1835" s="176">
        <v>812618</v>
      </c>
      <c r="B1835" s="176" t="s">
        <v>308</v>
      </c>
      <c r="C1835" s="176" t="s">
        <v>222</v>
      </c>
      <c r="D1835" s="176" t="s">
        <v>222</v>
      </c>
      <c r="E1835" s="176" t="s">
        <v>222</v>
      </c>
      <c r="F1835" s="176" t="s">
        <v>222</v>
      </c>
      <c r="G1835" s="176" t="s">
        <v>222</v>
      </c>
      <c r="H1835" s="176" t="s">
        <v>221</v>
      </c>
      <c r="I1835" s="176" t="s">
        <v>221</v>
      </c>
      <c r="J1835" s="176" t="s">
        <v>221</v>
      </c>
      <c r="K1835" s="176" t="s">
        <v>221</v>
      </c>
      <c r="L1835" s="176" t="s">
        <v>221</v>
      </c>
      <c r="M1835" s="176" t="s">
        <v>221</v>
      </c>
      <c r="N1835" s="176" t="s">
        <v>221</v>
      </c>
    </row>
    <row r="1836" spans="1:50" x14ac:dyDescent="0.3">
      <c r="A1836" s="176">
        <v>812620</v>
      </c>
      <c r="B1836" s="176" t="s">
        <v>308</v>
      </c>
      <c r="C1836" s="176" t="s">
        <v>220</v>
      </c>
      <c r="D1836" s="176" t="s">
        <v>220</v>
      </c>
      <c r="E1836" s="176" t="s">
        <v>222</v>
      </c>
      <c r="F1836" s="176" t="s">
        <v>221</v>
      </c>
      <c r="G1836" s="176" t="s">
        <v>220</v>
      </c>
      <c r="H1836" s="176" t="s">
        <v>220</v>
      </c>
      <c r="I1836" s="176" t="s">
        <v>222</v>
      </c>
      <c r="J1836" s="176" t="s">
        <v>221</v>
      </c>
      <c r="K1836" s="176" t="s">
        <v>222</v>
      </c>
      <c r="L1836" s="176" t="s">
        <v>222</v>
      </c>
      <c r="M1836" s="176" t="s">
        <v>222</v>
      </c>
      <c r="N1836" s="176" t="s">
        <v>222</v>
      </c>
    </row>
    <row r="1837" spans="1:50" x14ac:dyDescent="0.3">
      <c r="A1837" s="176">
        <v>812621</v>
      </c>
      <c r="B1837" s="176" t="s">
        <v>308</v>
      </c>
      <c r="C1837" s="176" t="s">
        <v>222</v>
      </c>
      <c r="D1837" s="176" t="s">
        <v>221</v>
      </c>
      <c r="E1837" s="176" t="s">
        <v>221</v>
      </c>
      <c r="F1837" s="176" t="s">
        <v>222</v>
      </c>
      <c r="G1837" s="176" t="s">
        <v>222</v>
      </c>
      <c r="H1837" s="176" t="s">
        <v>222</v>
      </c>
      <c r="I1837" s="176" t="s">
        <v>221</v>
      </c>
      <c r="J1837" s="176" t="s">
        <v>221</v>
      </c>
      <c r="K1837" s="176" t="s">
        <v>221</v>
      </c>
      <c r="L1837" s="176" t="s">
        <v>221</v>
      </c>
      <c r="M1837" s="176" t="s">
        <v>221</v>
      </c>
      <c r="N1837" s="176" t="s">
        <v>221</v>
      </c>
    </row>
    <row r="1838" spans="1:50" x14ac:dyDescent="0.3">
      <c r="A1838" s="176">
        <v>812622</v>
      </c>
      <c r="B1838" s="176" t="s">
        <v>308</v>
      </c>
      <c r="C1838" s="176" t="s">
        <v>221</v>
      </c>
      <c r="D1838" s="176" t="s">
        <v>222</v>
      </c>
      <c r="E1838" s="176" t="s">
        <v>222</v>
      </c>
      <c r="F1838" s="176" t="s">
        <v>221</v>
      </c>
      <c r="G1838" s="176" t="s">
        <v>221</v>
      </c>
      <c r="H1838" s="176" t="s">
        <v>222</v>
      </c>
      <c r="I1838" s="176" t="s">
        <v>221</v>
      </c>
      <c r="J1838" s="176" t="s">
        <v>221</v>
      </c>
      <c r="K1838" s="176" t="s">
        <v>221</v>
      </c>
      <c r="L1838" s="176" t="s">
        <v>221</v>
      </c>
      <c r="M1838" s="176" t="s">
        <v>221</v>
      </c>
      <c r="N1838" s="176" t="s">
        <v>221</v>
      </c>
    </row>
    <row r="1839" spans="1:50" x14ac:dyDescent="0.3">
      <c r="A1839" s="176">
        <v>812624</v>
      </c>
      <c r="B1839" s="176" t="s">
        <v>308</v>
      </c>
      <c r="C1839" s="176" t="s">
        <v>222</v>
      </c>
      <c r="D1839" s="176" t="s">
        <v>222</v>
      </c>
      <c r="E1839" s="176" t="s">
        <v>221</v>
      </c>
      <c r="F1839" s="176" t="s">
        <v>222</v>
      </c>
      <c r="G1839" s="176" t="s">
        <v>222</v>
      </c>
      <c r="H1839" s="176" t="s">
        <v>222</v>
      </c>
      <c r="I1839" s="176" t="s">
        <v>221</v>
      </c>
      <c r="J1839" s="176" t="s">
        <v>221</v>
      </c>
      <c r="K1839" s="176" t="s">
        <v>221</v>
      </c>
      <c r="L1839" s="176" t="s">
        <v>221</v>
      </c>
      <c r="M1839" s="176" t="s">
        <v>221</v>
      </c>
      <c r="N1839" s="176" t="s">
        <v>221</v>
      </c>
    </row>
    <row r="1840" spans="1:50" x14ac:dyDescent="0.3">
      <c r="A1840" s="176">
        <v>812625</v>
      </c>
      <c r="B1840" s="176" t="s">
        <v>308</v>
      </c>
      <c r="C1840" s="176" t="s">
        <v>221</v>
      </c>
      <c r="D1840" s="176" t="s">
        <v>221</v>
      </c>
      <c r="E1840" s="176" t="s">
        <v>221</v>
      </c>
      <c r="F1840" s="176" t="s">
        <v>221</v>
      </c>
      <c r="G1840" s="176" t="s">
        <v>221</v>
      </c>
      <c r="H1840" s="176" t="s">
        <v>221</v>
      </c>
      <c r="I1840" s="176" t="s">
        <v>221</v>
      </c>
      <c r="J1840" s="176" t="s">
        <v>221</v>
      </c>
      <c r="K1840" s="176" t="s">
        <v>221</v>
      </c>
      <c r="L1840" s="176" t="s">
        <v>221</v>
      </c>
      <c r="M1840" s="176" t="s">
        <v>221</v>
      </c>
      <c r="N1840" s="176" t="s">
        <v>221</v>
      </c>
    </row>
    <row r="1841" spans="1:50" x14ac:dyDescent="0.3">
      <c r="A1841" s="176">
        <v>812626</v>
      </c>
      <c r="B1841" s="176" t="s">
        <v>308</v>
      </c>
      <c r="C1841" s="176" t="s">
        <v>222</v>
      </c>
      <c r="D1841" s="176" t="s">
        <v>222</v>
      </c>
      <c r="H1841" s="176" t="s">
        <v>222</v>
      </c>
      <c r="I1841" s="176" t="s">
        <v>221</v>
      </c>
      <c r="J1841" s="176" t="s">
        <v>221</v>
      </c>
      <c r="K1841" s="176" t="s">
        <v>221</v>
      </c>
      <c r="L1841" s="176" t="s">
        <v>221</v>
      </c>
      <c r="M1841" s="176" t="s">
        <v>221</v>
      </c>
      <c r="N1841" s="176" t="s">
        <v>221</v>
      </c>
    </row>
    <row r="1842" spans="1:50" x14ac:dyDescent="0.3">
      <c r="A1842" s="176">
        <v>812627</v>
      </c>
      <c r="B1842" s="176" t="s">
        <v>308</v>
      </c>
      <c r="C1842" s="176" t="s">
        <v>222</v>
      </c>
      <c r="D1842" s="176" t="s">
        <v>220</v>
      </c>
      <c r="E1842" s="176" t="s">
        <v>220</v>
      </c>
      <c r="F1842" s="176" t="s">
        <v>222</v>
      </c>
      <c r="G1842" s="176" t="s">
        <v>222</v>
      </c>
      <c r="H1842" s="176" t="s">
        <v>222</v>
      </c>
      <c r="I1842" s="176" t="s">
        <v>222</v>
      </c>
      <c r="J1842" s="176" t="s">
        <v>222</v>
      </c>
      <c r="K1842" s="176" t="s">
        <v>221</v>
      </c>
      <c r="L1842" s="176" t="s">
        <v>221</v>
      </c>
      <c r="M1842" s="176" t="s">
        <v>222</v>
      </c>
      <c r="N1842" s="176" t="s">
        <v>222</v>
      </c>
    </row>
    <row r="1843" spans="1:50" x14ac:dyDescent="0.3">
      <c r="A1843" s="176">
        <v>812628</v>
      </c>
      <c r="B1843" s="176" t="s">
        <v>308</v>
      </c>
      <c r="C1843" s="176" t="s">
        <v>222</v>
      </c>
      <c r="D1843" s="176" t="s">
        <v>221</v>
      </c>
      <c r="E1843" s="176" t="s">
        <v>221</v>
      </c>
      <c r="F1843" s="176" t="s">
        <v>222</v>
      </c>
      <c r="G1843" s="176" t="s">
        <v>222</v>
      </c>
      <c r="H1843" s="176" t="s">
        <v>222</v>
      </c>
      <c r="I1843" s="176" t="s">
        <v>221</v>
      </c>
      <c r="J1843" s="176" t="s">
        <v>221</v>
      </c>
      <c r="K1843" s="176" t="s">
        <v>221</v>
      </c>
      <c r="L1843" s="176" t="s">
        <v>221</v>
      </c>
      <c r="M1843" s="176" t="s">
        <v>221</v>
      </c>
      <c r="N1843" s="176" t="s">
        <v>221</v>
      </c>
    </row>
    <row r="1844" spans="1:50" x14ac:dyDescent="0.3">
      <c r="A1844" s="176">
        <v>812629</v>
      </c>
      <c r="B1844" s="176" t="s">
        <v>308</v>
      </c>
      <c r="C1844" s="176" t="s">
        <v>220</v>
      </c>
      <c r="D1844" s="176" t="s">
        <v>222</v>
      </c>
      <c r="E1844" s="176" t="s">
        <v>220</v>
      </c>
      <c r="F1844" s="176" t="s">
        <v>222</v>
      </c>
      <c r="G1844" s="176" t="s">
        <v>221</v>
      </c>
      <c r="H1844" s="176" t="s">
        <v>221</v>
      </c>
      <c r="I1844" s="176" t="s">
        <v>221</v>
      </c>
      <c r="J1844" s="176" t="s">
        <v>221</v>
      </c>
      <c r="K1844" s="176" t="s">
        <v>222</v>
      </c>
      <c r="L1844" s="176" t="s">
        <v>221</v>
      </c>
      <c r="M1844" s="176" t="s">
        <v>221</v>
      </c>
      <c r="N1844" s="176" t="s">
        <v>221</v>
      </c>
      <c r="O1844" s="176" t="s">
        <v>284</v>
      </c>
      <c r="P1844" s="176" t="s">
        <v>284</v>
      </c>
      <c r="Q1844" s="176" t="s">
        <v>284</v>
      </c>
      <c r="R1844" s="176" t="s">
        <v>284</v>
      </c>
      <c r="S1844" s="176" t="s">
        <v>284</v>
      </c>
      <c r="T1844" s="176" t="s">
        <v>284</v>
      </c>
      <c r="U1844" s="176" t="s">
        <v>284</v>
      </c>
      <c r="V1844" s="176" t="s">
        <v>284</v>
      </c>
      <c r="W1844" s="176" t="s">
        <v>284</v>
      </c>
      <c r="X1844" s="176" t="s">
        <v>284</v>
      </c>
      <c r="Y1844" s="176" t="s">
        <v>284</v>
      </c>
      <c r="Z1844" s="176" t="s">
        <v>284</v>
      </c>
      <c r="AA1844" s="176" t="s">
        <v>284</v>
      </c>
      <c r="AB1844" s="176" t="s">
        <v>284</v>
      </c>
      <c r="AC1844" s="176" t="s">
        <v>284</v>
      </c>
      <c r="AD1844" s="176" t="s">
        <v>284</v>
      </c>
      <c r="AE1844" s="176" t="s">
        <v>284</v>
      </c>
      <c r="AF1844" s="176" t="s">
        <v>284</v>
      </c>
      <c r="AG1844" s="176" t="s">
        <v>284</v>
      </c>
      <c r="AH1844" s="176" t="s">
        <v>284</v>
      </c>
      <c r="AI1844" s="176" t="s">
        <v>284</v>
      </c>
      <c r="AJ1844" s="176" t="s">
        <v>284</v>
      </c>
      <c r="AK1844" s="176" t="s">
        <v>284</v>
      </c>
      <c r="AL1844" s="176" t="s">
        <v>284</v>
      </c>
      <c r="AM1844" s="176" t="s">
        <v>284</v>
      </c>
      <c r="AN1844" s="176" t="s">
        <v>284</v>
      </c>
      <c r="AO1844" s="176" t="s">
        <v>284</v>
      </c>
      <c r="AP1844" s="176" t="s">
        <v>284</v>
      </c>
      <c r="AQ1844" s="176" t="s">
        <v>284</v>
      </c>
      <c r="AR1844" s="176" t="s">
        <v>284</v>
      </c>
      <c r="AS1844" s="176" t="s">
        <v>284</v>
      </c>
      <c r="AT1844" s="176" t="s">
        <v>284</v>
      </c>
      <c r="AU1844" s="176" t="s">
        <v>284</v>
      </c>
      <c r="AV1844" s="176" t="s">
        <v>284</v>
      </c>
      <c r="AW1844" s="176" t="s">
        <v>284</v>
      </c>
      <c r="AX1844" s="176" t="s">
        <v>284</v>
      </c>
    </row>
    <row r="1845" spans="1:50" x14ac:dyDescent="0.3">
      <c r="A1845" s="176">
        <v>812630</v>
      </c>
      <c r="B1845" s="176" t="s">
        <v>308</v>
      </c>
      <c r="C1845" s="176" t="s">
        <v>222</v>
      </c>
      <c r="D1845" s="176" t="s">
        <v>221</v>
      </c>
      <c r="E1845" s="176" t="s">
        <v>221</v>
      </c>
      <c r="F1845" s="176" t="s">
        <v>222</v>
      </c>
      <c r="G1845" s="176" t="s">
        <v>221</v>
      </c>
      <c r="H1845" s="176" t="s">
        <v>221</v>
      </c>
      <c r="I1845" s="176" t="s">
        <v>221</v>
      </c>
      <c r="J1845" s="176" t="s">
        <v>221</v>
      </c>
      <c r="K1845" s="176" t="s">
        <v>221</v>
      </c>
      <c r="L1845" s="176" t="s">
        <v>221</v>
      </c>
      <c r="M1845" s="176" t="s">
        <v>221</v>
      </c>
      <c r="N1845" s="176" t="s">
        <v>221</v>
      </c>
    </row>
    <row r="1846" spans="1:50" x14ac:dyDescent="0.3">
      <c r="A1846" s="176">
        <v>812633</v>
      </c>
      <c r="B1846" s="176" t="s">
        <v>308</v>
      </c>
      <c r="C1846" s="176" t="s">
        <v>222</v>
      </c>
      <c r="D1846" s="176" t="s">
        <v>222</v>
      </c>
      <c r="E1846" s="176" t="s">
        <v>222</v>
      </c>
      <c r="F1846" s="176" t="s">
        <v>221</v>
      </c>
      <c r="G1846" s="176" t="s">
        <v>222</v>
      </c>
      <c r="H1846" s="176" t="s">
        <v>222</v>
      </c>
      <c r="I1846" s="176" t="s">
        <v>221</v>
      </c>
      <c r="J1846" s="176" t="s">
        <v>221</v>
      </c>
      <c r="K1846" s="176" t="s">
        <v>221</v>
      </c>
      <c r="L1846" s="176" t="s">
        <v>221</v>
      </c>
      <c r="M1846" s="176" t="s">
        <v>221</v>
      </c>
      <c r="N1846" s="176" t="s">
        <v>221</v>
      </c>
    </row>
    <row r="1847" spans="1:50" x14ac:dyDescent="0.3">
      <c r="A1847" s="176">
        <v>812634</v>
      </c>
      <c r="B1847" s="176" t="s">
        <v>308</v>
      </c>
      <c r="C1847" s="176" t="s">
        <v>221</v>
      </c>
      <c r="D1847" s="176" t="s">
        <v>222</v>
      </c>
      <c r="E1847" s="176" t="s">
        <v>221</v>
      </c>
      <c r="F1847" s="176" t="s">
        <v>222</v>
      </c>
      <c r="G1847" s="176" t="s">
        <v>222</v>
      </c>
      <c r="H1847" s="176" t="s">
        <v>222</v>
      </c>
      <c r="I1847" s="176" t="s">
        <v>221</v>
      </c>
      <c r="J1847" s="176" t="s">
        <v>221</v>
      </c>
      <c r="K1847" s="176" t="s">
        <v>221</v>
      </c>
      <c r="L1847" s="176" t="s">
        <v>221</v>
      </c>
      <c r="M1847" s="176" t="s">
        <v>221</v>
      </c>
      <c r="N1847" s="176" t="s">
        <v>221</v>
      </c>
    </row>
    <row r="1848" spans="1:50" x14ac:dyDescent="0.3">
      <c r="A1848" s="176">
        <v>812636</v>
      </c>
      <c r="B1848" s="176" t="s">
        <v>308</v>
      </c>
      <c r="C1848" s="176" t="s">
        <v>222</v>
      </c>
      <c r="D1848" s="176" t="s">
        <v>221</v>
      </c>
      <c r="E1848" s="176" t="s">
        <v>222</v>
      </c>
      <c r="F1848" s="176" t="s">
        <v>221</v>
      </c>
      <c r="G1848" s="176" t="s">
        <v>221</v>
      </c>
      <c r="H1848" s="176" t="s">
        <v>222</v>
      </c>
      <c r="I1848" s="176" t="s">
        <v>221</v>
      </c>
      <c r="J1848" s="176" t="s">
        <v>221</v>
      </c>
      <c r="K1848" s="176" t="s">
        <v>221</v>
      </c>
      <c r="L1848" s="176" t="s">
        <v>221</v>
      </c>
      <c r="M1848" s="176" t="s">
        <v>221</v>
      </c>
      <c r="N1848" s="176" t="s">
        <v>221</v>
      </c>
    </row>
    <row r="1849" spans="1:50" x14ac:dyDescent="0.3">
      <c r="A1849" s="176">
        <v>812638</v>
      </c>
      <c r="B1849" s="176" t="s">
        <v>308</v>
      </c>
      <c r="C1849" s="176" t="s">
        <v>221</v>
      </c>
      <c r="D1849" s="176" t="s">
        <v>222</v>
      </c>
      <c r="E1849" s="176" t="s">
        <v>221</v>
      </c>
      <c r="F1849" s="176" t="s">
        <v>222</v>
      </c>
      <c r="G1849" s="176" t="s">
        <v>222</v>
      </c>
      <c r="I1849" s="176" t="s">
        <v>221</v>
      </c>
      <c r="J1849" s="176" t="s">
        <v>221</v>
      </c>
      <c r="K1849" s="176" t="s">
        <v>221</v>
      </c>
      <c r="L1849" s="176" t="s">
        <v>221</v>
      </c>
      <c r="M1849" s="176" t="s">
        <v>221</v>
      </c>
      <c r="N1849" s="176" t="s">
        <v>221</v>
      </c>
    </row>
    <row r="1850" spans="1:50" x14ac:dyDescent="0.3">
      <c r="A1850" s="176">
        <v>812639</v>
      </c>
      <c r="B1850" s="176" t="s">
        <v>308</v>
      </c>
      <c r="C1850" s="176" t="s">
        <v>222</v>
      </c>
      <c r="D1850" s="176" t="s">
        <v>221</v>
      </c>
      <c r="E1850" s="176" t="s">
        <v>221</v>
      </c>
      <c r="F1850" s="176" t="s">
        <v>222</v>
      </c>
      <c r="G1850" s="176" t="s">
        <v>222</v>
      </c>
      <c r="H1850" s="176" t="s">
        <v>222</v>
      </c>
      <c r="I1850" s="176" t="s">
        <v>221</v>
      </c>
      <c r="J1850" s="176" t="s">
        <v>221</v>
      </c>
      <c r="K1850" s="176" t="s">
        <v>221</v>
      </c>
      <c r="L1850" s="176" t="s">
        <v>221</v>
      </c>
      <c r="M1850" s="176" t="s">
        <v>221</v>
      </c>
      <c r="N1850" s="176" t="s">
        <v>221</v>
      </c>
    </row>
    <row r="1851" spans="1:50" x14ac:dyDescent="0.3">
      <c r="A1851" s="176">
        <v>812641</v>
      </c>
      <c r="B1851" s="176" t="s">
        <v>308</v>
      </c>
      <c r="C1851" s="176" t="s">
        <v>222</v>
      </c>
      <c r="D1851" s="176" t="s">
        <v>221</v>
      </c>
      <c r="E1851" s="176" t="s">
        <v>222</v>
      </c>
      <c r="F1851" s="176" t="s">
        <v>221</v>
      </c>
      <c r="G1851" s="176" t="s">
        <v>221</v>
      </c>
      <c r="H1851" s="176" t="s">
        <v>221</v>
      </c>
      <c r="I1851" s="176" t="s">
        <v>221</v>
      </c>
      <c r="J1851" s="176" t="s">
        <v>221</v>
      </c>
      <c r="K1851" s="176" t="s">
        <v>221</v>
      </c>
      <c r="L1851" s="176" t="s">
        <v>221</v>
      </c>
      <c r="M1851" s="176" t="s">
        <v>221</v>
      </c>
      <c r="N1851" s="176" t="s">
        <v>221</v>
      </c>
    </row>
    <row r="1852" spans="1:50" x14ac:dyDescent="0.3">
      <c r="A1852" s="176">
        <v>812642</v>
      </c>
      <c r="B1852" s="176" t="s">
        <v>308</v>
      </c>
      <c r="C1852" s="176" t="s">
        <v>222</v>
      </c>
      <c r="D1852" s="176" t="s">
        <v>222</v>
      </c>
      <c r="E1852" s="176" t="s">
        <v>221</v>
      </c>
      <c r="F1852" s="176" t="s">
        <v>221</v>
      </c>
      <c r="G1852" s="176" t="s">
        <v>221</v>
      </c>
      <c r="H1852" s="176" t="s">
        <v>221</v>
      </c>
      <c r="I1852" s="176" t="s">
        <v>221</v>
      </c>
      <c r="J1852" s="176" t="s">
        <v>221</v>
      </c>
      <c r="K1852" s="176" t="s">
        <v>221</v>
      </c>
      <c r="L1852" s="176" t="s">
        <v>221</v>
      </c>
      <c r="M1852" s="176" t="s">
        <v>221</v>
      </c>
      <c r="N1852" s="176" t="s">
        <v>221</v>
      </c>
    </row>
    <row r="1853" spans="1:50" x14ac:dyDescent="0.3">
      <c r="A1853" s="176">
        <v>812643</v>
      </c>
      <c r="B1853" s="176" t="s">
        <v>308</v>
      </c>
      <c r="C1853" s="176" t="s">
        <v>221</v>
      </c>
      <c r="D1853" s="176" t="s">
        <v>221</v>
      </c>
      <c r="E1853" s="176" t="s">
        <v>221</v>
      </c>
      <c r="F1853" s="176" t="s">
        <v>221</v>
      </c>
      <c r="G1853" s="176" t="s">
        <v>221</v>
      </c>
      <c r="H1853" s="176" t="s">
        <v>221</v>
      </c>
      <c r="I1853" s="176" t="s">
        <v>221</v>
      </c>
      <c r="J1853" s="176" t="s">
        <v>221</v>
      </c>
      <c r="K1853" s="176" t="s">
        <v>221</v>
      </c>
      <c r="L1853" s="176" t="s">
        <v>221</v>
      </c>
      <c r="M1853" s="176" t="s">
        <v>221</v>
      </c>
      <c r="N1853" s="176" t="s">
        <v>221</v>
      </c>
    </row>
    <row r="1854" spans="1:50" x14ac:dyDescent="0.3">
      <c r="A1854" s="176">
        <v>812645</v>
      </c>
      <c r="B1854" s="176" t="s">
        <v>308</v>
      </c>
      <c r="C1854" s="176" t="s">
        <v>222</v>
      </c>
      <c r="D1854" s="176" t="s">
        <v>222</v>
      </c>
      <c r="E1854" s="176" t="s">
        <v>221</v>
      </c>
      <c r="F1854" s="176" t="s">
        <v>222</v>
      </c>
      <c r="G1854" s="176" t="s">
        <v>222</v>
      </c>
      <c r="H1854" s="176" t="s">
        <v>222</v>
      </c>
      <c r="I1854" s="176" t="s">
        <v>221</v>
      </c>
      <c r="J1854" s="176" t="s">
        <v>221</v>
      </c>
      <c r="K1854" s="176" t="s">
        <v>221</v>
      </c>
      <c r="L1854" s="176" t="s">
        <v>221</v>
      </c>
      <c r="M1854" s="176" t="s">
        <v>221</v>
      </c>
      <c r="N1854" s="176" t="s">
        <v>221</v>
      </c>
    </row>
    <row r="1855" spans="1:50" x14ac:dyDescent="0.3">
      <c r="A1855" s="176">
        <v>812646</v>
      </c>
      <c r="B1855" s="176" t="s">
        <v>308</v>
      </c>
      <c r="C1855" s="176" t="s">
        <v>222</v>
      </c>
      <c r="D1855" s="176" t="s">
        <v>222</v>
      </c>
      <c r="E1855" s="176" t="s">
        <v>222</v>
      </c>
      <c r="F1855" s="176" t="s">
        <v>222</v>
      </c>
      <c r="G1855" s="176" t="s">
        <v>221</v>
      </c>
      <c r="H1855" s="176" t="s">
        <v>221</v>
      </c>
      <c r="I1855" s="176" t="s">
        <v>221</v>
      </c>
      <c r="J1855" s="176" t="s">
        <v>221</v>
      </c>
      <c r="K1855" s="176" t="s">
        <v>221</v>
      </c>
      <c r="L1855" s="176" t="s">
        <v>221</v>
      </c>
      <c r="M1855" s="176" t="s">
        <v>221</v>
      </c>
      <c r="N1855" s="176" t="s">
        <v>221</v>
      </c>
    </row>
    <row r="1856" spans="1:50" x14ac:dyDescent="0.3">
      <c r="A1856" s="176">
        <v>812647</v>
      </c>
      <c r="B1856" s="176" t="s">
        <v>308</v>
      </c>
      <c r="C1856" s="176" t="s">
        <v>220</v>
      </c>
      <c r="D1856" s="176" t="s">
        <v>220</v>
      </c>
      <c r="E1856" s="176" t="s">
        <v>222</v>
      </c>
      <c r="F1856" s="176" t="s">
        <v>220</v>
      </c>
      <c r="G1856" s="176" t="s">
        <v>220</v>
      </c>
      <c r="H1856" s="176" t="s">
        <v>222</v>
      </c>
      <c r="I1856" s="176" t="s">
        <v>222</v>
      </c>
      <c r="J1856" s="176" t="s">
        <v>222</v>
      </c>
      <c r="K1856" s="176" t="s">
        <v>222</v>
      </c>
      <c r="L1856" s="176" t="s">
        <v>222</v>
      </c>
      <c r="M1856" s="176" t="s">
        <v>222</v>
      </c>
      <c r="N1856" s="176" t="s">
        <v>222</v>
      </c>
      <c r="O1856" s="176" t="s">
        <v>284</v>
      </c>
      <c r="P1856" s="176" t="s">
        <v>284</v>
      </c>
      <c r="Q1856" s="176" t="s">
        <v>284</v>
      </c>
      <c r="R1856" s="176" t="s">
        <v>284</v>
      </c>
      <c r="S1856" s="176" t="s">
        <v>284</v>
      </c>
      <c r="T1856" s="176" t="s">
        <v>284</v>
      </c>
      <c r="U1856" s="176" t="s">
        <v>284</v>
      </c>
      <c r="V1856" s="176" t="s">
        <v>284</v>
      </c>
      <c r="W1856" s="176" t="s">
        <v>284</v>
      </c>
      <c r="X1856" s="176" t="s">
        <v>284</v>
      </c>
      <c r="Y1856" s="176" t="s">
        <v>284</v>
      </c>
      <c r="Z1856" s="176" t="s">
        <v>284</v>
      </c>
      <c r="AA1856" s="176" t="s">
        <v>284</v>
      </c>
      <c r="AB1856" s="176" t="s">
        <v>284</v>
      </c>
      <c r="AC1856" s="176" t="s">
        <v>284</v>
      </c>
      <c r="AD1856" s="176" t="s">
        <v>284</v>
      </c>
      <c r="AE1856" s="176" t="s">
        <v>284</v>
      </c>
      <c r="AF1856" s="176" t="s">
        <v>284</v>
      </c>
      <c r="AG1856" s="176" t="s">
        <v>284</v>
      </c>
      <c r="AH1856" s="176" t="s">
        <v>284</v>
      </c>
      <c r="AI1856" s="176" t="s">
        <v>284</v>
      </c>
      <c r="AJ1856" s="176" t="s">
        <v>284</v>
      </c>
      <c r="AK1856" s="176" t="s">
        <v>284</v>
      </c>
      <c r="AL1856" s="176" t="s">
        <v>284</v>
      </c>
      <c r="AM1856" s="176" t="s">
        <v>284</v>
      </c>
      <c r="AN1856" s="176" t="s">
        <v>284</v>
      </c>
      <c r="AO1856" s="176" t="s">
        <v>284</v>
      </c>
      <c r="AP1856" s="176" t="s">
        <v>284</v>
      </c>
      <c r="AQ1856" s="176" t="s">
        <v>284</v>
      </c>
      <c r="AR1856" s="176" t="s">
        <v>284</v>
      </c>
      <c r="AS1856" s="176" t="s">
        <v>284</v>
      </c>
      <c r="AT1856" s="176" t="s">
        <v>284</v>
      </c>
      <c r="AU1856" s="176" t="s">
        <v>284</v>
      </c>
      <c r="AV1856" s="176" t="s">
        <v>284</v>
      </c>
      <c r="AW1856" s="176" t="s">
        <v>284</v>
      </c>
      <c r="AX1856" s="176" t="s">
        <v>284</v>
      </c>
    </row>
    <row r="1857" spans="1:50" x14ac:dyDescent="0.3">
      <c r="A1857" s="176">
        <v>812648</v>
      </c>
      <c r="B1857" s="176" t="s">
        <v>308</v>
      </c>
      <c r="C1857" s="176" t="s">
        <v>220</v>
      </c>
      <c r="D1857" s="176" t="s">
        <v>222</v>
      </c>
      <c r="E1857" s="176" t="s">
        <v>220</v>
      </c>
      <c r="F1857" s="176" t="s">
        <v>220</v>
      </c>
      <c r="G1857" s="176" t="s">
        <v>221</v>
      </c>
      <c r="H1857" s="176" t="s">
        <v>220</v>
      </c>
      <c r="I1857" s="176" t="s">
        <v>222</v>
      </c>
      <c r="J1857" s="176" t="s">
        <v>222</v>
      </c>
      <c r="K1857" s="176" t="s">
        <v>222</v>
      </c>
      <c r="L1857" s="176" t="s">
        <v>222</v>
      </c>
      <c r="M1857" s="176" t="s">
        <v>222</v>
      </c>
      <c r="N1857" s="176" t="s">
        <v>222</v>
      </c>
    </row>
    <row r="1858" spans="1:50" x14ac:dyDescent="0.3">
      <c r="A1858" s="176">
        <v>812649</v>
      </c>
      <c r="B1858" s="176" t="s">
        <v>308</v>
      </c>
      <c r="C1858" s="176" t="s">
        <v>222</v>
      </c>
      <c r="D1858" s="176" t="s">
        <v>222</v>
      </c>
      <c r="E1858" s="176" t="s">
        <v>221</v>
      </c>
      <c r="F1858" s="176" t="s">
        <v>222</v>
      </c>
      <c r="G1858" s="176" t="s">
        <v>222</v>
      </c>
      <c r="H1858" s="176" t="s">
        <v>222</v>
      </c>
      <c r="I1858" s="176" t="s">
        <v>221</v>
      </c>
      <c r="J1858" s="176" t="s">
        <v>221</v>
      </c>
      <c r="K1858" s="176" t="s">
        <v>221</v>
      </c>
      <c r="L1858" s="176" t="s">
        <v>221</v>
      </c>
      <c r="M1858" s="176" t="s">
        <v>221</v>
      </c>
      <c r="N1858" s="176" t="s">
        <v>221</v>
      </c>
    </row>
    <row r="1859" spans="1:50" x14ac:dyDescent="0.3">
      <c r="A1859" s="176">
        <v>812650</v>
      </c>
      <c r="B1859" s="176" t="s">
        <v>308</v>
      </c>
      <c r="C1859" s="176" t="s">
        <v>221</v>
      </c>
      <c r="D1859" s="176" t="s">
        <v>222</v>
      </c>
      <c r="E1859" s="176" t="s">
        <v>222</v>
      </c>
      <c r="F1859" s="176" t="s">
        <v>222</v>
      </c>
      <c r="G1859" s="176" t="s">
        <v>221</v>
      </c>
      <c r="H1859" s="176" t="s">
        <v>221</v>
      </c>
      <c r="I1859" s="176" t="s">
        <v>221</v>
      </c>
      <c r="J1859" s="176" t="s">
        <v>221</v>
      </c>
      <c r="K1859" s="176" t="s">
        <v>221</v>
      </c>
      <c r="L1859" s="176" t="s">
        <v>221</v>
      </c>
      <c r="M1859" s="176" t="s">
        <v>221</v>
      </c>
      <c r="N1859" s="176" t="s">
        <v>221</v>
      </c>
    </row>
    <row r="1860" spans="1:50" x14ac:dyDescent="0.3">
      <c r="A1860" s="176">
        <v>812651</v>
      </c>
      <c r="B1860" s="176" t="s">
        <v>308</v>
      </c>
      <c r="C1860" s="176" t="s">
        <v>222</v>
      </c>
      <c r="D1860" s="176" t="s">
        <v>222</v>
      </c>
      <c r="E1860" s="176" t="s">
        <v>222</v>
      </c>
      <c r="F1860" s="176" t="s">
        <v>222</v>
      </c>
      <c r="G1860" s="176" t="s">
        <v>221</v>
      </c>
      <c r="H1860" s="176" t="s">
        <v>222</v>
      </c>
      <c r="I1860" s="176" t="s">
        <v>221</v>
      </c>
      <c r="J1860" s="176" t="s">
        <v>221</v>
      </c>
      <c r="K1860" s="176" t="s">
        <v>221</v>
      </c>
      <c r="L1860" s="176" t="s">
        <v>221</v>
      </c>
      <c r="M1860" s="176" t="s">
        <v>221</v>
      </c>
      <c r="N1860" s="176" t="s">
        <v>221</v>
      </c>
    </row>
    <row r="1861" spans="1:50" x14ac:dyDescent="0.3">
      <c r="A1861" s="176">
        <v>812652</v>
      </c>
      <c r="B1861" s="176" t="s">
        <v>308</v>
      </c>
      <c r="C1861" s="176" t="s">
        <v>222</v>
      </c>
      <c r="D1861" s="176" t="s">
        <v>222</v>
      </c>
      <c r="E1861" s="176" t="s">
        <v>222</v>
      </c>
      <c r="F1861" s="176" t="s">
        <v>222</v>
      </c>
      <c r="G1861" s="176" t="s">
        <v>222</v>
      </c>
      <c r="H1861" s="176" t="s">
        <v>222</v>
      </c>
      <c r="I1861" s="176" t="s">
        <v>221</v>
      </c>
      <c r="J1861" s="176" t="s">
        <v>221</v>
      </c>
      <c r="K1861" s="176" t="s">
        <v>221</v>
      </c>
      <c r="L1861" s="176" t="s">
        <v>221</v>
      </c>
      <c r="M1861" s="176" t="s">
        <v>221</v>
      </c>
      <c r="N1861" s="176" t="s">
        <v>221</v>
      </c>
    </row>
    <row r="1862" spans="1:50" x14ac:dyDescent="0.3">
      <c r="A1862" s="176">
        <v>812654</v>
      </c>
      <c r="B1862" s="176" t="s">
        <v>308</v>
      </c>
      <c r="C1862" s="176" t="s">
        <v>220</v>
      </c>
      <c r="D1862" s="176" t="s">
        <v>222</v>
      </c>
      <c r="E1862" s="176" t="s">
        <v>220</v>
      </c>
      <c r="F1862" s="176" t="s">
        <v>220</v>
      </c>
      <c r="G1862" s="176" t="s">
        <v>220</v>
      </c>
      <c r="H1862" s="176" t="s">
        <v>220</v>
      </c>
      <c r="I1862" s="176" t="s">
        <v>222</v>
      </c>
      <c r="J1862" s="176" t="s">
        <v>222</v>
      </c>
      <c r="K1862" s="176" t="s">
        <v>220</v>
      </c>
      <c r="L1862" s="176" t="s">
        <v>220</v>
      </c>
      <c r="M1862" s="176" t="s">
        <v>222</v>
      </c>
      <c r="N1862" s="176" t="s">
        <v>220</v>
      </c>
    </row>
    <row r="1863" spans="1:50" x14ac:dyDescent="0.3">
      <c r="A1863" s="176">
        <v>812655</v>
      </c>
      <c r="B1863" s="176" t="s">
        <v>308</v>
      </c>
      <c r="C1863" s="176" t="s">
        <v>220</v>
      </c>
      <c r="D1863" s="176" t="s">
        <v>220</v>
      </c>
      <c r="E1863" s="176" t="s">
        <v>220</v>
      </c>
      <c r="F1863" s="176" t="s">
        <v>220</v>
      </c>
      <c r="G1863" s="176" t="s">
        <v>220</v>
      </c>
      <c r="H1863" s="176" t="s">
        <v>220</v>
      </c>
      <c r="I1863" s="176" t="s">
        <v>220</v>
      </c>
      <c r="J1863" s="176" t="s">
        <v>222</v>
      </c>
      <c r="K1863" s="176" t="s">
        <v>222</v>
      </c>
      <c r="L1863" s="176" t="s">
        <v>222</v>
      </c>
      <c r="M1863" s="176" t="s">
        <v>220</v>
      </c>
      <c r="N1863" s="176" t="s">
        <v>222</v>
      </c>
      <c r="O1863" s="176" t="s">
        <v>284</v>
      </c>
      <c r="P1863" s="176" t="s">
        <v>284</v>
      </c>
      <c r="Q1863" s="176" t="s">
        <v>284</v>
      </c>
      <c r="R1863" s="176" t="s">
        <v>284</v>
      </c>
      <c r="S1863" s="176" t="s">
        <v>284</v>
      </c>
      <c r="T1863" s="176" t="s">
        <v>284</v>
      </c>
      <c r="U1863" s="176" t="s">
        <v>284</v>
      </c>
      <c r="V1863" s="176" t="s">
        <v>284</v>
      </c>
      <c r="W1863" s="176" t="s">
        <v>284</v>
      </c>
      <c r="X1863" s="176" t="s">
        <v>284</v>
      </c>
      <c r="Y1863" s="176" t="s">
        <v>284</v>
      </c>
      <c r="Z1863" s="176" t="s">
        <v>284</v>
      </c>
      <c r="AA1863" s="176" t="s">
        <v>284</v>
      </c>
      <c r="AB1863" s="176" t="s">
        <v>284</v>
      </c>
      <c r="AC1863" s="176" t="s">
        <v>284</v>
      </c>
      <c r="AD1863" s="176" t="s">
        <v>284</v>
      </c>
      <c r="AE1863" s="176" t="s">
        <v>284</v>
      </c>
      <c r="AF1863" s="176" t="s">
        <v>284</v>
      </c>
      <c r="AG1863" s="176" t="s">
        <v>284</v>
      </c>
      <c r="AH1863" s="176" t="s">
        <v>284</v>
      </c>
      <c r="AI1863" s="176" t="s">
        <v>284</v>
      </c>
      <c r="AJ1863" s="176" t="s">
        <v>284</v>
      </c>
      <c r="AK1863" s="176" t="s">
        <v>284</v>
      </c>
      <c r="AL1863" s="176" t="s">
        <v>284</v>
      </c>
      <c r="AM1863" s="176" t="s">
        <v>284</v>
      </c>
      <c r="AN1863" s="176" t="s">
        <v>284</v>
      </c>
      <c r="AO1863" s="176" t="s">
        <v>284</v>
      </c>
      <c r="AP1863" s="176" t="s">
        <v>284</v>
      </c>
      <c r="AQ1863" s="176" t="s">
        <v>284</v>
      </c>
      <c r="AR1863" s="176" t="s">
        <v>284</v>
      </c>
      <c r="AS1863" s="176" t="s">
        <v>284</v>
      </c>
      <c r="AT1863" s="176" t="s">
        <v>284</v>
      </c>
      <c r="AU1863" s="176" t="s">
        <v>284</v>
      </c>
      <c r="AV1863" s="176" t="s">
        <v>284</v>
      </c>
      <c r="AW1863" s="176" t="s">
        <v>284</v>
      </c>
      <c r="AX1863" s="176" t="s">
        <v>284</v>
      </c>
    </row>
    <row r="1864" spans="1:50" x14ac:dyDescent="0.3">
      <c r="A1864" s="176">
        <v>812656</v>
      </c>
      <c r="B1864" s="176" t="s">
        <v>308</v>
      </c>
      <c r="C1864" s="176" t="s">
        <v>222</v>
      </c>
      <c r="D1864" s="176" t="s">
        <v>222</v>
      </c>
      <c r="E1864" s="176" t="s">
        <v>222</v>
      </c>
      <c r="F1864" s="176" t="s">
        <v>222</v>
      </c>
      <c r="G1864" s="176" t="s">
        <v>222</v>
      </c>
      <c r="H1864" s="176" t="s">
        <v>222</v>
      </c>
      <c r="I1864" s="176" t="s">
        <v>221</v>
      </c>
      <c r="J1864" s="176" t="s">
        <v>221</v>
      </c>
      <c r="K1864" s="176" t="s">
        <v>221</v>
      </c>
      <c r="L1864" s="176" t="s">
        <v>221</v>
      </c>
      <c r="M1864" s="176" t="s">
        <v>221</v>
      </c>
      <c r="N1864" s="176" t="s">
        <v>221</v>
      </c>
    </row>
    <row r="1865" spans="1:50" x14ac:dyDescent="0.3">
      <c r="A1865" s="176">
        <v>812659</v>
      </c>
      <c r="B1865" s="176" t="s">
        <v>308</v>
      </c>
      <c r="C1865" s="176" t="s">
        <v>222</v>
      </c>
      <c r="D1865" s="176" t="s">
        <v>222</v>
      </c>
      <c r="E1865" s="176" t="s">
        <v>222</v>
      </c>
      <c r="F1865" s="176" t="s">
        <v>222</v>
      </c>
      <c r="G1865" s="176" t="s">
        <v>222</v>
      </c>
      <c r="H1865" s="176" t="s">
        <v>222</v>
      </c>
      <c r="I1865" s="176" t="s">
        <v>221</v>
      </c>
      <c r="J1865" s="176" t="s">
        <v>221</v>
      </c>
      <c r="K1865" s="176" t="s">
        <v>221</v>
      </c>
      <c r="L1865" s="176" t="s">
        <v>221</v>
      </c>
      <c r="M1865" s="176" t="s">
        <v>221</v>
      </c>
      <c r="N1865" s="176" t="s">
        <v>221</v>
      </c>
    </row>
    <row r="1866" spans="1:50" x14ac:dyDescent="0.3">
      <c r="A1866" s="176">
        <v>812660</v>
      </c>
      <c r="B1866" s="176" t="s">
        <v>308</v>
      </c>
      <c r="C1866" s="176" t="s">
        <v>222</v>
      </c>
      <c r="D1866" s="176" t="s">
        <v>221</v>
      </c>
      <c r="E1866" s="176" t="s">
        <v>221</v>
      </c>
      <c r="F1866" s="176" t="s">
        <v>222</v>
      </c>
      <c r="G1866" s="176" t="s">
        <v>222</v>
      </c>
      <c r="H1866" s="176" t="s">
        <v>222</v>
      </c>
      <c r="I1866" s="176" t="s">
        <v>221</v>
      </c>
      <c r="J1866" s="176" t="s">
        <v>221</v>
      </c>
      <c r="K1866" s="176" t="s">
        <v>221</v>
      </c>
      <c r="L1866" s="176" t="s">
        <v>221</v>
      </c>
      <c r="M1866" s="176" t="s">
        <v>221</v>
      </c>
      <c r="N1866" s="176" t="s">
        <v>221</v>
      </c>
    </row>
    <row r="1867" spans="1:50" x14ac:dyDescent="0.3">
      <c r="A1867" s="176">
        <v>812661</v>
      </c>
      <c r="B1867" s="176" t="s">
        <v>308</v>
      </c>
      <c r="C1867" s="176" t="s">
        <v>222</v>
      </c>
      <c r="D1867" s="176" t="s">
        <v>221</v>
      </c>
      <c r="E1867" s="176" t="s">
        <v>221</v>
      </c>
      <c r="F1867" s="176" t="s">
        <v>222</v>
      </c>
      <c r="G1867" s="176" t="s">
        <v>221</v>
      </c>
      <c r="H1867" s="176" t="s">
        <v>222</v>
      </c>
      <c r="I1867" s="176" t="s">
        <v>221</v>
      </c>
      <c r="J1867" s="176" t="s">
        <v>221</v>
      </c>
      <c r="K1867" s="176" t="s">
        <v>221</v>
      </c>
      <c r="L1867" s="176" t="s">
        <v>221</v>
      </c>
      <c r="M1867" s="176" t="s">
        <v>221</v>
      </c>
      <c r="N1867" s="176" t="s">
        <v>221</v>
      </c>
    </row>
    <row r="1868" spans="1:50" x14ac:dyDescent="0.3">
      <c r="A1868" s="176">
        <v>812662</v>
      </c>
      <c r="B1868" s="176" t="s">
        <v>308</v>
      </c>
      <c r="C1868" s="176" t="s">
        <v>222</v>
      </c>
      <c r="D1868" s="176" t="s">
        <v>222</v>
      </c>
      <c r="E1868" s="176" t="s">
        <v>222</v>
      </c>
      <c r="F1868" s="176" t="s">
        <v>222</v>
      </c>
      <c r="G1868" s="176" t="s">
        <v>222</v>
      </c>
      <c r="H1868" s="176" t="s">
        <v>222</v>
      </c>
      <c r="I1868" s="176" t="s">
        <v>222</v>
      </c>
      <c r="J1868" s="176" t="s">
        <v>222</v>
      </c>
      <c r="K1868" s="176" t="s">
        <v>222</v>
      </c>
      <c r="L1868" s="176" t="s">
        <v>222</v>
      </c>
      <c r="M1868" s="176" t="s">
        <v>222</v>
      </c>
      <c r="N1868" s="176" t="s">
        <v>222</v>
      </c>
    </row>
    <row r="1869" spans="1:50" x14ac:dyDescent="0.3">
      <c r="A1869" s="176">
        <v>812663</v>
      </c>
      <c r="B1869" s="176" t="s">
        <v>308</v>
      </c>
      <c r="C1869" s="176" t="s">
        <v>220</v>
      </c>
      <c r="D1869" s="176" t="s">
        <v>220</v>
      </c>
      <c r="E1869" s="176" t="s">
        <v>222</v>
      </c>
      <c r="F1869" s="176" t="s">
        <v>220</v>
      </c>
      <c r="G1869" s="176" t="s">
        <v>222</v>
      </c>
      <c r="H1869" s="176" t="s">
        <v>222</v>
      </c>
      <c r="I1869" s="176" t="s">
        <v>222</v>
      </c>
      <c r="J1869" s="176" t="s">
        <v>221</v>
      </c>
      <c r="K1869" s="176" t="s">
        <v>221</v>
      </c>
      <c r="L1869" s="176" t="s">
        <v>221</v>
      </c>
      <c r="M1869" s="176" t="s">
        <v>222</v>
      </c>
      <c r="N1869" s="176" t="s">
        <v>221</v>
      </c>
    </row>
    <row r="1870" spans="1:50" x14ac:dyDescent="0.3">
      <c r="A1870" s="176">
        <v>812664</v>
      </c>
      <c r="B1870" s="176" t="s">
        <v>308</v>
      </c>
      <c r="C1870" s="176" t="s">
        <v>222</v>
      </c>
      <c r="D1870" s="176" t="s">
        <v>222</v>
      </c>
      <c r="E1870" s="176" t="s">
        <v>222</v>
      </c>
      <c r="F1870" s="176" t="s">
        <v>222</v>
      </c>
      <c r="G1870" s="176" t="s">
        <v>222</v>
      </c>
      <c r="H1870" s="176" t="s">
        <v>222</v>
      </c>
      <c r="I1870" s="176" t="s">
        <v>221</v>
      </c>
      <c r="J1870" s="176" t="s">
        <v>221</v>
      </c>
      <c r="K1870" s="176" t="s">
        <v>221</v>
      </c>
      <c r="L1870" s="176" t="s">
        <v>221</v>
      </c>
      <c r="M1870" s="176" t="s">
        <v>221</v>
      </c>
      <c r="N1870" s="176" t="s">
        <v>221</v>
      </c>
    </row>
    <row r="1871" spans="1:50" x14ac:dyDescent="0.3">
      <c r="A1871" s="176">
        <v>812665</v>
      </c>
      <c r="B1871" s="176" t="s">
        <v>308</v>
      </c>
      <c r="C1871" s="176" t="s">
        <v>222</v>
      </c>
      <c r="D1871" s="176" t="s">
        <v>222</v>
      </c>
      <c r="E1871" s="176" t="s">
        <v>222</v>
      </c>
      <c r="F1871" s="176" t="s">
        <v>222</v>
      </c>
      <c r="G1871" s="176" t="s">
        <v>222</v>
      </c>
      <c r="H1871" s="176" t="s">
        <v>222</v>
      </c>
      <c r="I1871" s="176" t="s">
        <v>221</v>
      </c>
      <c r="J1871" s="176" t="s">
        <v>221</v>
      </c>
      <c r="K1871" s="176" t="s">
        <v>221</v>
      </c>
      <c r="L1871" s="176" t="s">
        <v>221</v>
      </c>
      <c r="M1871" s="176" t="s">
        <v>221</v>
      </c>
      <c r="N1871" s="176" t="s">
        <v>221</v>
      </c>
    </row>
    <row r="1872" spans="1:50" x14ac:dyDescent="0.3">
      <c r="A1872" s="176">
        <v>812666</v>
      </c>
      <c r="B1872" s="176" t="s">
        <v>308</v>
      </c>
      <c r="C1872" s="176" t="s">
        <v>220</v>
      </c>
      <c r="D1872" s="176" t="s">
        <v>222</v>
      </c>
      <c r="E1872" s="176" t="s">
        <v>222</v>
      </c>
      <c r="F1872" s="176" t="s">
        <v>222</v>
      </c>
      <c r="G1872" s="176" t="s">
        <v>220</v>
      </c>
      <c r="H1872" s="176" t="s">
        <v>222</v>
      </c>
      <c r="I1872" s="176" t="s">
        <v>221</v>
      </c>
      <c r="J1872" s="176" t="s">
        <v>221</v>
      </c>
      <c r="K1872" s="176" t="s">
        <v>221</v>
      </c>
      <c r="L1872" s="176" t="s">
        <v>221</v>
      </c>
      <c r="M1872" s="176" t="s">
        <v>221</v>
      </c>
      <c r="N1872" s="176" t="s">
        <v>222</v>
      </c>
      <c r="O1872" s="176" t="s">
        <v>284</v>
      </c>
      <c r="P1872" s="176" t="s">
        <v>284</v>
      </c>
      <c r="Q1872" s="176" t="s">
        <v>284</v>
      </c>
      <c r="R1872" s="176" t="s">
        <v>284</v>
      </c>
      <c r="S1872" s="176" t="s">
        <v>284</v>
      </c>
      <c r="T1872" s="176" t="s">
        <v>284</v>
      </c>
      <c r="U1872" s="176" t="s">
        <v>284</v>
      </c>
      <c r="V1872" s="176" t="s">
        <v>284</v>
      </c>
      <c r="W1872" s="176" t="s">
        <v>284</v>
      </c>
      <c r="X1872" s="176" t="s">
        <v>284</v>
      </c>
      <c r="Y1872" s="176" t="s">
        <v>284</v>
      </c>
      <c r="Z1872" s="176" t="s">
        <v>284</v>
      </c>
      <c r="AA1872" s="176" t="s">
        <v>284</v>
      </c>
      <c r="AB1872" s="176" t="s">
        <v>284</v>
      </c>
      <c r="AC1872" s="176" t="s">
        <v>284</v>
      </c>
      <c r="AD1872" s="176" t="s">
        <v>284</v>
      </c>
      <c r="AE1872" s="176" t="s">
        <v>284</v>
      </c>
      <c r="AF1872" s="176" t="s">
        <v>284</v>
      </c>
      <c r="AG1872" s="176" t="s">
        <v>284</v>
      </c>
      <c r="AH1872" s="176" t="s">
        <v>284</v>
      </c>
      <c r="AI1872" s="176" t="s">
        <v>284</v>
      </c>
      <c r="AJ1872" s="176" t="s">
        <v>284</v>
      </c>
      <c r="AK1872" s="176" t="s">
        <v>284</v>
      </c>
      <c r="AL1872" s="176" t="s">
        <v>284</v>
      </c>
      <c r="AM1872" s="176" t="s">
        <v>284</v>
      </c>
      <c r="AN1872" s="176" t="s">
        <v>284</v>
      </c>
      <c r="AO1872" s="176" t="s">
        <v>284</v>
      </c>
      <c r="AP1872" s="176" t="s">
        <v>284</v>
      </c>
      <c r="AQ1872" s="176" t="s">
        <v>284</v>
      </c>
      <c r="AR1872" s="176" t="s">
        <v>284</v>
      </c>
      <c r="AS1872" s="176" t="s">
        <v>284</v>
      </c>
      <c r="AT1872" s="176" t="s">
        <v>284</v>
      </c>
      <c r="AU1872" s="176" t="s">
        <v>284</v>
      </c>
      <c r="AV1872" s="176" t="s">
        <v>284</v>
      </c>
      <c r="AW1872" s="176" t="s">
        <v>284</v>
      </c>
      <c r="AX1872" s="176" t="s">
        <v>284</v>
      </c>
    </row>
    <row r="1873" spans="1:50" x14ac:dyDescent="0.3">
      <c r="A1873" s="176">
        <v>812670</v>
      </c>
      <c r="B1873" s="176" t="s">
        <v>308</v>
      </c>
      <c r="C1873" s="176" t="s">
        <v>222</v>
      </c>
      <c r="D1873" s="176" t="s">
        <v>221</v>
      </c>
      <c r="E1873" s="176" t="s">
        <v>221</v>
      </c>
      <c r="F1873" s="176" t="s">
        <v>221</v>
      </c>
      <c r="G1873" s="176" t="s">
        <v>221</v>
      </c>
      <c r="H1873" s="176" t="s">
        <v>222</v>
      </c>
      <c r="I1873" s="176" t="s">
        <v>221</v>
      </c>
      <c r="J1873" s="176" t="s">
        <v>221</v>
      </c>
      <c r="K1873" s="176" t="s">
        <v>221</v>
      </c>
      <c r="L1873" s="176" t="s">
        <v>221</v>
      </c>
      <c r="M1873" s="176" t="s">
        <v>221</v>
      </c>
      <c r="N1873" s="176" t="s">
        <v>221</v>
      </c>
    </row>
    <row r="1874" spans="1:50" x14ac:dyDescent="0.3">
      <c r="A1874" s="176">
        <v>812671</v>
      </c>
      <c r="B1874" s="176" t="s">
        <v>308</v>
      </c>
      <c r="C1874" s="176" t="s">
        <v>222</v>
      </c>
      <c r="D1874" s="176" t="s">
        <v>222</v>
      </c>
      <c r="E1874" s="176" t="s">
        <v>222</v>
      </c>
      <c r="F1874" s="176" t="s">
        <v>220</v>
      </c>
      <c r="G1874" s="176" t="s">
        <v>222</v>
      </c>
      <c r="H1874" s="176" t="s">
        <v>220</v>
      </c>
      <c r="I1874" s="176" t="s">
        <v>222</v>
      </c>
      <c r="J1874" s="176" t="s">
        <v>222</v>
      </c>
      <c r="K1874" s="176" t="s">
        <v>221</v>
      </c>
      <c r="L1874" s="176" t="s">
        <v>222</v>
      </c>
      <c r="M1874" s="176" t="s">
        <v>220</v>
      </c>
      <c r="N1874" s="176" t="s">
        <v>222</v>
      </c>
    </row>
    <row r="1875" spans="1:50" x14ac:dyDescent="0.3">
      <c r="A1875" s="176">
        <v>812672</v>
      </c>
      <c r="B1875" s="176" t="s">
        <v>308</v>
      </c>
      <c r="C1875" s="176" t="s">
        <v>222</v>
      </c>
      <c r="D1875" s="176" t="s">
        <v>222</v>
      </c>
      <c r="E1875" s="176" t="s">
        <v>222</v>
      </c>
      <c r="F1875" s="176" t="s">
        <v>222</v>
      </c>
      <c r="G1875" s="176" t="s">
        <v>222</v>
      </c>
      <c r="H1875" s="176" t="s">
        <v>222</v>
      </c>
      <c r="I1875" s="176" t="s">
        <v>221</v>
      </c>
      <c r="J1875" s="176" t="s">
        <v>221</v>
      </c>
      <c r="K1875" s="176" t="s">
        <v>221</v>
      </c>
      <c r="L1875" s="176" t="s">
        <v>221</v>
      </c>
      <c r="M1875" s="176" t="s">
        <v>221</v>
      </c>
      <c r="N1875" s="176" t="s">
        <v>221</v>
      </c>
    </row>
    <row r="1876" spans="1:50" x14ac:dyDescent="0.3">
      <c r="A1876" s="176">
        <v>812674</v>
      </c>
      <c r="B1876" s="176" t="s">
        <v>308</v>
      </c>
      <c r="C1876" s="176" t="s">
        <v>220</v>
      </c>
      <c r="D1876" s="176" t="s">
        <v>222</v>
      </c>
      <c r="E1876" s="176" t="s">
        <v>222</v>
      </c>
      <c r="F1876" s="176" t="s">
        <v>222</v>
      </c>
      <c r="G1876" s="176" t="s">
        <v>222</v>
      </c>
      <c r="H1876" s="176" t="s">
        <v>222</v>
      </c>
      <c r="I1876" s="176" t="s">
        <v>222</v>
      </c>
      <c r="J1876" s="176" t="s">
        <v>221</v>
      </c>
      <c r="K1876" s="176" t="s">
        <v>221</v>
      </c>
      <c r="L1876" s="176" t="s">
        <v>222</v>
      </c>
      <c r="M1876" s="176" t="s">
        <v>221</v>
      </c>
      <c r="N1876" s="176" t="s">
        <v>222</v>
      </c>
    </row>
    <row r="1877" spans="1:50" x14ac:dyDescent="0.3">
      <c r="A1877" s="176">
        <v>812675</v>
      </c>
      <c r="B1877" s="176" t="s">
        <v>308</v>
      </c>
      <c r="C1877" s="176" t="s">
        <v>220</v>
      </c>
      <c r="D1877" s="176" t="s">
        <v>222</v>
      </c>
      <c r="E1877" s="176" t="s">
        <v>221</v>
      </c>
      <c r="F1877" s="176" t="s">
        <v>221</v>
      </c>
      <c r="G1877" s="176" t="s">
        <v>220</v>
      </c>
      <c r="H1877" s="176" t="s">
        <v>220</v>
      </c>
      <c r="I1877" s="176" t="s">
        <v>222</v>
      </c>
      <c r="J1877" s="176" t="s">
        <v>222</v>
      </c>
      <c r="K1877" s="176" t="s">
        <v>221</v>
      </c>
      <c r="L1877" s="176" t="s">
        <v>221</v>
      </c>
      <c r="M1877" s="176" t="s">
        <v>222</v>
      </c>
      <c r="N1877" s="176" t="s">
        <v>222</v>
      </c>
      <c r="O1877" s="176" t="s">
        <v>284</v>
      </c>
      <c r="P1877" s="176" t="s">
        <v>284</v>
      </c>
      <c r="Q1877" s="176" t="s">
        <v>284</v>
      </c>
      <c r="R1877" s="176" t="s">
        <v>284</v>
      </c>
      <c r="S1877" s="176" t="s">
        <v>284</v>
      </c>
      <c r="T1877" s="176" t="s">
        <v>284</v>
      </c>
      <c r="U1877" s="176" t="s">
        <v>284</v>
      </c>
      <c r="V1877" s="176" t="s">
        <v>284</v>
      </c>
      <c r="W1877" s="176" t="s">
        <v>284</v>
      </c>
      <c r="X1877" s="176" t="s">
        <v>284</v>
      </c>
      <c r="Y1877" s="176" t="s">
        <v>284</v>
      </c>
      <c r="Z1877" s="176" t="s">
        <v>284</v>
      </c>
      <c r="AA1877" s="176" t="s">
        <v>284</v>
      </c>
      <c r="AB1877" s="176" t="s">
        <v>284</v>
      </c>
      <c r="AC1877" s="176" t="s">
        <v>284</v>
      </c>
      <c r="AD1877" s="176" t="s">
        <v>284</v>
      </c>
      <c r="AE1877" s="176" t="s">
        <v>284</v>
      </c>
      <c r="AF1877" s="176" t="s">
        <v>284</v>
      </c>
      <c r="AG1877" s="176" t="s">
        <v>284</v>
      </c>
      <c r="AH1877" s="176" t="s">
        <v>284</v>
      </c>
      <c r="AI1877" s="176" t="s">
        <v>284</v>
      </c>
      <c r="AJ1877" s="176" t="s">
        <v>284</v>
      </c>
      <c r="AK1877" s="176" t="s">
        <v>284</v>
      </c>
      <c r="AL1877" s="176" t="s">
        <v>284</v>
      </c>
      <c r="AM1877" s="176" t="s">
        <v>284</v>
      </c>
      <c r="AN1877" s="176" t="s">
        <v>284</v>
      </c>
      <c r="AO1877" s="176" t="s">
        <v>284</v>
      </c>
      <c r="AP1877" s="176" t="s">
        <v>284</v>
      </c>
      <c r="AQ1877" s="176" t="s">
        <v>284</v>
      </c>
      <c r="AR1877" s="176" t="s">
        <v>284</v>
      </c>
      <c r="AS1877" s="176" t="s">
        <v>284</v>
      </c>
      <c r="AT1877" s="176" t="s">
        <v>284</v>
      </c>
      <c r="AU1877" s="176" t="s">
        <v>284</v>
      </c>
      <c r="AV1877" s="176" t="s">
        <v>284</v>
      </c>
      <c r="AW1877" s="176" t="s">
        <v>284</v>
      </c>
      <c r="AX1877" s="176" t="s">
        <v>284</v>
      </c>
    </row>
    <row r="1878" spans="1:50" x14ac:dyDescent="0.3">
      <c r="A1878" s="176">
        <v>812678</v>
      </c>
      <c r="B1878" s="176" t="s">
        <v>308</v>
      </c>
      <c r="C1878" s="176" t="s">
        <v>220</v>
      </c>
      <c r="D1878" s="176" t="s">
        <v>220</v>
      </c>
      <c r="E1878" s="176" t="s">
        <v>220</v>
      </c>
      <c r="F1878" s="176" t="s">
        <v>220</v>
      </c>
      <c r="G1878" s="176" t="s">
        <v>222</v>
      </c>
      <c r="H1878" s="176" t="s">
        <v>220</v>
      </c>
      <c r="I1878" s="176" t="s">
        <v>220</v>
      </c>
      <c r="J1878" s="176" t="s">
        <v>222</v>
      </c>
      <c r="K1878" s="176" t="s">
        <v>220</v>
      </c>
      <c r="L1878" s="176" t="s">
        <v>222</v>
      </c>
      <c r="M1878" s="176" t="s">
        <v>222</v>
      </c>
      <c r="N1878" s="176" t="s">
        <v>222</v>
      </c>
    </row>
    <row r="1879" spans="1:50" x14ac:dyDescent="0.3">
      <c r="A1879" s="176">
        <v>812679</v>
      </c>
      <c r="B1879" s="176" t="s">
        <v>308</v>
      </c>
      <c r="C1879" s="176" t="s">
        <v>222</v>
      </c>
      <c r="D1879" s="176" t="s">
        <v>222</v>
      </c>
      <c r="E1879" s="176" t="s">
        <v>222</v>
      </c>
      <c r="F1879" s="176" t="s">
        <v>222</v>
      </c>
      <c r="G1879" s="176" t="s">
        <v>222</v>
      </c>
      <c r="H1879" s="176" t="s">
        <v>222</v>
      </c>
      <c r="I1879" s="176" t="s">
        <v>221</v>
      </c>
      <c r="J1879" s="176" t="s">
        <v>221</v>
      </c>
      <c r="K1879" s="176" t="s">
        <v>221</v>
      </c>
      <c r="L1879" s="176" t="s">
        <v>221</v>
      </c>
      <c r="M1879" s="176" t="s">
        <v>221</v>
      </c>
      <c r="N1879" s="176" t="s">
        <v>221</v>
      </c>
    </row>
    <row r="1880" spans="1:50" x14ac:dyDescent="0.3">
      <c r="A1880" s="176">
        <v>812680</v>
      </c>
      <c r="B1880" s="176" t="s">
        <v>308</v>
      </c>
      <c r="C1880" s="176" t="s">
        <v>222</v>
      </c>
      <c r="D1880" s="176" t="s">
        <v>222</v>
      </c>
      <c r="E1880" s="176" t="s">
        <v>222</v>
      </c>
      <c r="F1880" s="176" t="s">
        <v>222</v>
      </c>
      <c r="G1880" s="176" t="s">
        <v>222</v>
      </c>
      <c r="H1880" s="176" t="s">
        <v>221</v>
      </c>
      <c r="I1880" s="176" t="s">
        <v>221</v>
      </c>
      <c r="J1880" s="176" t="s">
        <v>221</v>
      </c>
      <c r="K1880" s="176" t="s">
        <v>221</v>
      </c>
      <c r="L1880" s="176" t="s">
        <v>221</v>
      </c>
      <c r="M1880" s="176" t="s">
        <v>221</v>
      </c>
      <c r="N1880" s="176" t="s">
        <v>221</v>
      </c>
    </row>
    <row r="1881" spans="1:50" x14ac:dyDescent="0.3">
      <c r="A1881" s="176">
        <v>812681</v>
      </c>
      <c r="B1881" s="176" t="s">
        <v>308</v>
      </c>
      <c r="C1881" s="176" t="s">
        <v>221</v>
      </c>
      <c r="D1881" s="176" t="s">
        <v>221</v>
      </c>
      <c r="E1881" s="176" t="s">
        <v>221</v>
      </c>
      <c r="F1881" s="176" t="s">
        <v>221</v>
      </c>
      <c r="G1881" s="176" t="s">
        <v>221</v>
      </c>
      <c r="H1881" s="176" t="s">
        <v>221</v>
      </c>
      <c r="I1881" s="176" t="s">
        <v>221</v>
      </c>
      <c r="J1881" s="176" t="s">
        <v>221</v>
      </c>
      <c r="K1881" s="176" t="s">
        <v>221</v>
      </c>
      <c r="L1881" s="176" t="s">
        <v>221</v>
      </c>
      <c r="M1881" s="176" t="s">
        <v>221</v>
      </c>
      <c r="N1881" s="176" t="s">
        <v>221</v>
      </c>
    </row>
    <row r="1882" spans="1:50" x14ac:dyDescent="0.3">
      <c r="A1882" s="176">
        <v>812682</v>
      </c>
      <c r="B1882" s="176" t="s">
        <v>308</v>
      </c>
      <c r="C1882" s="176" t="s">
        <v>220</v>
      </c>
      <c r="D1882" s="176" t="s">
        <v>220</v>
      </c>
      <c r="E1882" s="176" t="s">
        <v>220</v>
      </c>
      <c r="F1882" s="176" t="s">
        <v>222</v>
      </c>
      <c r="G1882" s="176" t="s">
        <v>222</v>
      </c>
      <c r="H1882" s="176" t="s">
        <v>220</v>
      </c>
      <c r="I1882" s="176" t="s">
        <v>220</v>
      </c>
      <c r="J1882" s="176" t="s">
        <v>222</v>
      </c>
      <c r="K1882" s="176" t="s">
        <v>222</v>
      </c>
      <c r="L1882" s="176" t="s">
        <v>221</v>
      </c>
      <c r="M1882" s="176" t="s">
        <v>222</v>
      </c>
      <c r="N1882" s="176" t="s">
        <v>222</v>
      </c>
      <c r="O1882" s="176" t="s">
        <v>284</v>
      </c>
      <c r="P1882" s="176" t="s">
        <v>284</v>
      </c>
      <c r="Q1882" s="176" t="s">
        <v>284</v>
      </c>
      <c r="R1882" s="176" t="s">
        <v>284</v>
      </c>
      <c r="S1882" s="176" t="s">
        <v>284</v>
      </c>
      <c r="T1882" s="176" t="s">
        <v>284</v>
      </c>
      <c r="U1882" s="176" t="s">
        <v>284</v>
      </c>
      <c r="V1882" s="176" t="s">
        <v>284</v>
      </c>
      <c r="W1882" s="176" t="s">
        <v>284</v>
      </c>
      <c r="X1882" s="176" t="s">
        <v>284</v>
      </c>
      <c r="Y1882" s="176" t="s">
        <v>284</v>
      </c>
      <c r="Z1882" s="176" t="s">
        <v>284</v>
      </c>
      <c r="AA1882" s="176" t="s">
        <v>284</v>
      </c>
      <c r="AB1882" s="176" t="s">
        <v>284</v>
      </c>
      <c r="AC1882" s="176" t="s">
        <v>284</v>
      </c>
      <c r="AD1882" s="176" t="s">
        <v>284</v>
      </c>
      <c r="AE1882" s="176" t="s">
        <v>284</v>
      </c>
      <c r="AF1882" s="176" t="s">
        <v>284</v>
      </c>
      <c r="AG1882" s="176" t="s">
        <v>284</v>
      </c>
      <c r="AH1882" s="176" t="s">
        <v>284</v>
      </c>
      <c r="AI1882" s="176" t="s">
        <v>284</v>
      </c>
      <c r="AJ1882" s="176" t="s">
        <v>284</v>
      </c>
      <c r="AK1882" s="176" t="s">
        <v>284</v>
      </c>
      <c r="AL1882" s="176" t="s">
        <v>284</v>
      </c>
      <c r="AM1882" s="176" t="s">
        <v>284</v>
      </c>
      <c r="AN1882" s="176" t="s">
        <v>284</v>
      </c>
      <c r="AO1882" s="176" t="s">
        <v>284</v>
      </c>
      <c r="AP1882" s="176" t="s">
        <v>284</v>
      </c>
      <c r="AQ1882" s="176" t="s">
        <v>284</v>
      </c>
      <c r="AR1882" s="176" t="s">
        <v>284</v>
      </c>
      <c r="AS1882" s="176" t="s">
        <v>284</v>
      </c>
      <c r="AT1882" s="176" t="s">
        <v>284</v>
      </c>
      <c r="AU1882" s="176" t="s">
        <v>284</v>
      </c>
      <c r="AV1882" s="176" t="s">
        <v>284</v>
      </c>
      <c r="AW1882" s="176" t="s">
        <v>284</v>
      </c>
      <c r="AX1882" s="176" t="s">
        <v>284</v>
      </c>
    </row>
    <row r="1883" spans="1:50" x14ac:dyDescent="0.3">
      <c r="A1883" s="176">
        <v>812683</v>
      </c>
      <c r="B1883" s="176" t="s">
        <v>308</v>
      </c>
      <c r="C1883" s="176" t="s">
        <v>222</v>
      </c>
      <c r="D1883" s="176" t="s">
        <v>222</v>
      </c>
      <c r="E1883" s="176" t="s">
        <v>222</v>
      </c>
      <c r="F1883" s="176" t="s">
        <v>221</v>
      </c>
      <c r="G1883" s="176" t="s">
        <v>221</v>
      </c>
      <c r="H1883" s="176" t="s">
        <v>221</v>
      </c>
      <c r="I1883" s="176" t="s">
        <v>221</v>
      </c>
      <c r="J1883" s="176" t="s">
        <v>221</v>
      </c>
      <c r="K1883" s="176" t="s">
        <v>221</v>
      </c>
      <c r="L1883" s="176" t="s">
        <v>221</v>
      </c>
      <c r="M1883" s="176" t="s">
        <v>221</v>
      </c>
      <c r="N1883" s="176" t="s">
        <v>221</v>
      </c>
    </row>
    <row r="1884" spans="1:50" x14ac:dyDescent="0.3">
      <c r="A1884" s="176">
        <v>812684</v>
      </c>
      <c r="B1884" s="176" t="s">
        <v>308</v>
      </c>
      <c r="C1884" s="176" t="s">
        <v>222</v>
      </c>
      <c r="D1884" s="176" t="s">
        <v>222</v>
      </c>
      <c r="E1884" s="176" t="s">
        <v>222</v>
      </c>
      <c r="F1884" s="176" t="s">
        <v>222</v>
      </c>
      <c r="G1884" s="176" t="s">
        <v>222</v>
      </c>
      <c r="H1884" s="176" t="s">
        <v>222</v>
      </c>
      <c r="I1884" s="176" t="s">
        <v>221</v>
      </c>
      <c r="J1884" s="176" t="s">
        <v>221</v>
      </c>
      <c r="K1884" s="176" t="s">
        <v>221</v>
      </c>
      <c r="L1884" s="176" t="s">
        <v>221</v>
      </c>
      <c r="M1884" s="176" t="s">
        <v>221</v>
      </c>
      <c r="N1884" s="176" t="s">
        <v>221</v>
      </c>
    </row>
    <row r="1885" spans="1:50" x14ac:dyDescent="0.3">
      <c r="A1885" s="176">
        <v>812686</v>
      </c>
      <c r="B1885" s="176" t="s">
        <v>308</v>
      </c>
      <c r="C1885" s="176" t="s">
        <v>222</v>
      </c>
      <c r="D1885" s="176" t="s">
        <v>222</v>
      </c>
      <c r="E1885" s="176" t="s">
        <v>221</v>
      </c>
      <c r="F1885" s="176" t="s">
        <v>221</v>
      </c>
      <c r="G1885" s="176" t="s">
        <v>222</v>
      </c>
      <c r="H1885" s="176" t="s">
        <v>222</v>
      </c>
      <c r="I1885" s="176" t="s">
        <v>221</v>
      </c>
      <c r="J1885" s="176" t="s">
        <v>221</v>
      </c>
      <c r="K1885" s="176" t="s">
        <v>221</v>
      </c>
      <c r="L1885" s="176" t="s">
        <v>221</v>
      </c>
      <c r="M1885" s="176" t="s">
        <v>221</v>
      </c>
      <c r="N1885" s="176" t="s">
        <v>221</v>
      </c>
    </row>
    <row r="1886" spans="1:50" x14ac:dyDescent="0.3">
      <c r="A1886" s="176">
        <v>812687</v>
      </c>
      <c r="B1886" s="176" t="s">
        <v>308</v>
      </c>
      <c r="C1886" s="176" t="s">
        <v>220</v>
      </c>
      <c r="D1886" s="176" t="s">
        <v>221</v>
      </c>
      <c r="E1886" s="176" t="s">
        <v>220</v>
      </c>
      <c r="F1886" s="176" t="s">
        <v>220</v>
      </c>
      <c r="G1886" s="176" t="s">
        <v>222</v>
      </c>
      <c r="H1886" s="176" t="s">
        <v>222</v>
      </c>
      <c r="I1886" s="176" t="s">
        <v>221</v>
      </c>
      <c r="J1886" s="176" t="s">
        <v>221</v>
      </c>
      <c r="K1886" s="176" t="s">
        <v>221</v>
      </c>
      <c r="L1886" s="176" t="s">
        <v>221</v>
      </c>
      <c r="M1886" s="176" t="s">
        <v>221</v>
      </c>
      <c r="N1886" s="176" t="s">
        <v>221</v>
      </c>
    </row>
    <row r="1887" spans="1:50" x14ac:dyDescent="0.3">
      <c r="A1887" s="176">
        <v>812688</v>
      </c>
      <c r="B1887" s="176" t="s">
        <v>308</v>
      </c>
      <c r="C1887" s="176" t="s">
        <v>220</v>
      </c>
      <c r="D1887" s="176" t="s">
        <v>222</v>
      </c>
      <c r="E1887" s="176" t="s">
        <v>221</v>
      </c>
      <c r="F1887" s="176" t="s">
        <v>222</v>
      </c>
      <c r="G1887" s="176" t="s">
        <v>222</v>
      </c>
      <c r="H1887" s="176" t="s">
        <v>222</v>
      </c>
      <c r="I1887" s="176" t="s">
        <v>222</v>
      </c>
      <c r="J1887" s="176" t="s">
        <v>221</v>
      </c>
      <c r="K1887" s="176" t="s">
        <v>221</v>
      </c>
      <c r="L1887" s="176" t="s">
        <v>222</v>
      </c>
      <c r="M1887" s="176" t="s">
        <v>221</v>
      </c>
      <c r="N1887" s="176" t="s">
        <v>222</v>
      </c>
      <c r="O1887" s="176" t="s">
        <v>284</v>
      </c>
      <c r="P1887" s="176" t="s">
        <v>284</v>
      </c>
      <c r="Q1887" s="176" t="s">
        <v>284</v>
      </c>
      <c r="R1887" s="176" t="s">
        <v>284</v>
      </c>
      <c r="S1887" s="176" t="s">
        <v>284</v>
      </c>
      <c r="T1887" s="176" t="s">
        <v>284</v>
      </c>
      <c r="U1887" s="176" t="s">
        <v>284</v>
      </c>
      <c r="V1887" s="176" t="s">
        <v>284</v>
      </c>
      <c r="W1887" s="176" t="s">
        <v>284</v>
      </c>
      <c r="X1887" s="176" t="s">
        <v>284</v>
      </c>
      <c r="Y1887" s="176" t="s">
        <v>284</v>
      </c>
      <c r="Z1887" s="176" t="s">
        <v>284</v>
      </c>
      <c r="AA1887" s="176" t="s">
        <v>284</v>
      </c>
      <c r="AB1887" s="176" t="s">
        <v>284</v>
      </c>
      <c r="AC1887" s="176" t="s">
        <v>284</v>
      </c>
      <c r="AD1887" s="176" t="s">
        <v>284</v>
      </c>
      <c r="AE1887" s="176" t="s">
        <v>284</v>
      </c>
      <c r="AF1887" s="176" t="s">
        <v>284</v>
      </c>
      <c r="AG1887" s="176" t="s">
        <v>284</v>
      </c>
      <c r="AH1887" s="176" t="s">
        <v>284</v>
      </c>
      <c r="AI1887" s="176" t="s">
        <v>284</v>
      </c>
      <c r="AJ1887" s="176" t="s">
        <v>284</v>
      </c>
      <c r="AK1887" s="176" t="s">
        <v>284</v>
      </c>
      <c r="AL1887" s="176" t="s">
        <v>284</v>
      </c>
      <c r="AM1887" s="176" t="s">
        <v>284</v>
      </c>
      <c r="AN1887" s="176" t="s">
        <v>284</v>
      </c>
      <c r="AO1887" s="176" t="s">
        <v>284</v>
      </c>
      <c r="AP1887" s="176" t="s">
        <v>284</v>
      </c>
      <c r="AQ1887" s="176" t="s">
        <v>284</v>
      </c>
      <c r="AR1887" s="176" t="s">
        <v>284</v>
      </c>
      <c r="AS1887" s="176" t="s">
        <v>284</v>
      </c>
      <c r="AT1887" s="176" t="s">
        <v>284</v>
      </c>
      <c r="AU1887" s="176" t="s">
        <v>284</v>
      </c>
      <c r="AV1887" s="176" t="s">
        <v>284</v>
      </c>
      <c r="AW1887" s="176" t="s">
        <v>284</v>
      </c>
      <c r="AX1887" s="176" t="s">
        <v>284</v>
      </c>
    </row>
    <row r="1888" spans="1:50" x14ac:dyDescent="0.3">
      <c r="A1888" s="176">
        <v>812689</v>
      </c>
      <c r="B1888" s="176" t="s">
        <v>308</v>
      </c>
      <c r="C1888" s="176" t="s">
        <v>221</v>
      </c>
      <c r="D1888" s="176" t="s">
        <v>221</v>
      </c>
      <c r="E1888" s="176" t="s">
        <v>221</v>
      </c>
      <c r="F1888" s="176" t="s">
        <v>222</v>
      </c>
      <c r="G1888" s="176" t="s">
        <v>222</v>
      </c>
      <c r="H1888" s="176" t="s">
        <v>222</v>
      </c>
      <c r="I1888" s="176" t="s">
        <v>221</v>
      </c>
      <c r="J1888" s="176" t="s">
        <v>221</v>
      </c>
      <c r="K1888" s="176" t="s">
        <v>221</v>
      </c>
      <c r="L1888" s="176" t="s">
        <v>221</v>
      </c>
      <c r="M1888" s="176" t="s">
        <v>221</v>
      </c>
      <c r="N1888" s="176" t="s">
        <v>221</v>
      </c>
    </row>
    <row r="1889" spans="1:50" x14ac:dyDescent="0.3">
      <c r="A1889" s="176">
        <v>812690</v>
      </c>
      <c r="B1889" s="176" t="s">
        <v>308</v>
      </c>
      <c r="C1889" s="176" t="s">
        <v>222</v>
      </c>
      <c r="D1889" s="176" t="s">
        <v>221</v>
      </c>
      <c r="E1889" s="176" t="s">
        <v>221</v>
      </c>
      <c r="F1889" s="176" t="s">
        <v>222</v>
      </c>
      <c r="G1889" s="176" t="s">
        <v>222</v>
      </c>
      <c r="H1889" s="176" t="s">
        <v>222</v>
      </c>
      <c r="I1889" s="176" t="s">
        <v>221</v>
      </c>
      <c r="J1889" s="176" t="s">
        <v>221</v>
      </c>
      <c r="K1889" s="176" t="s">
        <v>221</v>
      </c>
      <c r="L1889" s="176" t="s">
        <v>221</v>
      </c>
      <c r="M1889" s="176" t="s">
        <v>221</v>
      </c>
      <c r="N1889" s="176" t="s">
        <v>221</v>
      </c>
    </row>
    <row r="1890" spans="1:50" x14ac:dyDescent="0.3">
      <c r="A1890" s="176">
        <v>812691</v>
      </c>
      <c r="B1890" s="176" t="s">
        <v>308</v>
      </c>
      <c r="C1890" s="176" t="s">
        <v>222</v>
      </c>
      <c r="D1890" s="176" t="s">
        <v>220</v>
      </c>
      <c r="E1890" s="176" t="s">
        <v>222</v>
      </c>
      <c r="F1890" s="176" t="s">
        <v>220</v>
      </c>
      <c r="G1890" s="176" t="s">
        <v>222</v>
      </c>
      <c r="H1890" s="176" t="s">
        <v>220</v>
      </c>
      <c r="I1890" s="176" t="s">
        <v>222</v>
      </c>
      <c r="J1890" s="176" t="s">
        <v>222</v>
      </c>
      <c r="K1890" s="176" t="s">
        <v>222</v>
      </c>
      <c r="L1890" s="176" t="s">
        <v>222</v>
      </c>
      <c r="M1890" s="176" t="s">
        <v>222</v>
      </c>
      <c r="N1890" s="176" t="s">
        <v>222</v>
      </c>
      <c r="O1890" s="176" t="s">
        <v>284</v>
      </c>
      <c r="P1890" s="176" t="s">
        <v>284</v>
      </c>
      <c r="Q1890" s="176" t="s">
        <v>284</v>
      </c>
      <c r="R1890" s="176" t="s">
        <v>284</v>
      </c>
      <c r="S1890" s="176" t="s">
        <v>284</v>
      </c>
      <c r="T1890" s="176" t="s">
        <v>284</v>
      </c>
      <c r="U1890" s="176" t="s">
        <v>284</v>
      </c>
      <c r="V1890" s="176" t="s">
        <v>284</v>
      </c>
      <c r="W1890" s="176" t="s">
        <v>284</v>
      </c>
      <c r="X1890" s="176" t="s">
        <v>284</v>
      </c>
      <c r="Y1890" s="176" t="s">
        <v>284</v>
      </c>
      <c r="Z1890" s="176" t="s">
        <v>284</v>
      </c>
      <c r="AA1890" s="176" t="s">
        <v>284</v>
      </c>
      <c r="AB1890" s="176" t="s">
        <v>284</v>
      </c>
      <c r="AC1890" s="176" t="s">
        <v>284</v>
      </c>
      <c r="AD1890" s="176" t="s">
        <v>284</v>
      </c>
      <c r="AE1890" s="176" t="s">
        <v>284</v>
      </c>
      <c r="AF1890" s="176" t="s">
        <v>284</v>
      </c>
      <c r="AG1890" s="176" t="s">
        <v>284</v>
      </c>
      <c r="AH1890" s="176" t="s">
        <v>284</v>
      </c>
      <c r="AI1890" s="176" t="s">
        <v>284</v>
      </c>
      <c r="AJ1890" s="176" t="s">
        <v>284</v>
      </c>
      <c r="AK1890" s="176" t="s">
        <v>284</v>
      </c>
      <c r="AL1890" s="176" t="s">
        <v>284</v>
      </c>
      <c r="AM1890" s="176" t="s">
        <v>284</v>
      </c>
      <c r="AN1890" s="176" t="s">
        <v>284</v>
      </c>
      <c r="AO1890" s="176" t="s">
        <v>284</v>
      </c>
      <c r="AP1890" s="176" t="s">
        <v>284</v>
      </c>
      <c r="AQ1890" s="176" t="s">
        <v>284</v>
      </c>
      <c r="AR1890" s="176" t="s">
        <v>284</v>
      </c>
      <c r="AS1890" s="176" t="s">
        <v>284</v>
      </c>
      <c r="AT1890" s="176" t="s">
        <v>284</v>
      </c>
      <c r="AU1890" s="176" t="s">
        <v>284</v>
      </c>
      <c r="AV1890" s="176" t="s">
        <v>284</v>
      </c>
      <c r="AW1890" s="176" t="s">
        <v>284</v>
      </c>
      <c r="AX1890" s="176" t="s">
        <v>284</v>
      </c>
    </row>
    <row r="1891" spans="1:50" x14ac:dyDescent="0.3">
      <c r="A1891" s="176">
        <v>812692</v>
      </c>
      <c r="B1891" s="176" t="s">
        <v>308</v>
      </c>
      <c r="C1891" s="176" t="s">
        <v>222</v>
      </c>
      <c r="D1891" s="176" t="s">
        <v>220</v>
      </c>
      <c r="E1891" s="176" t="s">
        <v>222</v>
      </c>
      <c r="F1891" s="176" t="s">
        <v>220</v>
      </c>
      <c r="G1891" s="176" t="s">
        <v>222</v>
      </c>
      <c r="H1891" s="176" t="s">
        <v>222</v>
      </c>
      <c r="I1891" s="176" t="s">
        <v>222</v>
      </c>
      <c r="J1891" s="176" t="s">
        <v>222</v>
      </c>
      <c r="K1891" s="176" t="s">
        <v>222</v>
      </c>
      <c r="L1891" s="176" t="s">
        <v>220</v>
      </c>
      <c r="M1891" s="176" t="s">
        <v>220</v>
      </c>
      <c r="N1891" s="176" t="s">
        <v>222</v>
      </c>
    </row>
    <row r="1892" spans="1:50" x14ac:dyDescent="0.3">
      <c r="A1892" s="176">
        <v>812693</v>
      </c>
      <c r="B1892" s="176" t="s">
        <v>308</v>
      </c>
      <c r="C1892" s="176" t="s">
        <v>221</v>
      </c>
      <c r="D1892" s="176" t="s">
        <v>221</v>
      </c>
      <c r="E1892" s="176" t="s">
        <v>221</v>
      </c>
      <c r="F1892" s="176" t="s">
        <v>221</v>
      </c>
      <c r="G1892" s="176" t="s">
        <v>221</v>
      </c>
      <c r="H1892" s="176" t="s">
        <v>221</v>
      </c>
      <c r="I1892" s="176" t="s">
        <v>221</v>
      </c>
      <c r="J1892" s="176" t="s">
        <v>221</v>
      </c>
      <c r="K1892" s="176" t="s">
        <v>221</v>
      </c>
      <c r="L1892" s="176" t="s">
        <v>221</v>
      </c>
      <c r="M1892" s="176" t="s">
        <v>221</v>
      </c>
      <c r="N1892" s="176" t="s">
        <v>221</v>
      </c>
    </row>
    <row r="1893" spans="1:50" x14ac:dyDescent="0.3">
      <c r="A1893" s="176">
        <v>812694</v>
      </c>
      <c r="B1893" s="176" t="s">
        <v>308</v>
      </c>
      <c r="C1893" s="176" t="s">
        <v>222</v>
      </c>
      <c r="D1893" s="176" t="s">
        <v>222</v>
      </c>
      <c r="E1893" s="176" t="s">
        <v>222</v>
      </c>
      <c r="F1893" s="176" t="s">
        <v>222</v>
      </c>
      <c r="G1893" s="176" t="s">
        <v>222</v>
      </c>
      <c r="H1893" s="176" t="s">
        <v>222</v>
      </c>
      <c r="I1893" s="176" t="s">
        <v>221</v>
      </c>
      <c r="J1893" s="176" t="s">
        <v>221</v>
      </c>
      <c r="K1893" s="176" t="s">
        <v>221</v>
      </c>
      <c r="L1893" s="176" t="s">
        <v>221</v>
      </c>
      <c r="M1893" s="176" t="s">
        <v>221</v>
      </c>
      <c r="N1893" s="176" t="s">
        <v>221</v>
      </c>
    </row>
    <row r="1894" spans="1:50" x14ac:dyDescent="0.3">
      <c r="A1894" s="176">
        <v>812695</v>
      </c>
      <c r="B1894" s="176" t="s">
        <v>308</v>
      </c>
      <c r="C1894" s="176" t="s">
        <v>222</v>
      </c>
      <c r="D1894" s="176" t="s">
        <v>221</v>
      </c>
      <c r="E1894" s="176" t="s">
        <v>222</v>
      </c>
      <c r="F1894" s="176" t="s">
        <v>222</v>
      </c>
      <c r="G1894" s="176" t="s">
        <v>222</v>
      </c>
      <c r="H1894" s="176" t="s">
        <v>222</v>
      </c>
      <c r="I1894" s="176" t="s">
        <v>221</v>
      </c>
      <c r="J1894" s="176" t="s">
        <v>221</v>
      </c>
      <c r="K1894" s="176" t="s">
        <v>221</v>
      </c>
      <c r="L1894" s="176" t="s">
        <v>222</v>
      </c>
      <c r="M1894" s="176" t="s">
        <v>222</v>
      </c>
      <c r="N1894" s="176" t="s">
        <v>221</v>
      </c>
    </row>
    <row r="1895" spans="1:50" x14ac:dyDescent="0.3">
      <c r="A1895" s="176">
        <v>812696</v>
      </c>
      <c r="B1895" s="176" t="s">
        <v>308</v>
      </c>
      <c r="C1895" s="176" t="s">
        <v>221</v>
      </c>
      <c r="D1895" s="176" t="s">
        <v>222</v>
      </c>
      <c r="E1895" s="176" t="s">
        <v>221</v>
      </c>
      <c r="F1895" s="176" t="s">
        <v>221</v>
      </c>
      <c r="G1895" s="176" t="s">
        <v>222</v>
      </c>
      <c r="H1895" s="176" t="s">
        <v>221</v>
      </c>
      <c r="I1895" s="176" t="s">
        <v>221</v>
      </c>
      <c r="J1895" s="176" t="s">
        <v>221</v>
      </c>
      <c r="K1895" s="176" t="s">
        <v>221</v>
      </c>
      <c r="L1895" s="176" t="s">
        <v>221</v>
      </c>
      <c r="M1895" s="176" t="s">
        <v>221</v>
      </c>
      <c r="N1895" s="176" t="s">
        <v>221</v>
      </c>
    </row>
    <row r="1896" spans="1:50" x14ac:dyDescent="0.3">
      <c r="A1896" s="176">
        <v>812697</v>
      </c>
      <c r="B1896" s="176" t="s">
        <v>308</v>
      </c>
      <c r="C1896" s="176" t="s">
        <v>221</v>
      </c>
      <c r="D1896" s="176" t="s">
        <v>221</v>
      </c>
      <c r="E1896" s="176" t="s">
        <v>221</v>
      </c>
      <c r="F1896" s="176" t="s">
        <v>221</v>
      </c>
      <c r="G1896" s="176" t="s">
        <v>221</v>
      </c>
      <c r="H1896" s="176" t="s">
        <v>221</v>
      </c>
      <c r="I1896" s="176" t="s">
        <v>221</v>
      </c>
      <c r="J1896" s="176" t="s">
        <v>221</v>
      </c>
      <c r="K1896" s="176" t="s">
        <v>221</v>
      </c>
      <c r="L1896" s="176" t="s">
        <v>221</v>
      </c>
      <c r="M1896" s="176" t="s">
        <v>221</v>
      </c>
      <c r="N1896" s="176" t="s">
        <v>221</v>
      </c>
    </row>
    <row r="1897" spans="1:50" x14ac:dyDescent="0.3">
      <c r="A1897" s="176">
        <v>812701</v>
      </c>
      <c r="B1897" s="176" t="s">
        <v>308</v>
      </c>
      <c r="C1897" s="176" t="s">
        <v>222</v>
      </c>
      <c r="D1897" s="176" t="s">
        <v>221</v>
      </c>
      <c r="E1897" s="176" t="s">
        <v>222</v>
      </c>
      <c r="F1897" s="176" t="s">
        <v>222</v>
      </c>
      <c r="G1897" s="176" t="s">
        <v>222</v>
      </c>
      <c r="H1897" s="176" t="s">
        <v>222</v>
      </c>
      <c r="I1897" s="176" t="s">
        <v>221</v>
      </c>
      <c r="J1897" s="176" t="s">
        <v>221</v>
      </c>
      <c r="K1897" s="176" t="s">
        <v>221</v>
      </c>
      <c r="L1897" s="176" t="s">
        <v>221</v>
      </c>
      <c r="M1897" s="176" t="s">
        <v>221</v>
      </c>
      <c r="N1897" s="176" t="s">
        <v>221</v>
      </c>
    </row>
    <row r="1898" spans="1:50" x14ac:dyDescent="0.3">
      <c r="A1898" s="176">
        <v>812703</v>
      </c>
      <c r="B1898" s="176" t="s">
        <v>308</v>
      </c>
      <c r="C1898" s="176" t="s">
        <v>220</v>
      </c>
      <c r="D1898" s="176" t="s">
        <v>222</v>
      </c>
      <c r="E1898" s="176" t="s">
        <v>220</v>
      </c>
      <c r="F1898" s="176" t="s">
        <v>222</v>
      </c>
      <c r="G1898" s="176" t="s">
        <v>222</v>
      </c>
      <c r="H1898" s="176" t="s">
        <v>222</v>
      </c>
      <c r="I1898" s="176" t="s">
        <v>222</v>
      </c>
      <c r="J1898" s="176" t="s">
        <v>222</v>
      </c>
      <c r="K1898" s="176" t="s">
        <v>222</v>
      </c>
      <c r="L1898" s="176" t="s">
        <v>222</v>
      </c>
      <c r="M1898" s="176" t="s">
        <v>222</v>
      </c>
      <c r="N1898" s="176" t="s">
        <v>222</v>
      </c>
      <c r="O1898" s="176" t="s">
        <v>284</v>
      </c>
      <c r="P1898" s="176" t="s">
        <v>284</v>
      </c>
      <c r="Q1898" s="176" t="s">
        <v>284</v>
      </c>
      <c r="R1898" s="176" t="s">
        <v>284</v>
      </c>
      <c r="S1898" s="176" t="s">
        <v>284</v>
      </c>
      <c r="T1898" s="176" t="s">
        <v>284</v>
      </c>
      <c r="U1898" s="176" t="s">
        <v>284</v>
      </c>
      <c r="V1898" s="176" t="s">
        <v>284</v>
      </c>
      <c r="W1898" s="176" t="s">
        <v>284</v>
      </c>
      <c r="X1898" s="176" t="s">
        <v>284</v>
      </c>
      <c r="Y1898" s="176" t="s">
        <v>284</v>
      </c>
      <c r="Z1898" s="176" t="s">
        <v>284</v>
      </c>
      <c r="AA1898" s="176" t="s">
        <v>284</v>
      </c>
      <c r="AB1898" s="176" t="s">
        <v>284</v>
      </c>
      <c r="AC1898" s="176" t="s">
        <v>284</v>
      </c>
      <c r="AD1898" s="176" t="s">
        <v>284</v>
      </c>
      <c r="AE1898" s="176" t="s">
        <v>284</v>
      </c>
      <c r="AF1898" s="176" t="s">
        <v>284</v>
      </c>
      <c r="AG1898" s="176" t="s">
        <v>284</v>
      </c>
      <c r="AH1898" s="176" t="s">
        <v>284</v>
      </c>
      <c r="AI1898" s="176" t="s">
        <v>284</v>
      </c>
      <c r="AJ1898" s="176" t="s">
        <v>284</v>
      </c>
      <c r="AK1898" s="176" t="s">
        <v>284</v>
      </c>
      <c r="AL1898" s="176" t="s">
        <v>284</v>
      </c>
      <c r="AM1898" s="176" t="s">
        <v>284</v>
      </c>
      <c r="AN1898" s="176" t="s">
        <v>284</v>
      </c>
      <c r="AO1898" s="176" t="s">
        <v>284</v>
      </c>
      <c r="AP1898" s="176" t="s">
        <v>284</v>
      </c>
      <c r="AQ1898" s="176" t="s">
        <v>284</v>
      </c>
      <c r="AR1898" s="176" t="s">
        <v>284</v>
      </c>
      <c r="AS1898" s="176" t="s">
        <v>284</v>
      </c>
      <c r="AT1898" s="176" t="s">
        <v>284</v>
      </c>
      <c r="AU1898" s="176" t="s">
        <v>284</v>
      </c>
      <c r="AV1898" s="176" t="s">
        <v>284</v>
      </c>
      <c r="AW1898" s="176" t="s">
        <v>284</v>
      </c>
      <c r="AX1898" s="176" t="s">
        <v>284</v>
      </c>
    </row>
    <row r="1899" spans="1:50" x14ac:dyDescent="0.3">
      <c r="A1899" s="176">
        <v>812705</v>
      </c>
      <c r="B1899" s="176" t="s">
        <v>308</v>
      </c>
      <c r="C1899" s="176" t="s">
        <v>222</v>
      </c>
      <c r="D1899" s="176" t="s">
        <v>222</v>
      </c>
      <c r="E1899" s="176" t="s">
        <v>220</v>
      </c>
      <c r="F1899" s="176" t="s">
        <v>222</v>
      </c>
      <c r="G1899" s="176" t="s">
        <v>221</v>
      </c>
      <c r="H1899" s="176" t="s">
        <v>221</v>
      </c>
      <c r="I1899" s="176" t="s">
        <v>221</v>
      </c>
      <c r="J1899" s="176" t="s">
        <v>221</v>
      </c>
      <c r="K1899" s="176" t="s">
        <v>221</v>
      </c>
      <c r="L1899" s="176" t="s">
        <v>221</v>
      </c>
      <c r="M1899" s="176" t="s">
        <v>221</v>
      </c>
      <c r="N1899" s="176" t="s">
        <v>221</v>
      </c>
    </row>
    <row r="1900" spans="1:50" x14ac:dyDescent="0.3">
      <c r="A1900" s="176">
        <v>812706</v>
      </c>
      <c r="B1900" s="176" t="s">
        <v>308</v>
      </c>
      <c r="C1900" s="176" t="s">
        <v>220</v>
      </c>
      <c r="D1900" s="176" t="s">
        <v>221</v>
      </c>
      <c r="E1900" s="176" t="s">
        <v>220</v>
      </c>
      <c r="F1900" s="176" t="s">
        <v>220</v>
      </c>
      <c r="G1900" s="176" t="s">
        <v>222</v>
      </c>
      <c r="H1900" s="176" t="s">
        <v>220</v>
      </c>
      <c r="I1900" s="176" t="s">
        <v>222</v>
      </c>
      <c r="J1900" s="176" t="s">
        <v>222</v>
      </c>
      <c r="K1900" s="176" t="s">
        <v>221</v>
      </c>
      <c r="L1900" s="176" t="s">
        <v>222</v>
      </c>
      <c r="M1900" s="176" t="s">
        <v>222</v>
      </c>
      <c r="N1900" s="176" t="s">
        <v>220</v>
      </c>
    </row>
    <row r="1901" spans="1:50" x14ac:dyDescent="0.3">
      <c r="A1901" s="176">
        <v>812707</v>
      </c>
      <c r="B1901" s="176" t="s">
        <v>308</v>
      </c>
      <c r="C1901" s="176" t="s">
        <v>222</v>
      </c>
      <c r="D1901" s="176" t="s">
        <v>222</v>
      </c>
      <c r="E1901" s="176" t="s">
        <v>222</v>
      </c>
      <c r="F1901" s="176" t="s">
        <v>222</v>
      </c>
      <c r="G1901" s="176" t="s">
        <v>221</v>
      </c>
      <c r="H1901" s="176" t="s">
        <v>222</v>
      </c>
      <c r="I1901" s="176" t="s">
        <v>221</v>
      </c>
      <c r="J1901" s="176" t="s">
        <v>221</v>
      </c>
      <c r="K1901" s="176" t="s">
        <v>221</v>
      </c>
      <c r="L1901" s="176" t="s">
        <v>221</v>
      </c>
      <c r="M1901" s="176" t="s">
        <v>221</v>
      </c>
      <c r="N1901" s="176" t="s">
        <v>221</v>
      </c>
    </row>
    <row r="1902" spans="1:50" x14ac:dyDescent="0.3">
      <c r="A1902" s="176">
        <v>812708</v>
      </c>
      <c r="B1902" s="176" t="s">
        <v>308</v>
      </c>
      <c r="C1902" s="176" t="s">
        <v>220</v>
      </c>
      <c r="D1902" s="176" t="s">
        <v>222</v>
      </c>
      <c r="E1902" s="176" t="s">
        <v>221</v>
      </c>
      <c r="F1902" s="176" t="s">
        <v>222</v>
      </c>
      <c r="G1902" s="176" t="s">
        <v>222</v>
      </c>
      <c r="H1902" s="176" t="s">
        <v>222</v>
      </c>
      <c r="I1902" s="176" t="s">
        <v>222</v>
      </c>
      <c r="J1902" s="176" t="s">
        <v>222</v>
      </c>
      <c r="K1902" s="176" t="s">
        <v>222</v>
      </c>
      <c r="L1902" s="176" t="s">
        <v>221</v>
      </c>
      <c r="M1902" s="176" t="s">
        <v>222</v>
      </c>
      <c r="N1902" s="176" t="s">
        <v>221</v>
      </c>
    </row>
    <row r="1903" spans="1:50" x14ac:dyDescent="0.3">
      <c r="A1903" s="176">
        <v>812709</v>
      </c>
      <c r="B1903" s="176" t="s">
        <v>308</v>
      </c>
      <c r="C1903" s="176" t="s">
        <v>220</v>
      </c>
      <c r="D1903" s="176" t="s">
        <v>222</v>
      </c>
      <c r="E1903" s="176" t="s">
        <v>222</v>
      </c>
      <c r="F1903" s="176" t="s">
        <v>222</v>
      </c>
      <c r="G1903" s="176" t="s">
        <v>222</v>
      </c>
      <c r="H1903" s="176" t="s">
        <v>220</v>
      </c>
      <c r="I1903" s="176" t="s">
        <v>222</v>
      </c>
      <c r="J1903" s="176" t="s">
        <v>222</v>
      </c>
      <c r="K1903" s="176" t="s">
        <v>222</v>
      </c>
      <c r="L1903" s="176" t="s">
        <v>222</v>
      </c>
      <c r="M1903" s="176" t="s">
        <v>222</v>
      </c>
      <c r="N1903" s="176" t="s">
        <v>222</v>
      </c>
      <c r="O1903" s="176" t="s">
        <v>284</v>
      </c>
      <c r="P1903" s="176" t="s">
        <v>284</v>
      </c>
      <c r="Q1903" s="176" t="s">
        <v>284</v>
      </c>
      <c r="R1903" s="176" t="s">
        <v>284</v>
      </c>
      <c r="S1903" s="176" t="s">
        <v>284</v>
      </c>
      <c r="T1903" s="176" t="s">
        <v>284</v>
      </c>
      <c r="U1903" s="176" t="s">
        <v>284</v>
      </c>
      <c r="V1903" s="176" t="s">
        <v>284</v>
      </c>
      <c r="W1903" s="176" t="s">
        <v>284</v>
      </c>
      <c r="X1903" s="176" t="s">
        <v>284</v>
      </c>
      <c r="Y1903" s="176" t="s">
        <v>284</v>
      </c>
      <c r="Z1903" s="176" t="s">
        <v>284</v>
      </c>
      <c r="AA1903" s="176" t="s">
        <v>284</v>
      </c>
      <c r="AB1903" s="176" t="s">
        <v>284</v>
      </c>
      <c r="AC1903" s="176" t="s">
        <v>284</v>
      </c>
      <c r="AD1903" s="176" t="s">
        <v>284</v>
      </c>
      <c r="AE1903" s="176" t="s">
        <v>284</v>
      </c>
      <c r="AF1903" s="176" t="s">
        <v>284</v>
      </c>
      <c r="AG1903" s="176" t="s">
        <v>284</v>
      </c>
      <c r="AH1903" s="176" t="s">
        <v>284</v>
      </c>
      <c r="AI1903" s="176" t="s">
        <v>284</v>
      </c>
      <c r="AJ1903" s="176" t="s">
        <v>284</v>
      </c>
      <c r="AK1903" s="176" t="s">
        <v>284</v>
      </c>
      <c r="AL1903" s="176" t="s">
        <v>284</v>
      </c>
      <c r="AM1903" s="176" t="s">
        <v>284</v>
      </c>
      <c r="AN1903" s="176" t="s">
        <v>284</v>
      </c>
      <c r="AO1903" s="176" t="s">
        <v>284</v>
      </c>
      <c r="AP1903" s="176" t="s">
        <v>284</v>
      </c>
      <c r="AQ1903" s="176" t="s">
        <v>284</v>
      </c>
      <c r="AR1903" s="176" t="s">
        <v>284</v>
      </c>
      <c r="AS1903" s="176" t="s">
        <v>284</v>
      </c>
      <c r="AT1903" s="176" t="s">
        <v>284</v>
      </c>
      <c r="AU1903" s="176" t="s">
        <v>284</v>
      </c>
      <c r="AV1903" s="176" t="s">
        <v>284</v>
      </c>
      <c r="AW1903" s="176" t="s">
        <v>284</v>
      </c>
      <c r="AX1903" s="176" t="s">
        <v>284</v>
      </c>
    </row>
    <row r="1904" spans="1:50" x14ac:dyDescent="0.3">
      <c r="A1904" s="176">
        <v>812710</v>
      </c>
      <c r="B1904" s="176" t="s">
        <v>308</v>
      </c>
      <c r="C1904" s="176" t="s">
        <v>221</v>
      </c>
      <c r="D1904" s="176" t="s">
        <v>222</v>
      </c>
      <c r="E1904" s="176" t="s">
        <v>222</v>
      </c>
      <c r="F1904" s="176" t="s">
        <v>221</v>
      </c>
      <c r="G1904" s="176" t="s">
        <v>221</v>
      </c>
      <c r="H1904" s="176" t="s">
        <v>222</v>
      </c>
      <c r="I1904" s="176" t="s">
        <v>221</v>
      </c>
      <c r="J1904" s="176" t="s">
        <v>221</v>
      </c>
      <c r="K1904" s="176" t="s">
        <v>221</v>
      </c>
      <c r="L1904" s="176" t="s">
        <v>221</v>
      </c>
      <c r="M1904" s="176" t="s">
        <v>221</v>
      </c>
      <c r="N1904" s="176" t="s">
        <v>221</v>
      </c>
    </row>
    <row r="1905" spans="1:50" x14ac:dyDescent="0.3">
      <c r="A1905" s="176">
        <v>812711</v>
      </c>
      <c r="B1905" s="176" t="s">
        <v>308</v>
      </c>
      <c r="C1905" s="176" t="s">
        <v>220</v>
      </c>
      <c r="D1905" s="176" t="s">
        <v>222</v>
      </c>
      <c r="E1905" s="176" t="s">
        <v>222</v>
      </c>
      <c r="F1905" s="176" t="s">
        <v>222</v>
      </c>
      <c r="G1905" s="176" t="s">
        <v>222</v>
      </c>
      <c r="H1905" s="176" t="s">
        <v>222</v>
      </c>
      <c r="I1905" s="176" t="s">
        <v>222</v>
      </c>
      <c r="J1905" s="176" t="s">
        <v>222</v>
      </c>
      <c r="K1905" s="176" t="s">
        <v>222</v>
      </c>
      <c r="L1905" s="176" t="s">
        <v>222</v>
      </c>
      <c r="M1905" s="176" t="s">
        <v>222</v>
      </c>
      <c r="N1905" s="176" t="s">
        <v>222</v>
      </c>
    </row>
    <row r="1906" spans="1:50" x14ac:dyDescent="0.3">
      <c r="A1906" s="176">
        <v>812712</v>
      </c>
      <c r="B1906" s="176" t="s">
        <v>308</v>
      </c>
      <c r="C1906" s="176" t="s">
        <v>222</v>
      </c>
      <c r="D1906" s="176" t="s">
        <v>220</v>
      </c>
      <c r="E1906" s="176" t="s">
        <v>222</v>
      </c>
      <c r="F1906" s="176" t="s">
        <v>220</v>
      </c>
      <c r="G1906" s="176" t="s">
        <v>221</v>
      </c>
      <c r="H1906" s="176" t="s">
        <v>222</v>
      </c>
      <c r="I1906" s="176" t="s">
        <v>222</v>
      </c>
      <c r="J1906" s="176" t="s">
        <v>221</v>
      </c>
      <c r="K1906" s="176" t="s">
        <v>221</v>
      </c>
      <c r="L1906" s="176" t="s">
        <v>222</v>
      </c>
      <c r="M1906" s="176" t="s">
        <v>221</v>
      </c>
      <c r="N1906" s="176" t="s">
        <v>220</v>
      </c>
    </row>
    <row r="1907" spans="1:50" x14ac:dyDescent="0.3">
      <c r="A1907" s="176">
        <v>812713</v>
      </c>
      <c r="B1907" s="176" t="s">
        <v>308</v>
      </c>
      <c r="C1907" s="176" t="s">
        <v>222</v>
      </c>
      <c r="D1907" s="176" t="s">
        <v>222</v>
      </c>
      <c r="E1907" s="176" t="s">
        <v>222</v>
      </c>
      <c r="F1907" s="176" t="s">
        <v>222</v>
      </c>
      <c r="G1907" s="176" t="s">
        <v>222</v>
      </c>
      <c r="H1907" s="176" t="s">
        <v>222</v>
      </c>
      <c r="I1907" s="176" t="s">
        <v>220</v>
      </c>
      <c r="J1907" s="176" t="s">
        <v>220</v>
      </c>
      <c r="K1907" s="176" t="s">
        <v>220</v>
      </c>
      <c r="L1907" s="176" t="s">
        <v>220</v>
      </c>
      <c r="M1907" s="176" t="s">
        <v>222</v>
      </c>
      <c r="N1907" s="176" t="s">
        <v>222</v>
      </c>
    </row>
    <row r="1908" spans="1:50" x14ac:dyDescent="0.3">
      <c r="A1908" s="176">
        <v>812715</v>
      </c>
      <c r="B1908" s="176" t="s">
        <v>308</v>
      </c>
      <c r="C1908" s="176" t="s">
        <v>222</v>
      </c>
      <c r="D1908" s="176" t="s">
        <v>222</v>
      </c>
      <c r="E1908" s="176" t="s">
        <v>222</v>
      </c>
      <c r="F1908" s="176" t="s">
        <v>222</v>
      </c>
      <c r="G1908" s="176" t="s">
        <v>222</v>
      </c>
      <c r="H1908" s="176" t="s">
        <v>221</v>
      </c>
      <c r="I1908" s="176" t="s">
        <v>221</v>
      </c>
      <c r="J1908" s="176" t="s">
        <v>221</v>
      </c>
      <c r="K1908" s="176" t="s">
        <v>221</v>
      </c>
      <c r="L1908" s="176" t="s">
        <v>221</v>
      </c>
      <c r="M1908" s="176" t="s">
        <v>221</v>
      </c>
      <c r="N1908" s="176" t="s">
        <v>221</v>
      </c>
    </row>
    <row r="1909" spans="1:50" x14ac:dyDescent="0.3">
      <c r="A1909" s="176">
        <v>812716</v>
      </c>
      <c r="B1909" s="176" t="s">
        <v>308</v>
      </c>
      <c r="C1909" s="176" t="s">
        <v>222</v>
      </c>
      <c r="D1909" s="176" t="s">
        <v>221</v>
      </c>
      <c r="E1909" s="176" t="s">
        <v>222</v>
      </c>
      <c r="F1909" s="176" t="s">
        <v>222</v>
      </c>
      <c r="G1909" s="176" t="s">
        <v>222</v>
      </c>
      <c r="H1909" s="176" t="s">
        <v>222</v>
      </c>
      <c r="I1909" s="176" t="s">
        <v>220</v>
      </c>
      <c r="J1909" s="176" t="s">
        <v>222</v>
      </c>
      <c r="K1909" s="176" t="s">
        <v>221</v>
      </c>
      <c r="L1909" s="176" t="s">
        <v>221</v>
      </c>
      <c r="M1909" s="176" t="s">
        <v>222</v>
      </c>
      <c r="N1909" s="176" t="s">
        <v>220</v>
      </c>
      <c r="O1909" s="176" t="s">
        <v>284</v>
      </c>
      <c r="P1909" s="176" t="s">
        <v>284</v>
      </c>
      <c r="Q1909" s="176" t="s">
        <v>284</v>
      </c>
      <c r="R1909" s="176" t="s">
        <v>284</v>
      </c>
      <c r="S1909" s="176" t="s">
        <v>284</v>
      </c>
      <c r="T1909" s="176" t="s">
        <v>284</v>
      </c>
      <c r="U1909" s="176" t="s">
        <v>284</v>
      </c>
      <c r="V1909" s="176" t="s">
        <v>284</v>
      </c>
      <c r="W1909" s="176" t="s">
        <v>284</v>
      </c>
      <c r="X1909" s="176" t="s">
        <v>284</v>
      </c>
      <c r="Y1909" s="176" t="s">
        <v>284</v>
      </c>
      <c r="Z1909" s="176" t="s">
        <v>284</v>
      </c>
      <c r="AA1909" s="176" t="s">
        <v>284</v>
      </c>
      <c r="AB1909" s="176" t="s">
        <v>284</v>
      </c>
      <c r="AC1909" s="176" t="s">
        <v>284</v>
      </c>
      <c r="AD1909" s="176" t="s">
        <v>284</v>
      </c>
      <c r="AE1909" s="176" t="s">
        <v>284</v>
      </c>
      <c r="AF1909" s="176" t="s">
        <v>284</v>
      </c>
      <c r="AG1909" s="176" t="s">
        <v>284</v>
      </c>
      <c r="AH1909" s="176" t="s">
        <v>284</v>
      </c>
      <c r="AI1909" s="176" t="s">
        <v>284</v>
      </c>
      <c r="AJ1909" s="176" t="s">
        <v>284</v>
      </c>
      <c r="AK1909" s="176" t="s">
        <v>284</v>
      </c>
      <c r="AL1909" s="176" t="s">
        <v>284</v>
      </c>
      <c r="AM1909" s="176" t="s">
        <v>284</v>
      </c>
      <c r="AN1909" s="176" t="s">
        <v>284</v>
      </c>
      <c r="AO1909" s="176" t="s">
        <v>284</v>
      </c>
      <c r="AP1909" s="176" t="s">
        <v>284</v>
      </c>
      <c r="AQ1909" s="176" t="s">
        <v>284</v>
      </c>
      <c r="AR1909" s="176" t="s">
        <v>284</v>
      </c>
      <c r="AS1909" s="176" t="s">
        <v>284</v>
      </c>
      <c r="AT1909" s="176" t="s">
        <v>284</v>
      </c>
      <c r="AU1909" s="176" t="s">
        <v>284</v>
      </c>
      <c r="AV1909" s="176" t="s">
        <v>284</v>
      </c>
      <c r="AW1909" s="176" t="s">
        <v>284</v>
      </c>
      <c r="AX1909" s="176" t="s">
        <v>284</v>
      </c>
    </row>
    <row r="1910" spans="1:50" x14ac:dyDescent="0.3">
      <c r="A1910" s="176">
        <v>812717</v>
      </c>
      <c r="B1910" s="176" t="s">
        <v>308</v>
      </c>
      <c r="C1910" s="176" t="s">
        <v>222</v>
      </c>
      <c r="D1910" s="176" t="s">
        <v>222</v>
      </c>
      <c r="E1910" s="176" t="s">
        <v>222</v>
      </c>
      <c r="F1910" s="176" t="s">
        <v>222</v>
      </c>
      <c r="G1910" s="176" t="s">
        <v>221</v>
      </c>
      <c r="H1910" s="176" t="s">
        <v>221</v>
      </c>
      <c r="I1910" s="176" t="s">
        <v>221</v>
      </c>
      <c r="J1910" s="176" t="s">
        <v>221</v>
      </c>
      <c r="K1910" s="176" t="s">
        <v>221</v>
      </c>
      <c r="L1910" s="176" t="s">
        <v>221</v>
      </c>
      <c r="M1910" s="176" t="s">
        <v>221</v>
      </c>
      <c r="N1910" s="176" t="s">
        <v>221</v>
      </c>
    </row>
    <row r="1911" spans="1:50" x14ac:dyDescent="0.3">
      <c r="A1911" s="176">
        <v>812718</v>
      </c>
      <c r="B1911" s="176" t="s">
        <v>308</v>
      </c>
      <c r="C1911" s="176" t="s">
        <v>222</v>
      </c>
      <c r="D1911" s="176" t="s">
        <v>222</v>
      </c>
      <c r="E1911" s="176" t="s">
        <v>221</v>
      </c>
      <c r="F1911" s="176" t="s">
        <v>222</v>
      </c>
      <c r="G1911" s="176" t="s">
        <v>222</v>
      </c>
      <c r="H1911" s="176" t="s">
        <v>222</v>
      </c>
      <c r="I1911" s="176" t="s">
        <v>221</v>
      </c>
      <c r="J1911" s="176" t="s">
        <v>221</v>
      </c>
      <c r="K1911" s="176" t="s">
        <v>221</v>
      </c>
      <c r="L1911" s="176" t="s">
        <v>221</v>
      </c>
      <c r="M1911" s="176" t="s">
        <v>221</v>
      </c>
      <c r="N1911" s="176" t="s">
        <v>221</v>
      </c>
    </row>
    <row r="1912" spans="1:50" x14ac:dyDescent="0.3">
      <c r="A1912" s="176">
        <v>812720</v>
      </c>
      <c r="B1912" s="176" t="s">
        <v>308</v>
      </c>
      <c r="C1912" s="176" t="s">
        <v>222</v>
      </c>
      <c r="D1912" s="176" t="s">
        <v>222</v>
      </c>
      <c r="E1912" s="176" t="s">
        <v>222</v>
      </c>
      <c r="F1912" s="176" t="s">
        <v>222</v>
      </c>
      <c r="G1912" s="176" t="s">
        <v>221</v>
      </c>
      <c r="H1912" s="176" t="s">
        <v>222</v>
      </c>
      <c r="I1912" s="176" t="s">
        <v>221</v>
      </c>
      <c r="J1912" s="176" t="s">
        <v>221</v>
      </c>
      <c r="K1912" s="176" t="s">
        <v>221</v>
      </c>
      <c r="L1912" s="176" t="s">
        <v>221</v>
      </c>
      <c r="M1912" s="176" t="s">
        <v>221</v>
      </c>
      <c r="N1912" s="176" t="s">
        <v>221</v>
      </c>
    </row>
    <row r="1913" spans="1:50" x14ac:dyDescent="0.3">
      <c r="A1913" s="176">
        <v>812721</v>
      </c>
      <c r="B1913" s="176" t="s">
        <v>308</v>
      </c>
      <c r="C1913" s="176" t="s">
        <v>221</v>
      </c>
      <c r="D1913" s="176" t="s">
        <v>222</v>
      </c>
      <c r="E1913" s="176" t="s">
        <v>222</v>
      </c>
      <c r="F1913" s="176" t="s">
        <v>222</v>
      </c>
      <c r="G1913" s="176" t="s">
        <v>222</v>
      </c>
      <c r="H1913" s="176" t="s">
        <v>222</v>
      </c>
      <c r="I1913" s="176" t="s">
        <v>221</v>
      </c>
      <c r="J1913" s="176" t="s">
        <v>221</v>
      </c>
      <c r="K1913" s="176" t="s">
        <v>221</v>
      </c>
      <c r="L1913" s="176" t="s">
        <v>221</v>
      </c>
      <c r="M1913" s="176" t="s">
        <v>221</v>
      </c>
      <c r="N1913" s="176" t="s">
        <v>221</v>
      </c>
    </row>
    <row r="1914" spans="1:50" x14ac:dyDescent="0.3">
      <c r="A1914" s="176">
        <v>812722</v>
      </c>
      <c r="B1914" s="176" t="s">
        <v>308</v>
      </c>
      <c r="C1914" s="176" t="s">
        <v>222</v>
      </c>
      <c r="D1914" s="176" t="s">
        <v>221</v>
      </c>
      <c r="E1914" s="176" t="s">
        <v>221</v>
      </c>
      <c r="F1914" s="176" t="s">
        <v>222</v>
      </c>
      <c r="G1914" s="176" t="s">
        <v>222</v>
      </c>
      <c r="H1914" s="176" t="s">
        <v>222</v>
      </c>
      <c r="I1914" s="176" t="s">
        <v>221</v>
      </c>
      <c r="J1914" s="176" t="s">
        <v>221</v>
      </c>
      <c r="K1914" s="176" t="s">
        <v>221</v>
      </c>
      <c r="L1914" s="176" t="s">
        <v>221</v>
      </c>
      <c r="M1914" s="176" t="s">
        <v>221</v>
      </c>
      <c r="N1914" s="176" t="s">
        <v>221</v>
      </c>
    </row>
    <row r="1915" spans="1:50" x14ac:dyDescent="0.3">
      <c r="A1915" s="176">
        <v>812723</v>
      </c>
      <c r="B1915" s="176" t="s">
        <v>308</v>
      </c>
      <c r="C1915" s="176" t="s">
        <v>221</v>
      </c>
      <c r="D1915" s="176" t="s">
        <v>222</v>
      </c>
      <c r="E1915" s="176" t="s">
        <v>221</v>
      </c>
      <c r="F1915" s="176" t="s">
        <v>222</v>
      </c>
      <c r="G1915" s="176" t="s">
        <v>221</v>
      </c>
      <c r="H1915" s="176" t="s">
        <v>221</v>
      </c>
      <c r="I1915" s="176" t="s">
        <v>221</v>
      </c>
      <c r="J1915" s="176" t="s">
        <v>221</v>
      </c>
      <c r="K1915" s="176" t="s">
        <v>221</v>
      </c>
      <c r="L1915" s="176" t="s">
        <v>221</v>
      </c>
      <c r="M1915" s="176" t="s">
        <v>221</v>
      </c>
      <c r="N1915" s="176" t="s">
        <v>221</v>
      </c>
    </row>
    <row r="1916" spans="1:50" x14ac:dyDescent="0.3">
      <c r="A1916" s="176">
        <v>812724</v>
      </c>
      <c r="B1916" s="176" t="s">
        <v>308</v>
      </c>
      <c r="C1916" s="176" t="s">
        <v>222</v>
      </c>
      <c r="D1916" s="176" t="s">
        <v>220</v>
      </c>
      <c r="E1916" s="176" t="s">
        <v>220</v>
      </c>
      <c r="F1916" s="176" t="s">
        <v>221</v>
      </c>
      <c r="G1916" s="176" t="s">
        <v>222</v>
      </c>
      <c r="H1916" s="176" t="s">
        <v>222</v>
      </c>
      <c r="I1916" s="176" t="s">
        <v>222</v>
      </c>
      <c r="J1916" s="176" t="s">
        <v>222</v>
      </c>
      <c r="K1916" s="176" t="s">
        <v>222</v>
      </c>
      <c r="L1916" s="176" t="s">
        <v>222</v>
      </c>
      <c r="M1916" s="176" t="s">
        <v>220</v>
      </c>
      <c r="N1916" s="176" t="s">
        <v>222</v>
      </c>
    </row>
    <row r="1917" spans="1:50" x14ac:dyDescent="0.3">
      <c r="A1917" s="176">
        <v>812725</v>
      </c>
      <c r="B1917" s="176" t="s">
        <v>308</v>
      </c>
      <c r="C1917" s="176" t="s">
        <v>222</v>
      </c>
      <c r="D1917" s="176" t="s">
        <v>221</v>
      </c>
      <c r="E1917" s="176" t="s">
        <v>221</v>
      </c>
      <c r="F1917" s="176" t="s">
        <v>222</v>
      </c>
      <c r="G1917" s="176" t="s">
        <v>222</v>
      </c>
      <c r="H1917" s="176" t="s">
        <v>222</v>
      </c>
      <c r="I1917" s="176" t="s">
        <v>221</v>
      </c>
      <c r="J1917" s="176" t="s">
        <v>221</v>
      </c>
      <c r="K1917" s="176" t="s">
        <v>221</v>
      </c>
      <c r="L1917" s="176" t="s">
        <v>221</v>
      </c>
      <c r="M1917" s="176" t="s">
        <v>221</v>
      </c>
      <c r="N1917" s="176" t="s">
        <v>221</v>
      </c>
    </row>
    <row r="1918" spans="1:50" x14ac:dyDescent="0.3">
      <c r="A1918" s="176">
        <v>812726</v>
      </c>
      <c r="B1918" s="176" t="s">
        <v>308</v>
      </c>
      <c r="C1918" s="176" t="s">
        <v>222</v>
      </c>
      <c r="D1918" s="176" t="s">
        <v>222</v>
      </c>
      <c r="E1918" s="176" t="s">
        <v>222</v>
      </c>
      <c r="F1918" s="176" t="s">
        <v>221</v>
      </c>
      <c r="G1918" s="176" t="s">
        <v>222</v>
      </c>
      <c r="H1918" s="176" t="s">
        <v>221</v>
      </c>
      <c r="I1918" s="176" t="s">
        <v>221</v>
      </c>
      <c r="J1918" s="176" t="s">
        <v>221</v>
      </c>
      <c r="K1918" s="176" t="s">
        <v>221</v>
      </c>
      <c r="L1918" s="176" t="s">
        <v>221</v>
      </c>
      <c r="M1918" s="176" t="s">
        <v>221</v>
      </c>
      <c r="N1918" s="176" t="s">
        <v>221</v>
      </c>
    </row>
    <row r="1919" spans="1:50" x14ac:dyDescent="0.3">
      <c r="A1919" s="176">
        <v>812727</v>
      </c>
      <c r="B1919" s="176" t="s">
        <v>308</v>
      </c>
      <c r="C1919" s="176" t="s">
        <v>221</v>
      </c>
      <c r="D1919" s="176" t="s">
        <v>222</v>
      </c>
      <c r="E1919" s="176" t="s">
        <v>222</v>
      </c>
      <c r="F1919" s="176" t="s">
        <v>221</v>
      </c>
      <c r="G1919" s="176" t="s">
        <v>221</v>
      </c>
      <c r="H1919" s="176" t="s">
        <v>221</v>
      </c>
      <c r="I1919" s="176" t="s">
        <v>221</v>
      </c>
      <c r="J1919" s="176" t="s">
        <v>221</v>
      </c>
      <c r="K1919" s="176" t="s">
        <v>221</v>
      </c>
      <c r="L1919" s="176" t="s">
        <v>221</v>
      </c>
      <c r="M1919" s="176" t="s">
        <v>221</v>
      </c>
      <c r="N1919" s="176" t="s">
        <v>221</v>
      </c>
    </row>
    <row r="1920" spans="1:50" x14ac:dyDescent="0.3">
      <c r="A1920" s="176">
        <v>812728</v>
      </c>
      <c r="B1920" s="176" t="s">
        <v>308</v>
      </c>
      <c r="C1920" s="176" t="s">
        <v>222</v>
      </c>
      <c r="D1920" s="176" t="s">
        <v>222</v>
      </c>
      <c r="E1920" s="176" t="s">
        <v>222</v>
      </c>
      <c r="F1920" s="176" t="s">
        <v>222</v>
      </c>
      <c r="G1920" s="176" t="s">
        <v>222</v>
      </c>
      <c r="H1920" s="176" t="s">
        <v>222</v>
      </c>
      <c r="I1920" s="176" t="s">
        <v>221</v>
      </c>
      <c r="J1920" s="176" t="s">
        <v>221</v>
      </c>
      <c r="K1920" s="176" t="s">
        <v>221</v>
      </c>
      <c r="L1920" s="176" t="s">
        <v>221</v>
      </c>
      <c r="M1920" s="176" t="s">
        <v>221</v>
      </c>
      <c r="N1920" s="176" t="s">
        <v>221</v>
      </c>
    </row>
    <row r="1921" spans="1:50" x14ac:dyDescent="0.3">
      <c r="A1921" s="176">
        <v>812730</v>
      </c>
      <c r="B1921" s="176" t="s">
        <v>308</v>
      </c>
      <c r="C1921" s="176" t="s">
        <v>221</v>
      </c>
      <c r="D1921" s="176" t="s">
        <v>222</v>
      </c>
      <c r="E1921" s="176" t="s">
        <v>222</v>
      </c>
      <c r="F1921" s="176" t="s">
        <v>221</v>
      </c>
      <c r="G1921" s="176" t="s">
        <v>221</v>
      </c>
      <c r="H1921" s="176" t="s">
        <v>222</v>
      </c>
      <c r="I1921" s="176" t="s">
        <v>221</v>
      </c>
      <c r="J1921" s="176" t="s">
        <v>221</v>
      </c>
      <c r="K1921" s="176" t="s">
        <v>221</v>
      </c>
      <c r="L1921" s="176" t="s">
        <v>221</v>
      </c>
      <c r="M1921" s="176" t="s">
        <v>221</v>
      </c>
      <c r="N1921" s="176" t="s">
        <v>221</v>
      </c>
    </row>
    <row r="1922" spans="1:50" x14ac:dyDescent="0.3">
      <c r="A1922" s="176">
        <v>812732</v>
      </c>
      <c r="B1922" s="176" t="s">
        <v>308</v>
      </c>
      <c r="C1922" s="176" t="s">
        <v>222</v>
      </c>
      <c r="D1922" s="176" t="s">
        <v>222</v>
      </c>
      <c r="E1922" s="176" t="s">
        <v>222</v>
      </c>
      <c r="F1922" s="176" t="s">
        <v>222</v>
      </c>
      <c r="G1922" s="176" t="s">
        <v>222</v>
      </c>
      <c r="H1922" s="176" t="s">
        <v>222</v>
      </c>
      <c r="I1922" s="176" t="s">
        <v>221</v>
      </c>
      <c r="J1922" s="176" t="s">
        <v>221</v>
      </c>
      <c r="K1922" s="176" t="s">
        <v>221</v>
      </c>
      <c r="L1922" s="176" t="s">
        <v>221</v>
      </c>
      <c r="M1922" s="176" t="s">
        <v>221</v>
      </c>
      <c r="N1922" s="176" t="s">
        <v>221</v>
      </c>
    </row>
    <row r="1923" spans="1:50" x14ac:dyDescent="0.3">
      <c r="A1923" s="176">
        <v>812733</v>
      </c>
      <c r="B1923" s="176" t="s">
        <v>308</v>
      </c>
      <c r="C1923" s="176" t="s">
        <v>221</v>
      </c>
      <c r="D1923" s="176" t="s">
        <v>222</v>
      </c>
      <c r="E1923" s="176" t="s">
        <v>222</v>
      </c>
      <c r="F1923" s="176" t="s">
        <v>221</v>
      </c>
      <c r="G1923" s="176" t="s">
        <v>221</v>
      </c>
      <c r="H1923" s="176" t="s">
        <v>221</v>
      </c>
      <c r="I1923" s="176" t="s">
        <v>221</v>
      </c>
      <c r="J1923" s="176" t="s">
        <v>221</v>
      </c>
      <c r="K1923" s="176" t="s">
        <v>221</v>
      </c>
      <c r="L1923" s="176" t="s">
        <v>221</v>
      </c>
      <c r="M1923" s="176" t="s">
        <v>221</v>
      </c>
      <c r="N1923" s="176" t="s">
        <v>221</v>
      </c>
    </row>
    <row r="1924" spans="1:50" x14ac:dyDescent="0.3">
      <c r="A1924" s="176">
        <v>812734</v>
      </c>
      <c r="B1924" s="176" t="s">
        <v>308</v>
      </c>
      <c r="C1924" s="176" t="s">
        <v>220</v>
      </c>
      <c r="D1924" s="176" t="s">
        <v>222</v>
      </c>
      <c r="E1924" s="176" t="s">
        <v>221</v>
      </c>
      <c r="F1924" s="176" t="s">
        <v>222</v>
      </c>
      <c r="G1924" s="176" t="s">
        <v>221</v>
      </c>
      <c r="H1924" s="176" t="s">
        <v>222</v>
      </c>
      <c r="I1924" s="176" t="s">
        <v>221</v>
      </c>
      <c r="J1924" s="176" t="s">
        <v>221</v>
      </c>
      <c r="K1924" s="176" t="s">
        <v>221</v>
      </c>
      <c r="L1924" s="176" t="s">
        <v>221</v>
      </c>
      <c r="M1924" s="176" t="s">
        <v>221</v>
      </c>
      <c r="N1924" s="176" t="s">
        <v>221</v>
      </c>
    </row>
    <row r="1925" spans="1:50" x14ac:dyDescent="0.3">
      <c r="A1925" s="176">
        <v>812738</v>
      </c>
      <c r="B1925" s="176" t="s">
        <v>308</v>
      </c>
      <c r="C1925" s="176" t="s">
        <v>222</v>
      </c>
      <c r="D1925" s="176" t="s">
        <v>222</v>
      </c>
      <c r="E1925" s="176" t="s">
        <v>222</v>
      </c>
      <c r="F1925" s="176" t="s">
        <v>222</v>
      </c>
      <c r="G1925" s="176" t="s">
        <v>222</v>
      </c>
      <c r="H1925" s="176" t="s">
        <v>222</v>
      </c>
      <c r="I1925" s="176" t="s">
        <v>221</v>
      </c>
      <c r="J1925" s="176" t="s">
        <v>221</v>
      </c>
      <c r="K1925" s="176" t="s">
        <v>221</v>
      </c>
      <c r="L1925" s="176" t="s">
        <v>221</v>
      </c>
      <c r="M1925" s="176" t="s">
        <v>221</v>
      </c>
      <c r="N1925" s="176" t="s">
        <v>221</v>
      </c>
    </row>
    <row r="1926" spans="1:50" x14ac:dyDescent="0.3">
      <c r="A1926" s="176">
        <v>812739</v>
      </c>
      <c r="B1926" s="176" t="s">
        <v>308</v>
      </c>
      <c r="C1926" s="176" t="s">
        <v>222</v>
      </c>
      <c r="D1926" s="176" t="s">
        <v>222</v>
      </c>
      <c r="E1926" s="176" t="s">
        <v>221</v>
      </c>
      <c r="F1926" s="176" t="s">
        <v>222</v>
      </c>
      <c r="G1926" s="176" t="s">
        <v>221</v>
      </c>
      <c r="H1926" s="176" t="s">
        <v>221</v>
      </c>
      <c r="I1926" s="176" t="s">
        <v>221</v>
      </c>
      <c r="J1926" s="176" t="s">
        <v>221</v>
      </c>
      <c r="K1926" s="176" t="s">
        <v>221</v>
      </c>
      <c r="L1926" s="176" t="s">
        <v>221</v>
      </c>
      <c r="M1926" s="176" t="s">
        <v>221</v>
      </c>
      <c r="N1926" s="176" t="s">
        <v>221</v>
      </c>
    </row>
    <row r="1927" spans="1:50" x14ac:dyDescent="0.3">
      <c r="A1927" s="176">
        <v>812740</v>
      </c>
      <c r="B1927" s="176" t="s">
        <v>308</v>
      </c>
      <c r="C1927" s="176" t="s">
        <v>222</v>
      </c>
      <c r="D1927" s="176" t="s">
        <v>222</v>
      </c>
      <c r="E1927" s="176" t="s">
        <v>221</v>
      </c>
      <c r="F1927" s="176" t="s">
        <v>221</v>
      </c>
      <c r="G1927" s="176" t="s">
        <v>221</v>
      </c>
      <c r="H1927" s="176" t="s">
        <v>221</v>
      </c>
      <c r="I1927" s="176" t="s">
        <v>221</v>
      </c>
      <c r="J1927" s="176" t="s">
        <v>221</v>
      </c>
      <c r="K1927" s="176" t="s">
        <v>221</v>
      </c>
      <c r="L1927" s="176" t="s">
        <v>221</v>
      </c>
      <c r="M1927" s="176" t="s">
        <v>221</v>
      </c>
      <c r="N1927" s="176" t="s">
        <v>221</v>
      </c>
    </row>
    <row r="1928" spans="1:50" x14ac:dyDescent="0.3">
      <c r="A1928" s="176">
        <v>812741</v>
      </c>
      <c r="B1928" s="176" t="s">
        <v>308</v>
      </c>
      <c r="C1928" s="176" t="s">
        <v>222</v>
      </c>
      <c r="D1928" s="176" t="s">
        <v>222</v>
      </c>
      <c r="E1928" s="176" t="s">
        <v>221</v>
      </c>
      <c r="F1928" s="176" t="s">
        <v>221</v>
      </c>
      <c r="G1928" s="176" t="s">
        <v>221</v>
      </c>
      <c r="H1928" s="176" t="s">
        <v>221</v>
      </c>
      <c r="I1928" s="176" t="s">
        <v>221</v>
      </c>
      <c r="J1928" s="176" t="s">
        <v>221</v>
      </c>
      <c r="K1928" s="176" t="s">
        <v>221</v>
      </c>
      <c r="L1928" s="176" t="s">
        <v>221</v>
      </c>
      <c r="M1928" s="176" t="s">
        <v>221</v>
      </c>
      <c r="N1928" s="176" t="s">
        <v>221</v>
      </c>
    </row>
    <row r="1929" spans="1:50" x14ac:dyDescent="0.3">
      <c r="A1929" s="176">
        <v>812744</v>
      </c>
      <c r="B1929" s="176" t="s">
        <v>308</v>
      </c>
      <c r="C1929" s="176" t="s">
        <v>222</v>
      </c>
      <c r="D1929" s="176" t="s">
        <v>222</v>
      </c>
      <c r="E1929" s="176" t="s">
        <v>222</v>
      </c>
      <c r="F1929" s="176" t="s">
        <v>222</v>
      </c>
      <c r="G1929" s="176" t="s">
        <v>222</v>
      </c>
      <c r="H1929" s="176" t="s">
        <v>222</v>
      </c>
      <c r="I1929" s="176" t="s">
        <v>222</v>
      </c>
      <c r="J1929" s="176" t="s">
        <v>222</v>
      </c>
      <c r="K1929" s="176" t="s">
        <v>222</v>
      </c>
      <c r="L1929" s="176" t="s">
        <v>222</v>
      </c>
      <c r="M1929" s="176" t="s">
        <v>222</v>
      </c>
      <c r="N1929" s="176" t="s">
        <v>222</v>
      </c>
      <c r="O1929" s="176" t="s">
        <v>284</v>
      </c>
      <c r="P1929" s="176" t="s">
        <v>284</v>
      </c>
      <c r="Q1929" s="176" t="s">
        <v>284</v>
      </c>
      <c r="R1929" s="176" t="s">
        <v>284</v>
      </c>
      <c r="S1929" s="176" t="s">
        <v>284</v>
      </c>
      <c r="T1929" s="176" t="s">
        <v>284</v>
      </c>
      <c r="U1929" s="176" t="s">
        <v>284</v>
      </c>
      <c r="V1929" s="176" t="s">
        <v>284</v>
      </c>
      <c r="W1929" s="176" t="s">
        <v>284</v>
      </c>
      <c r="X1929" s="176" t="s">
        <v>284</v>
      </c>
      <c r="Y1929" s="176" t="s">
        <v>284</v>
      </c>
      <c r="Z1929" s="176" t="s">
        <v>284</v>
      </c>
      <c r="AA1929" s="176" t="s">
        <v>284</v>
      </c>
      <c r="AB1929" s="176" t="s">
        <v>284</v>
      </c>
      <c r="AC1929" s="176" t="s">
        <v>284</v>
      </c>
      <c r="AD1929" s="176" t="s">
        <v>284</v>
      </c>
      <c r="AE1929" s="176" t="s">
        <v>284</v>
      </c>
      <c r="AF1929" s="176" t="s">
        <v>284</v>
      </c>
      <c r="AG1929" s="176" t="s">
        <v>284</v>
      </c>
      <c r="AH1929" s="176" t="s">
        <v>284</v>
      </c>
      <c r="AI1929" s="176" t="s">
        <v>284</v>
      </c>
      <c r="AJ1929" s="176" t="s">
        <v>284</v>
      </c>
      <c r="AK1929" s="176" t="s">
        <v>284</v>
      </c>
      <c r="AL1929" s="176" t="s">
        <v>284</v>
      </c>
      <c r="AM1929" s="176" t="s">
        <v>284</v>
      </c>
      <c r="AN1929" s="176" t="s">
        <v>284</v>
      </c>
      <c r="AO1929" s="176" t="s">
        <v>284</v>
      </c>
      <c r="AP1929" s="176" t="s">
        <v>284</v>
      </c>
      <c r="AQ1929" s="176" t="s">
        <v>284</v>
      </c>
      <c r="AR1929" s="176" t="s">
        <v>284</v>
      </c>
      <c r="AS1929" s="176" t="s">
        <v>284</v>
      </c>
      <c r="AT1929" s="176" t="s">
        <v>284</v>
      </c>
      <c r="AU1929" s="176" t="s">
        <v>284</v>
      </c>
      <c r="AV1929" s="176" t="s">
        <v>284</v>
      </c>
      <c r="AW1929" s="176" t="s">
        <v>284</v>
      </c>
      <c r="AX1929" s="176" t="s">
        <v>284</v>
      </c>
    </row>
    <row r="1930" spans="1:50" x14ac:dyDescent="0.3">
      <c r="A1930" s="176">
        <v>812745</v>
      </c>
      <c r="B1930" s="176" t="s">
        <v>308</v>
      </c>
      <c r="C1930" s="176" t="s">
        <v>222</v>
      </c>
      <c r="D1930" s="176" t="s">
        <v>222</v>
      </c>
      <c r="E1930" s="176" t="s">
        <v>221</v>
      </c>
      <c r="F1930" s="176" t="s">
        <v>221</v>
      </c>
      <c r="G1930" s="176" t="s">
        <v>221</v>
      </c>
      <c r="H1930" s="176" t="s">
        <v>221</v>
      </c>
      <c r="I1930" s="176" t="s">
        <v>221</v>
      </c>
      <c r="J1930" s="176" t="s">
        <v>221</v>
      </c>
      <c r="K1930" s="176" t="s">
        <v>221</v>
      </c>
      <c r="L1930" s="176" t="s">
        <v>221</v>
      </c>
      <c r="M1930" s="176" t="s">
        <v>221</v>
      </c>
      <c r="N1930" s="176" t="s">
        <v>221</v>
      </c>
    </row>
    <row r="1931" spans="1:50" x14ac:dyDescent="0.3">
      <c r="A1931" s="176">
        <v>812746</v>
      </c>
      <c r="B1931" s="176" t="s">
        <v>308</v>
      </c>
      <c r="C1931" s="176" t="s">
        <v>222</v>
      </c>
      <c r="D1931" s="176" t="s">
        <v>222</v>
      </c>
      <c r="E1931" s="176" t="s">
        <v>222</v>
      </c>
      <c r="F1931" s="176" t="s">
        <v>222</v>
      </c>
      <c r="G1931" s="176" t="s">
        <v>222</v>
      </c>
      <c r="H1931" s="176" t="s">
        <v>222</v>
      </c>
      <c r="I1931" s="176" t="s">
        <v>221</v>
      </c>
      <c r="J1931" s="176" t="s">
        <v>221</v>
      </c>
      <c r="K1931" s="176" t="s">
        <v>221</v>
      </c>
      <c r="L1931" s="176" t="s">
        <v>221</v>
      </c>
      <c r="M1931" s="176" t="s">
        <v>221</v>
      </c>
      <c r="N1931" s="176" t="s">
        <v>221</v>
      </c>
    </row>
    <row r="1932" spans="1:50" x14ac:dyDescent="0.3">
      <c r="A1932" s="176">
        <v>812747</v>
      </c>
      <c r="B1932" s="176" t="s">
        <v>308</v>
      </c>
      <c r="C1932" s="176" t="s">
        <v>222</v>
      </c>
      <c r="D1932" s="176" t="s">
        <v>222</v>
      </c>
      <c r="E1932" s="176" t="s">
        <v>222</v>
      </c>
      <c r="F1932" s="176" t="s">
        <v>222</v>
      </c>
      <c r="G1932" s="176" t="s">
        <v>222</v>
      </c>
      <c r="H1932" s="176" t="s">
        <v>222</v>
      </c>
      <c r="I1932" s="176" t="s">
        <v>221</v>
      </c>
      <c r="J1932" s="176" t="s">
        <v>221</v>
      </c>
      <c r="K1932" s="176" t="s">
        <v>221</v>
      </c>
      <c r="L1932" s="176" t="s">
        <v>221</v>
      </c>
      <c r="M1932" s="176" t="s">
        <v>221</v>
      </c>
      <c r="N1932" s="176" t="s">
        <v>221</v>
      </c>
    </row>
    <row r="1933" spans="1:50" x14ac:dyDescent="0.3">
      <c r="A1933" s="176">
        <v>812748</v>
      </c>
      <c r="B1933" s="176" t="s">
        <v>308</v>
      </c>
      <c r="C1933" s="176" t="s">
        <v>222</v>
      </c>
      <c r="D1933" s="176" t="s">
        <v>222</v>
      </c>
      <c r="E1933" s="176" t="s">
        <v>221</v>
      </c>
      <c r="F1933" s="176" t="s">
        <v>222</v>
      </c>
      <c r="G1933" s="176" t="s">
        <v>222</v>
      </c>
      <c r="H1933" s="176" t="s">
        <v>221</v>
      </c>
      <c r="I1933" s="176" t="s">
        <v>221</v>
      </c>
      <c r="J1933" s="176" t="s">
        <v>221</v>
      </c>
      <c r="K1933" s="176" t="s">
        <v>221</v>
      </c>
      <c r="L1933" s="176" t="s">
        <v>221</v>
      </c>
      <c r="M1933" s="176" t="s">
        <v>221</v>
      </c>
      <c r="N1933" s="176" t="s">
        <v>221</v>
      </c>
    </row>
    <row r="1934" spans="1:50" x14ac:dyDescent="0.3">
      <c r="A1934" s="176">
        <v>812749</v>
      </c>
      <c r="B1934" s="176" t="s">
        <v>308</v>
      </c>
      <c r="C1934" s="176" t="s">
        <v>222</v>
      </c>
      <c r="D1934" s="176" t="s">
        <v>222</v>
      </c>
      <c r="E1934" s="176" t="s">
        <v>221</v>
      </c>
      <c r="F1934" s="176" t="s">
        <v>221</v>
      </c>
      <c r="G1934" s="176" t="s">
        <v>222</v>
      </c>
      <c r="H1934" s="176" t="s">
        <v>221</v>
      </c>
      <c r="I1934" s="176" t="s">
        <v>221</v>
      </c>
      <c r="J1934" s="176" t="s">
        <v>221</v>
      </c>
      <c r="K1934" s="176" t="s">
        <v>221</v>
      </c>
      <c r="L1934" s="176" t="s">
        <v>221</v>
      </c>
      <c r="M1934" s="176" t="s">
        <v>221</v>
      </c>
      <c r="N1934" s="176" t="s">
        <v>221</v>
      </c>
    </row>
    <row r="1935" spans="1:50" x14ac:dyDescent="0.3">
      <c r="A1935" s="176">
        <v>812750</v>
      </c>
      <c r="B1935" s="176" t="s">
        <v>308</v>
      </c>
      <c r="C1935" s="176" t="s">
        <v>222</v>
      </c>
      <c r="D1935" s="176" t="s">
        <v>222</v>
      </c>
      <c r="E1935" s="176" t="s">
        <v>221</v>
      </c>
      <c r="F1935" s="176" t="s">
        <v>221</v>
      </c>
      <c r="G1935" s="176" t="s">
        <v>221</v>
      </c>
      <c r="H1935" s="176" t="s">
        <v>221</v>
      </c>
      <c r="I1935" s="176" t="s">
        <v>221</v>
      </c>
      <c r="J1935" s="176" t="s">
        <v>221</v>
      </c>
      <c r="K1935" s="176" t="s">
        <v>221</v>
      </c>
      <c r="L1935" s="176" t="s">
        <v>221</v>
      </c>
      <c r="M1935" s="176" t="s">
        <v>221</v>
      </c>
      <c r="N1935" s="176" t="s">
        <v>221</v>
      </c>
    </row>
    <row r="1936" spans="1:50" x14ac:dyDescent="0.3">
      <c r="A1936" s="176">
        <v>812751</v>
      </c>
      <c r="B1936" s="176" t="s">
        <v>308</v>
      </c>
      <c r="C1936" s="176" t="s">
        <v>222</v>
      </c>
      <c r="D1936" s="176" t="s">
        <v>222</v>
      </c>
      <c r="E1936" s="176" t="s">
        <v>222</v>
      </c>
      <c r="F1936" s="176" t="s">
        <v>222</v>
      </c>
      <c r="G1936" s="176" t="s">
        <v>222</v>
      </c>
      <c r="H1936" s="176" t="s">
        <v>222</v>
      </c>
      <c r="I1936" s="176" t="s">
        <v>221</v>
      </c>
      <c r="J1936" s="176" t="s">
        <v>221</v>
      </c>
      <c r="K1936" s="176" t="s">
        <v>221</v>
      </c>
      <c r="L1936" s="176" t="s">
        <v>221</v>
      </c>
      <c r="M1936" s="176" t="s">
        <v>221</v>
      </c>
      <c r="N1936" s="176" t="s">
        <v>221</v>
      </c>
    </row>
    <row r="1937" spans="1:50" x14ac:dyDescent="0.3">
      <c r="A1937" s="176">
        <v>812752</v>
      </c>
      <c r="B1937" s="176" t="s">
        <v>308</v>
      </c>
      <c r="C1937" s="176" t="s">
        <v>222</v>
      </c>
      <c r="D1937" s="176" t="s">
        <v>222</v>
      </c>
      <c r="E1937" s="176" t="s">
        <v>222</v>
      </c>
      <c r="F1937" s="176" t="s">
        <v>222</v>
      </c>
      <c r="G1937" s="176" t="s">
        <v>222</v>
      </c>
      <c r="H1937" s="176" t="s">
        <v>222</v>
      </c>
      <c r="I1937" s="176" t="s">
        <v>221</v>
      </c>
      <c r="J1937" s="176" t="s">
        <v>221</v>
      </c>
      <c r="K1937" s="176" t="s">
        <v>221</v>
      </c>
      <c r="L1937" s="176" t="s">
        <v>221</v>
      </c>
      <c r="M1937" s="176" t="s">
        <v>221</v>
      </c>
      <c r="N1937" s="176" t="s">
        <v>221</v>
      </c>
    </row>
    <row r="1938" spans="1:50" x14ac:dyDescent="0.3">
      <c r="A1938" s="176">
        <v>812753</v>
      </c>
      <c r="B1938" s="176" t="s">
        <v>308</v>
      </c>
      <c r="C1938" s="176" t="s">
        <v>221</v>
      </c>
      <c r="D1938" s="176" t="s">
        <v>221</v>
      </c>
      <c r="E1938" s="176" t="s">
        <v>221</v>
      </c>
      <c r="F1938" s="176" t="s">
        <v>221</v>
      </c>
      <c r="G1938" s="176" t="s">
        <v>221</v>
      </c>
      <c r="H1938" s="176" t="s">
        <v>221</v>
      </c>
      <c r="I1938" s="176" t="s">
        <v>221</v>
      </c>
      <c r="J1938" s="176" t="s">
        <v>221</v>
      </c>
      <c r="K1938" s="176" t="s">
        <v>221</v>
      </c>
      <c r="L1938" s="176" t="s">
        <v>221</v>
      </c>
      <c r="M1938" s="176" t="s">
        <v>221</v>
      </c>
      <c r="N1938" s="176" t="s">
        <v>221</v>
      </c>
    </row>
    <row r="1939" spans="1:50" x14ac:dyDescent="0.3">
      <c r="A1939" s="176">
        <v>812754</v>
      </c>
      <c r="B1939" s="176" t="s">
        <v>308</v>
      </c>
      <c r="C1939" s="176" t="s">
        <v>222</v>
      </c>
      <c r="D1939" s="176" t="s">
        <v>222</v>
      </c>
      <c r="E1939" s="176" t="s">
        <v>221</v>
      </c>
      <c r="F1939" s="176" t="s">
        <v>222</v>
      </c>
      <c r="G1939" s="176" t="s">
        <v>222</v>
      </c>
      <c r="H1939" s="176" t="s">
        <v>222</v>
      </c>
      <c r="I1939" s="176" t="s">
        <v>221</v>
      </c>
      <c r="J1939" s="176" t="s">
        <v>221</v>
      </c>
      <c r="K1939" s="176" t="s">
        <v>221</v>
      </c>
      <c r="L1939" s="176" t="s">
        <v>221</v>
      </c>
      <c r="M1939" s="176" t="s">
        <v>221</v>
      </c>
      <c r="N1939" s="176" t="s">
        <v>221</v>
      </c>
    </row>
    <row r="1940" spans="1:50" x14ac:dyDescent="0.3">
      <c r="A1940" s="176">
        <v>812755</v>
      </c>
      <c r="B1940" s="176" t="s">
        <v>308</v>
      </c>
      <c r="C1940" s="176" t="s">
        <v>222</v>
      </c>
      <c r="D1940" s="176" t="s">
        <v>222</v>
      </c>
      <c r="E1940" s="176" t="s">
        <v>222</v>
      </c>
      <c r="F1940" s="176" t="s">
        <v>220</v>
      </c>
      <c r="G1940" s="176" t="s">
        <v>222</v>
      </c>
      <c r="H1940" s="176" t="s">
        <v>220</v>
      </c>
      <c r="I1940" s="176" t="s">
        <v>222</v>
      </c>
      <c r="J1940" s="176" t="s">
        <v>222</v>
      </c>
      <c r="K1940" s="176" t="s">
        <v>222</v>
      </c>
      <c r="L1940" s="176" t="s">
        <v>222</v>
      </c>
      <c r="M1940" s="176" t="s">
        <v>222</v>
      </c>
      <c r="N1940" s="176" t="s">
        <v>221</v>
      </c>
      <c r="O1940" s="176" t="s">
        <v>284</v>
      </c>
      <c r="P1940" s="176" t="s">
        <v>284</v>
      </c>
      <c r="Q1940" s="176" t="s">
        <v>284</v>
      </c>
      <c r="R1940" s="176" t="s">
        <v>284</v>
      </c>
      <c r="S1940" s="176" t="s">
        <v>284</v>
      </c>
      <c r="T1940" s="176" t="s">
        <v>284</v>
      </c>
      <c r="U1940" s="176" t="s">
        <v>284</v>
      </c>
      <c r="V1940" s="176" t="s">
        <v>284</v>
      </c>
      <c r="W1940" s="176" t="s">
        <v>284</v>
      </c>
      <c r="X1940" s="176" t="s">
        <v>284</v>
      </c>
      <c r="Y1940" s="176" t="s">
        <v>284</v>
      </c>
      <c r="Z1940" s="176" t="s">
        <v>284</v>
      </c>
      <c r="AA1940" s="176" t="s">
        <v>284</v>
      </c>
      <c r="AB1940" s="176" t="s">
        <v>284</v>
      </c>
      <c r="AC1940" s="176" t="s">
        <v>284</v>
      </c>
      <c r="AD1940" s="176" t="s">
        <v>284</v>
      </c>
      <c r="AE1940" s="176" t="s">
        <v>284</v>
      </c>
      <c r="AF1940" s="176" t="s">
        <v>284</v>
      </c>
      <c r="AG1940" s="176" t="s">
        <v>284</v>
      </c>
      <c r="AH1940" s="176" t="s">
        <v>284</v>
      </c>
      <c r="AI1940" s="176" t="s">
        <v>284</v>
      </c>
      <c r="AJ1940" s="176" t="s">
        <v>284</v>
      </c>
      <c r="AK1940" s="176" t="s">
        <v>284</v>
      </c>
      <c r="AL1940" s="176" t="s">
        <v>284</v>
      </c>
      <c r="AM1940" s="176" t="s">
        <v>284</v>
      </c>
      <c r="AN1940" s="176" t="s">
        <v>284</v>
      </c>
      <c r="AO1940" s="176" t="s">
        <v>284</v>
      </c>
      <c r="AP1940" s="176" t="s">
        <v>284</v>
      </c>
      <c r="AQ1940" s="176" t="s">
        <v>284</v>
      </c>
      <c r="AR1940" s="176" t="s">
        <v>284</v>
      </c>
      <c r="AS1940" s="176" t="s">
        <v>284</v>
      </c>
      <c r="AT1940" s="176" t="s">
        <v>284</v>
      </c>
      <c r="AU1940" s="176" t="s">
        <v>284</v>
      </c>
      <c r="AV1940" s="176" t="s">
        <v>284</v>
      </c>
      <c r="AW1940" s="176" t="s">
        <v>284</v>
      </c>
      <c r="AX1940" s="176" t="s">
        <v>284</v>
      </c>
    </row>
    <row r="1941" spans="1:50" x14ac:dyDescent="0.3">
      <c r="A1941" s="176">
        <v>812756</v>
      </c>
      <c r="B1941" s="176" t="s">
        <v>308</v>
      </c>
      <c r="C1941" s="176" t="s">
        <v>221</v>
      </c>
      <c r="D1941" s="176" t="s">
        <v>222</v>
      </c>
      <c r="E1941" s="176" t="s">
        <v>222</v>
      </c>
      <c r="F1941" s="176" t="s">
        <v>221</v>
      </c>
      <c r="G1941" s="176" t="s">
        <v>222</v>
      </c>
      <c r="H1941" s="176" t="s">
        <v>222</v>
      </c>
      <c r="I1941" s="176" t="s">
        <v>221</v>
      </c>
      <c r="J1941" s="176" t="s">
        <v>221</v>
      </c>
      <c r="K1941" s="176" t="s">
        <v>221</v>
      </c>
      <c r="L1941" s="176" t="s">
        <v>221</v>
      </c>
      <c r="M1941" s="176" t="s">
        <v>221</v>
      </c>
      <c r="N1941" s="176" t="s">
        <v>221</v>
      </c>
    </row>
    <row r="1942" spans="1:50" x14ac:dyDescent="0.3">
      <c r="A1942" s="176">
        <v>812757</v>
      </c>
      <c r="B1942" s="176" t="s">
        <v>308</v>
      </c>
      <c r="C1942" s="176" t="s">
        <v>222</v>
      </c>
      <c r="D1942" s="176" t="s">
        <v>222</v>
      </c>
      <c r="E1942" s="176" t="s">
        <v>222</v>
      </c>
      <c r="F1942" s="176" t="s">
        <v>222</v>
      </c>
      <c r="G1942" s="176" t="s">
        <v>222</v>
      </c>
      <c r="H1942" s="176" t="s">
        <v>222</v>
      </c>
      <c r="I1942" s="176" t="s">
        <v>221</v>
      </c>
      <c r="J1942" s="176" t="s">
        <v>221</v>
      </c>
      <c r="K1942" s="176" t="s">
        <v>221</v>
      </c>
      <c r="L1942" s="176" t="s">
        <v>221</v>
      </c>
      <c r="M1942" s="176" t="s">
        <v>221</v>
      </c>
      <c r="N1942" s="176" t="s">
        <v>221</v>
      </c>
    </row>
    <row r="1943" spans="1:50" x14ac:dyDescent="0.3">
      <c r="A1943" s="176">
        <v>812759</v>
      </c>
      <c r="B1943" s="176" t="s">
        <v>308</v>
      </c>
      <c r="C1943" s="176" t="s">
        <v>220</v>
      </c>
      <c r="D1943" s="176" t="s">
        <v>220</v>
      </c>
      <c r="E1943" s="176" t="s">
        <v>220</v>
      </c>
      <c r="F1943" s="176" t="s">
        <v>220</v>
      </c>
      <c r="G1943" s="176" t="s">
        <v>222</v>
      </c>
      <c r="H1943" s="176" t="s">
        <v>222</v>
      </c>
      <c r="I1943" s="176" t="s">
        <v>222</v>
      </c>
      <c r="J1943" s="176" t="s">
        <v>221</v>
      </c>
      <c r="K1943" s="176" t="s">
        <v>222</v>
      </c>
      <c r="L1943" s="176" t="s">
        <v>222</v>
      </c>
      <c r="M1943" s="176" t="s">
        <v>221</v>
      </c>
      <c r="N1943" s="176" t="s">
        <v>221</v>
      </c>
    </row>
    <row r="1944" spans="1:50" x14ac:dyDescent="0.3">
      <c r="A1944" s="176">
        <v>812760</v>
      </c>
      <c r="B1944" s="176" t="s">
        <v>308</v>
      </c>
      <c r="C1944" s="176" t="s">
        <v>221</v>
      </c>
      <c r="D1944" s="176" t="s">
        <v>221</v>
      </c>
      <c r="E1944" s="176" t="s">
        <v>222</v>
      </c>
      <c r="F1944" s="176" t="s">
        <v>222</v>
      </c>
      <c r="G1944" s="176" t="s">
        <v>221</v>
      </c>
      <c r="H1944" s="176" t="s">
        <v>222</v>
      </c>
      <c r="I1944" s="176" t="s">
        <v>221</v>
      </c>
      <c r="J1944" s="176" t="s">
        <v>221</v>
      </c>
      <c r="K1944" s="176" t="s">
        <v>221</v>
      </c>
      <c r="L1944" s="176" t="s">
        <v>221</v>
      </c>
      <c r="M1944" s="176" t="s">
        <v>221</v>
      </c>
      <c r="N1944" s="176" t="s">
        <v>221</v>
      </c>
    </row>
    <row r="1945" spans="1:50" x14ac:dyDescent="0.3">
      <c r="A1945" s="176">
        <v>812762</v>
      </c>
      <c r="B1945" s="176" t="s">
        <v>308</v>
      </c>
      <c r="C1945" s="176" t="s">
        <v>220</v>
      </c>
      <c r="D1945" s="176" t="s">
        <v>222</v>
      </c>
      <c r="E1945" s="176" t="s">
        <v>222</v>
      </c>
      <c r="F1945" s="176" t="s">
        <v>222</v>
      </c>
      <c r="G1945" s="176" t="s">
        <v>222</v>
      </c>
      <c r="H1945" s="176" t="s">
        <v>222</v>
      </c>
      <c r="I1945" s="176" t="s">
        <v>222</v>
      </c>
      <c r="J1945" s="176" t="s">
        <v>222</v>
      </c>
      <c r="K1945" s="176" t="s">
        <v>222</v>
      </c>
      <c r="L1945" s="176" t="s">
        <v>222</v>
      </c>
      <c r="M1945" s="176" t="s">
        <v>222</v>
      </c>
      <c r="N1945" s="176" t="s">
        <v>222</v>
      </c>
    </row>
    <row r="1946" spans="1:50" x14ac:dyDescent="0.3">
      <c r="A1946" s="176">
        <v>812764</v>
      </c>
      <c r="B1946" s="176" t="s">
        <v>308</v>
      </c>
      <c r="C1946" s="176" t="s">
        <v>222</v>
      </c>
      <c r="D1946" s="176" t="s">
        <v>221</v>
      </c>
      <c r="E1946" s="176" t="s">
        <v>221</v>
      </c>
      <c r="F1946" s="176" t="s">
        <v>222</v>
      </c>
      <c r="G1946" s="176" t="s">
        <v>222</v>
      </c>
      <c r="H1946" s="176" t="s">
        <v>222</v>
      </c>
      <c r="I1946" s="176" t="s">
        <v>221</v>
      </c>
      <c r="J1946" s="176" t="s">
        <v>221</v>
      </c>
      <c r="K1946" s="176" t="s">
        <v>221</v>
      </c>
      <c r="L1946" s="176" t="s">
        <v>221</v>
      </c>
      <c r="M1946" s="176" t="s">
        <v>221</v>
      </c>
      <c r="N1946" s="176" t="s">
        <v>221</v>
      </c>
    </row>
    <row r="1947" spans="1:50" x14ac:dyDescent="0.3">
      <c r="A1947" s="176">
        <v>812765</v>
      </c>
      <c r="B1947" s="176" t="s">
        <v>308</v>
      </c>
      <c r="C1947" s="176" t="s">
        <v>220</v>
      </c>
      <c r="D1947" s="176" t="s">
        <v>220</v>
      </c>
      <c r="E1947" s="176" t="s">
        <v>220</v>
      </c>
      <c r="F1947" s="176" t="s">
        <v>220</v>
      </c>
      <c r="G1947" s="176" t="s">
        <v>220</v>
      </c>
      <c r="H1947" s="176" t="s">
        <v>220</v>
      </c>
      <c r="I1947" s="176" t="s">
        <v>222</v>
      </c>
      <c r="J1947" s="176" t="s">
        <v>222</v>
      </c>
      <c r="K1947" s="176" t="s">
        <v>222</v>
      </c>
      <c r="L1947" s="176" t="s">
        <v>222</v>
      </c>
      <c r="M1947" s="176" t="s">
        <v>222</v>
      </c>
      <c r="N1947" s="176" t="s">
        <v>222</v>
      </c>
      <c r="O1947" s="176" t="s">
        <v>284</v>
      </c>
      <c r="P1947" s="176" t="s">
        <v>284</v>
      </c>
      <c r="Q1947" s="176" t="s">
        <v>284</v>
      </c>
      <c r="R1947" s="176" t="s">
        <v>284</v>
      </c>
      <c r="S1947" s="176" t="s">
        <v>284</v>
      </c>
      <c r="T1947" s="176" t="s">
        <v>284</v>
      </c>
      <c r="U1947" s="176" t="s">
        <v>284</v>
      </c>
      <c r="V1947" s="176" t="s">
        <v>284</v>
      </c>
      <c r="W1947" s="176" t="s">
        <v>284</v>
      </c>
      <c r="X1947" s="176" t="s">
        <v>284</v>
      </c>
      <c r="Y1947" s="176" t="s">
        <v>284</v>
      </c>
      <c r="Z1947" s="176" t="s">
        <v>284</v>
      </c>
      <c r="AA1947" s="176" t="s">
        <v>284</v>
      </c>
      <c r="AB1947" s="176" t="s">
        <v>284</v>
      </c>
      <c r="AC1947" s="176" t="s">
        <v>284</v>
      </c>
      <c r="AD1947" s="176" t="s">
        <v>284</v>
      </c>
      <c r="AE1947" s="176" t="s">
        <v>284</v>
      </c>
      <c r="AF1947" s="176" t="s">
        <v>284</v>
      </c>
      <c r="AG1947" s="176" t="s">
        <v>284</v>
      </c>
      <c r="AH1947" s="176" t="s">
        <v>284</v>
      </c>
      <c r="AI1947" s="176" t="s">
        <v>284</v>
      </c>
      <c r="AJ1947" s="176" t="s">
        <v>284</v>
      </c>
      <c r="AK1947" s="176" t="s">
        <v>284</v>
      </c>
      <c r="AL1947" s="176" t="s">
        <v>284</v>
      </c>
      <c r="AM1947" s="176" t="s">
        <v>284</v>
      </c>
      <c r="AN1947" s="176" t="s">
        <v>284</v>
      </c>
      <c r="AO1947" s="176" t="s">
        <v>284</v>
      </c>
      <c r="AP1947" s="176" t="s">
        <v>284</v>
      </c>
      <c r="AQ1947" s="176" t="s">
        <v>284</v>
      </c>
      <c r="AR1947" s="176" t="s">
        <v>284</v>
      </c>
      <c r="AS1947" s="176" t="s">
        <v>284</v>
      </c>
      <c r="AT1947" s="176" t="s">
        <v>284</v>
      </c>
      <c r="AU1947" s="176" t="s">
        <v>284</v>
      </c>
      <c r="AV1947" s="176" t="s">
        <v>284</v>
      </c>
      <c r="AW1947" s="176" t="s">
        <v>284</v>
      </c>
      <c r="AX1947" s="176" t="s">
        <v>284</v>
      </c>
    </row>
    <row r="1948" spans="1:50" x14ac:dyDescent="0.3">
      <c r="A1948" s="176">
        <v>812766</v>
      </c>
      <c r="B1948" s="176" t="s">
        <v>308</v>
      </c>
      <c r="C1948" s="176" t="s">
        <v>222</v>
      </c>
      <c r="D1948" s="176" t="s">
        <v>222</v>
      </c>
      <c r="E1948" s="176" t="s">
        <v>222</v>
      </c>
      <c r="F1948" s="176" t="s">
        <v>222</v>
      </c>
      <c r="G1948" s="176" t="s">
        <v>221</v>
      </c>
      <c r="H1948" s="176" t="s">
        <v>221</v>
      </c>
      <c r="I1948" s="176" t="s">
        <v>221</v>
      </c>
      <c r="J1948" s="176" t="s">
        <v>221</v>
      </c>
      <c r="K1948" s="176" t="s">
        <v>221</v>
      </c>
      <c r="L1948" s="176" t="s">
        <v>221</v>
      </c>
      <c r="M1948" s="176" t="s">
        <v>221</v>
      </c>
      <c r="N1948" s="176" t="s">
        <v>221</v>
      </c>
    </row>
    <row r="1949" spans="1:50" x14ac:dyDescent="0.3">
      <c r="A1949" s="176">
        <v>812767</v>
      </c>
      <c r="B1949" s="176" t="s">
        <v>308</v>
      </c>
      <c r="C1949" s="176" t="s">
        <v>222</v>
      </c>
      <c r="D1949" s="176" t="s">
        <v>222</v>
      </c>
      <c r="E1949" s="176" t="s">
        <v>221</v>
      </c>
      <c r="F1949" s="176" t="s">
        <v>221</v>
      </c>
      <c r="G1949" s="176" t="s">
        <v>222</v>
      </c>
      <c r="H1949" s="176" t="s">
        <v>221</v>
      </c>
      <c r="I1949" s="176" t="s">
        <v>221</v>
      </c>
      <c r="J1949" s="176" t="s">
        <v>221</v>
      </c>
      <c r="K1949" s="176" t="s">
        <v>221</v>
      </c>
      <c r="L1949" s="176" t="s">
        <v>221</v>
      </c>
      <c r="M1949" s="176" t="s">
        <v>221</v>
      </c>
      <c r="N1949" s="176" t="s">
        <v>221</v>
      </c>
    </row>
    <row r="1950" spans="1:50" x14ac:dyDescent="0.3">
      <c r="A1950" s="176">
        <v>812768</v>
      </c>
      <c r="B1950" s="176" t="s">
        <v>308</v>
      </c>
      <c r="C1950" s="176" t="s">
        <v>220</v>
      </c>
      <c r="D1950" s="176" t="s">
        <v>222</v>
      </c>
      <c r="E1950" s="176" t="s">
        <v>222</v>
      </c>
      <c r="F1950" s="176" t="s">
        <v>220</v>
      </c>
      <c r="G1950" s="176" t="s">
        <v>220</v>
      </c>
      <c r="H1950" s="176" t="s">
        <v>222</v>
      </c>
      <c r="I1950" s="176" t="s">
        <v>220</v>
      </c>
      <c r="J1950" s="176" t="s">
        <v>222</v>
      </c>
      <c r="K1950" s="176" t="s">
        <v>222</v>
      </c>
      <c r="L1950" s="176" t="s">
        <v>222</v>
      </c>
      <c r="M1950" s="176" t="s">
        <v>222</v>
      </c>
      <c r="N1950" s="176" t="s">
        <v>222</v>
      </c>
    </row>
    <row r="1951" spans="1:50" x14ac:dyDescent="0.3">
      <c r="A1951" s="176">
        <v>812771</v>
      </c>
      <c r="B1951" s="176" t="s">
        <v>308</v>
      </c>
      <c r="C1951" s="176" t="s">
        <v>222</v>
      </c>
      <c r="D1951" s="176" t="s">
        <v>222</v>
      </c>
      <c r="E1951" s="176" t="s">
        <v>222</v>
      </c>
      <c r="F1951" s="176" t="s">
        <v>222</v>
      </c>
      <c r="G1951" s="176" t="s">
        <v>222</v>
      </c>
      <c r="H1951" s="176" t="s">
        <v>222</v>
      </c>
      <c r="I1951" s="176" t="s">
        <v>221</v>
      </c>
      <c r="J1951" s="176" t="s">
        <v>221</v>
      </c>
      <c r="K1951" s="176" t="s">
        <v>221</v>
      </c>
      <c r="L1951" s="176" t="s">
        <v>221</v>
      </c>
      <c r="M1951" s="176" t="s">
        <v>221</v>
      </c>
      <c r="N1951" s="176" t="s">
        <v>221</v>
      </c>
    </row>
    <row r="1952" spans="1:50" x14ac:dyDescent="0.3">
      <c r="A1952" s="176">
        <v>812772</v>
      </c>
      <c r="B1952" s="176" t="s">
        <v>308</v>
      </c>
      <c r="C1952" s="176" t="s">
        <v>220</v>
      </c>
      <c r="D1952" s="176" t="s">
        <v>220</v>
      </c>
      <c r="E1952" s="176" t="s">
        <v>220</v>
      </c>
      <c r="F1952" s="176" t="s">
        <v>220</v>
      </c>
      <c r="G1952" s="176" t="s">
        <v>220</v>
      </c>
      <c r="H1952" s="176" t="s">
        <v>220</v>
      </c>
      <c r="I1952" s="176" t="s">
        <v>220</v>
      </c>
      <c r="J1952" s="176" t="s">
        <v>222</v>
      </c>
      <c r="K1952" s="176" t="s">
        <v>222</v>
      </c>
      <c r="L1952" s="176" t="s">
        <v>222</v>
      </c>
      <c r="M1952" s="176" t="s">
        <v>222</v>
      </c>
      <c r="N1952" s="176" t="s">
        <v>222</v>
      </c>
      <c r="O1952" s="176" t="s">
        <v>284</v>
      </c>
      <c r="P1952" s="176" t="s">
        <v>284</v>
      </c>
      <c r="Q1952" s="176" t="s">
        <v>284</v>
      </c>
      <c r="R1952" s="176" t="s">
        <v>284</v>
      </c>
      <c r="S1952" s="176" t="s">
        <v>284</v>
      </c>
      <c r="T1952" s="176" t="s">
        <v>284</v>
      </c>
      <c r="U1952" s="176" t="s">
        <v>284</v>
      </c>
      <c r="V1952" s="176" t="s">
        <v>284</v>
      </c>
      <c r="W1952" s="176" t="s">
        <v>284</v>
      </c>
      <c r="X1952" s="176" t="s">
        <v>284</v>
      </c>
      <c r="Y1952" s="176" t="s">
        <v>284</v>
      </c>
      <c r="Z1952" s="176" t="s">
        <v>284</v>
      </c>
      <c r="AA1952" s="176" t="s">
        <v>284</v>
      </c>
      <c r="AB1952" s="176" t="s">
        <v>284</v>
      </c>
      <c r="AC1952" s="176" t="s">
        <v>284</v>
      </c>
      <c r="AD1952" s="176" t="s">
        <v>284</v>
      </c>
      <c r="AE1952" s="176" t="s">
        <v>284</v>
      </c>
      <c r="AF1952" s="176" t="s">
        <v>284</v>
      </c>
      <c r="AG1952" s="176" t="s">
        <v>284</v>
      </c>
      <c r="AH1952" s="176" t="s">
        <v>284</v>
      </c>
      <c r="AI1952" s="176" t="s">
        <v>284</v>
      </c>
      <c r="AJ1952" s="176" t="s">
        <v>284</v>
      </c>
      <c r="AK1952" s="176" t="s">
        <v>284</v>
      </c>
      <c r="AL1952" s="176" t="s">
        <v>284</v>
      </c>
      <c r="AM1952" s="176" t="s">
        <v>284</v>
      </c>
      <c r="AN1952" s="176" t="s">
        <v>284</v>
      </c>
      <c r="AO1952" s="176" t="s">
        <v>284</v>
      </c>
      <c r="AP1952" s="176" t="s">
        <v>284</v>
      </c>
      <c r="AQ1952" s="176" t="s">
        <v>284</v>
      </c>
      <c r="AR1952" s="176" t="s">
        <v>284</v>
      </c>
      <c r="AS1952" s="176" t="s">
        <v>284</v>
      </c>
      <c r="AT1952" s="176" t="s">
        <v>284</v>
      </c>
      <c r="AU1952" s="176" t="s">
        <v>284</v>
      </c>
      <c r="AV1952" s="176" t="s">
        <v>284</v>
      </c>
      <c r="AW1952" s="176" t="s">
        <v>284</v>
      </c>
      <c r="AX1952" s="176" t="s">
        <v>284</v>
      </c>
    </row>
    <row r="1953" spans="1:50" x14ac:dyDescent="0.3">
      <c r="A1953" s="176">
        <v>812774</v>
      </c>
      <c r="B1953" s="176" t="s">
        <v>308</v>
      </c>
      <c r="C1953" s="176" t="s">
        <v>222</v>
      </c>
      <c r="D1953" s="176" t="s">
        <v>221</v>
      </c>
      <c r="E1953" s="176" t="s">
        <v>221</v>
      </c>
      <c r="F1953" s="176" t="s">
        <v>222</v>
      </c>
      <c r="G1953" s="176" t="s">
        <v>222</v>
      </c>
      <c r="H1953" s="176" t="s">
        <v>222</v>
      </c>
      <c r="I1953" s="176" t="s">
        <v>221</v>
      </c>
      <c r="J1953" s="176" t="s">
        <v>221</v>
      </c>
      <c r="K1953" s="176" t="s">
        <v>221</v>
      </c>
      <c r="L1953" s="176" t="s">
        <v>221</v>
      </c>
      <c r="M1953" s="176" t="s">
        <v>221</v>
      </c>
      <c r="N1953" s="176" t="s">
        <v>221</v>
      </c>
    </row>
    <row r="1954" spans="1:50" x14ac:dyDescent="0.3">
      <c r="A1954" s="176">
        <v>812775</v>
      </c>
      <c r="B1954" s="176" t="s">
        <v>308</v>
      </c>
      <c r="C1954" s="176" t="s">
        <v>222</v>
      </c>
      <c r="D1954" s="176" t="s">
        <v>220</v>
      </c>
      <c r="E1954" s="176" t="s">
        <v>220</v>
      </c>
      <c r="F1954" s="176" t="s">
        <v>222</v>
      </c>
      <c r="G1954" s="176" t="s">
        <v>222</v>
      </c>
      <c r="H1954" s="176" t="s">
        <v>220</v>
      </c>
      <c r="I1954" s="176" t="s">
        <v>222</v>
      </c>
      <c r="J1954" s="176" t="s">
        <v>221</v>
      </c>
      <c r="K1954" s="176" t="s">
        <v>221</v>
      </c>
      <c r="L1954" s="176" t="s">
        <v>222</v>
      </c>
      <c r="M1954" s="176" t="s">
        <v>221</v>
      </c>
      <c r="N1954" s="176" t="s">
        <v>222</v>
      </c>
      <c r="O1954" s="176" t="s">
        <v>284</v>
      </c>
      <c r="P1954" s="176" t="s">
        <v>284</v>
      </c>
      <c r="Q1954" s="176" t="s">
        <v>284</v>
      </c>
      <c r="R1954" s="176" t="s">
        <v>284</v>
      </c>
      <c r="S1954" s="176" t="s">
        <v>284</v>
      </c>
      <c r="T1954" s="176" t="s">
        <v>284</v>
      </c>
      <c r="U1954" s="176" t="s">
        <v>284</v>
      </c>
      <c r="V1954" s="176" t="s">
        <v>284</v>
      </c>
      <c r="W1954" s="176" t="s">
        <v>284</v>
      </c>
      <c r="X1954" s="176" t="s">
        <v>284</v>
      </c>
      <c r="Y1954" s="176" t="s">
        <v>284</v>
      </c>
      <c r="Z1954" s="176" t="s">
        <v>284</v>
      </c>
      <c r="AA1954" s="176" t="s">
        <v>284</v>
      </c>
      <c r="AB1954" s="176" t="s">
        <v>284</v>
      </c>
      <c r="AC1954" s="176" t="s">
        <v>284</v>
      </c>
      <c r="AD1954" s="176" t="s">
        <v>284</v>
      </c>
      <c r="AE1954" s="176" t="s">
        <v>284</v>
      </c>
      <c r="AF1954" s="176" t="s">
        <v>284</v>
      </c>
      <c r="AG1954" s="176" t="s">
        <v>284</v>
      </c>
      <c r="AH1954" s="176" t="s">
        <v>284</v>
      </c>
      <c r="AI1954" s="176" t="s">
        <v>284</v>
      </c>
      <c r="AJ1954" s="176" t="s">
        <v>284</v>
      </c>
      <c r="AK1954" s="176" t="s">
        <v>284</v>
      </c>
      <c r="AL1954" s="176" t="s">
        <v>284</v>
      </c>
      <c r="AM1954" s="176" t="s">
        <v>284</v>
      </c>
      <c r="AN1954" s="176" t="s">
        <v>284</v>
      </c>
      <c r="AO1954" s="176" t="s">
        <v>284</v>
      </c>
      <c r="AP1954" s="176" t="s">
        <v>284</v>
      </c>
      <c r="AQ1954" s="176" t="s">
        <v>284</v>
      </c>
      <c r="AR1954" s="176" t="s">
        <v>284</v>
      </c>
      <c r="AS1954" s="176" t="s">
        <v>284</v>
      </c>
      <c r="AT1954" s="176" t="s">
        <v>284</v>
      </c>
      <c r="AU1954" s="176" t="s">
        <v>284</v>
      </c>
      <c r="AV1954" s="176" t="s">
        <v>284</v>
      </c>
      <c r="AW1954" s="176" t="s">
        <v>284</v>
      </c>
      <c r="AX1954" s="176" t="s">
        <v>284</v>
      </c>
    </row>
    <row r="1955" spans="1:50" x14ac:dyDescent="0.3">
      <c r="A1955" s="176">
        <v>812776</v>
      </c>
      <c r="B1955" s="176" t="s">
        <v>308</v>
      </c>
      <c r="C1955" s="176" t="s">
        <v>220</v>
      </c>
      <c r="D1955" s="176" t="s">
        <v>222</v>
      </c>
      <c r="E1955" s="176" t="s">
        <v>220</v>
      </c>
      <c r="F1955" s="176" t="s">
        <v>1144</v>
      </c>
      <c r="G1955" s="176" t="s">
        <v>220</v>
      </c>
      <c r="H1955" s="176" t="s">
        <v>1144</v>
      </c>
      <c r="I1955" s="176" t="s">
        <v>220</v>
      </c>
      <c r="J1955" s="176" t="s">
        <v>221</v>
      </c>
      <c r="K1955" s="176" t="s">
        <v>221</v>
      </c>
      <c r="L1955" s="176" t="s">
        <v>222</v>
      </c>
      <c r="M1955" s="176" t="s">
        <v>221</v>
      </c>
      <c r="N1955" s="176" t="s">
        <v>1144</v>
      </c>
    </row>
    <row r="1956" spans="1:50" x14ac:dyDescent="0.3">
      <c r="A1956" s="176">
        <v>812777</v>
      </c>
      <c r="B1956" s="176" t="s">
        <v>308</v>
      </c>
      <c r="C1956" s="176" t="s">
        <v>221</v>
      </c>
      <c r="D1956" s="176" t="s">
        <v>221</v>
      </c>
      <c r="E1956" s="176" t="s">
        <v>221</v>
      </c>
      <c r="F1956" s="176" t="s">
        <v>222</v>
      </c>
      <c r="G1956" s="176" t="s">
        <v>221</v>
      </c>
      <c r="H1956" s="176" t="s">
        <v>222</v>
      </c>
      <c r="I1956" s="176" t="s">
        <v>221</v>
      </c>
      <c r="J1956" s="176" t="s">
        <v>221</v>
      </c>
      <c r="K1956" s="176" t="s">
        <v>221</v>
      </c>
      <c r="L1956" s="176" t="s">
        <v>221</v>
      </c>
      <c r="M1956" s="176" t="s">
        <v>221</v>
      </c>
      <c r="N1956" s="176" t="s">
        <v>221</v>
      </c>
    </row>
    <row r="1957" spans="1:50" x14ac:dyDescent="0.3">
      <c r="A1957" s="176">
        <v>812778</v>
      </c>
      <c r="B1957" s="176" t="s">
        <v>308</v>
      </c>
      <c r="C1957" s="176" t="s">
        <v>222</v>
      </c>
      <c r="D1957" s="176" t="s">
        <v>221</v>
      </c>
      <c r="E1957" s="176" t="s">
        <v>221</v>
      </c>
      <c r="F1957" s="176" t="s">
        <v>221</v>
      </c>
      <c r="G1957" s="176" t="s">
        <v>221</v>
      </c>
      <c r="H1957" s="176" t="s">
        <v>222</v>
      </c>
      <c r="I1957" s="176" t="s">
        <v>221</v>
      </c>
      <c r="J1957" s="176" t="s">
        <v>221</v>
      </c>
      <c r="K1957" s="176" t="s">
        <v>221</v>
      </c>
      <c r="L1957" s="176" t="s">
        <v>221</v>
      </c>
      <c r="M1957" s="176" t="s">
        <v>221</v>
      </c>
      <c r="N1957" s="176" t="s">
        <v>221</v>
      </c>
    </row>
    <row r="1958" spans="1:50" x14ac:dyDescent="0.3">
      <c r="A1958" s="176">
        <v>812779</v>
      </c>
      <c r="B1958" s="176" t="s">
        <v>308</v>
      </c>
      <c r="C1958" s="176" t="s">
        <v>222</v>
      </c>
      <c r="D1958" s="176" t="s">
        <v>221</v>
      </c>
      <c r="E1958" s="176" t="s">
        <v>221</v>
      </c>
      <c r="F1958" s="176" t="s">
        <v>221</v>
      </c>
      <c r="G1958" s="176" t="s">
        <v>221</v>
      </c>
      <c r="H1958" s="176" t="s">
        <v>222</v>
      </c>
      <c r="I1958" s="176" t="s">
        <v>221</v>
      </c>
      <c r="J1958" s="176" t="s">
        <v>221</v>
      </c>
      <c r="K1958" s="176" t="s">
        <v>221</v>
      </c>
      <c r="L1958" s="176" t="s">
        <v>221</v>
      </c>
      <c r="M1958" s="176" t="s">
        <v>221</v>
      </c>
      <c r="N1958" s="176" t="s">
        <v>221</v>
      </c>
    </row>
    <row r="1959" spans="1:50" x14ac:dyDescent="0.3">
      <c r="A1959" s="176">
        <v>812782</v>
      </c>
      <c r="B1959" s="176" t="s">
        <v>308</v>
      </c>
      <c r="C1959" s="176" t="s">
        <v>220</v>
      </c>
      <c r="D1959" s="176" t="s">
        <v>222</v>
      </c>
      <c r="E1959" s="176" t="s">
        <v>222</v>
      </c>
      <c r="F1959" s="176" t="s">
        <v>222</v>
      </c>
      <c r="G1959" s="176" t="s">
        <v>222</v>
      </c>
      <c r="H1959" s="176" t="s">
        <v>222</v>
      </c>
      <c r="I1959" s="176" t="s">
        <v>222</v>
      </c>
      <c r="J1959" s="176" t="s">
        <v>221</v>
      </c>
      <c r="K1959" s="176" t="s">
        <v>221</v>
      </c>
      <c r="L1959" s="176" t="s">
        <v>221</v>
      </c>
      <c r="M1959" s="176" t="s">
        <v>222</v>
      </c>
      <c r="N1959" s="176" t="s">
        <v>222</v>
      </c>
      <c r="O1959" s="176" t="s">
        <v>284</v>
      </c>
      <c r="P1959" s="176" t="s">
        <v>284</v>
      </c>
      <c r="Q1959" s="176" t="s">
        <v>284</v>
      </c>
      <c r="R1959" s="176" t="s">
        <v>284</v>
      </c>
      <c r="S1959" s="176" t="s">
        <v>284</v>
      </c>
      <c r="T1959" s="176" t="s">
        <v>284</v>
      </c>
      <c r="U1959" s="176" t="s">
        <v>284</v>
      </c>
      <c r="V1959" s="176" t="s">
        <v>284</v>
      </c>
      <c r="W1959" s="176" t="s">
        <v>284</v>
      </c>
      <c r="X1959" s="176" t="s">
        <v>284</v>
      </c>
      <c r="Y1959" s="176" t="s">
        <v>284</v>
      </c>
      <c r="Z1959" s="176" t="s">
        <v>284</v>
      </c>
      <c r="AA1959" s="176" t="s">
        <v>284</v>
      </c>
      <c r="AB1959" s="176" t="s">
        <v>284</v>
      </c>
      <c r="AC1959" s="176" t="s">
        <v>284</v>
      </c>
      <c r="AD1959" s="176" t="s">
        <v>284</v>
      </c>
      <c r="AE1959" s="176" t="s">
        <v>284</v>
      </c>
      <c r="AF1959" s="176" t="s">
        <v>284</v>
      </c>
      <c r="AG1959" s="176" t="s">
        <v>284</v>
      </c>
      <c r="AH1959" s="176" t="s">
        <v>284</v>
      </c>
      <c r="AI1959" s="176" t="s">
        <v>284</v>
      </c>
      <c r="AJ1959" s="176" t="s">
        <v>284</v>
      </c>
      <c r="AK1959" s="176" t="s">
        <v>284</v>
      </c>
      <c r="AL1959" s="176" t="s">
        <v>284</v>
      </c>
      <c r="AM1959" s="176" t="s">
        <v>284</v>
      </c>
      <c r="AN1959" s="176" t="s">
        <v>284</v>
      </c>
      <c r="AO1959" s="176" t="s">
        <v>284</v>
      </c>
      <c r="AP1959" s="176" t="s">
        <v>284</v>
      </c>
      <c r="AQ1959" s="176" t="s">
        <v>284</v>
      </c>
      <c r="AR1959" s="176" t="s">
        <v>284</v>
      </c>
      <c r="AS1959" s="176" t="s">
        <v>284</v>
      </c>
      <c r="AT1959" s="176" t="s">
        <v>284</v>
      </c>
      <c r="AU1959" s="176" t="s">
        <v>284</v>
      </c>
      <c r="AV1959" s="176" t="s">
        <v>284</v>
      </c>
      <c r="AW1959" s="176" t="s">
        <v>284</v>
      </c>
      <c r="AX1959" s="176" t="s">
        <v>284</v>
      </c>
    </row>
    <row r="1960" spans="1:50" x14ac:dyDescent="0.3">
      <c r="A1960" s="176">
        <v>812783</v>
      </c>
      <c r="B1960" s="176" t="s">
        <v>308</v>
      </c>
      <c r="C1960" s="176" t="s">
        <v>222</v>
      </c>
      <c r="D1960" s="176" t="s">
        <v>222</v>
      </c>
      <c r="E1960" s="176" t="s">
        <v>222</v>
      </c>
      <c r="F1960" s="176" t="s">
        <v>222</v>
      </c>
      <c r="G1960" s="176" t="s">
        <v>221</v>
      </c>
      <c r="H1960" s="176" t="s">
        <v>221</v>
      </c>
      <c r="I1960" s="176" t="s">
        <v>221</v>
      </c>
      <c r="J1960" s="176" t="s">
        <v>221</v>
      </c>
      <c r="K1960" s="176" t="s">
        <v>221</v>
      </c>
      <c r="L1960" s="176" t="s">
        <v>221</v>
      </c>
      <c r="M1960" s="176" t="s">
        <v>221</v>
      </c>
      <c r="N1960" s="176" t="s">
        <v>221</v>
      </c>
    </row>
    <row r="1961" spans="1:50" x14ac:dyDescent="0.3">
      <c r="A1961" s="176">
        <v>812785</v>
      </c>
      <c r="B1961" s="176" t="s">
        <v>308</v>
      </c>
      <c r="C1961" s="176" t="s">
        <v>220</v>
      </c>
      <c r="D1961" s="176" t="s">
        <v>222</v>
      </c>
      <c r="E1961" s="176" t="s">
        <v>220</v>
      </c>
      <c r="F1961" s="176" t="s">
        <v>220</v>
      </c>
      <c r="G1961" s="176" t="s">
        <v>222</v>
      </c>
      <c r="H1961" s="176" t="s">
        <v>222</v>
      </c>
      <c r="I1961" s="176" t="s">
        <v>222</v>
      </c>
      <c r="J1961" s="176" t="s">
        <v>222</v>
      </c>
      <c r="K1961" s="176" t="s">
        <v>222</v>
      </c>
      <c r="L1961" s="176" t="s">
        <v>222</v>
      </c>
      <c r="M1961" s="176" t="s">
        <v>222</v>
      </c>
      <c r="N1961" s="176" t="s">
        <v>222</v>
      </c>
    </row>
    <row r="1962" spans="1:50" x14ac:dyDescent="0.3">
      <c r="A1962" s="176">
        <v>812786</v>
      </c>
      <c r="B1962" s="176" t="s">
        <v>308</v>
      </c>
      <c r="C1962" s="176" t="s">
        <v>222</v>
      </c>
      <c r="D1962" s="176" t="s">
        <v>221</v>
      </c>
      <c r="E1962" s="176" t="s">
        <v>221</v>
      </c>
      <c r="F1962" s="176" t="s">
        <v>222</v>
      </c>
      <c r="G1962" s="176" t="s">
        <v>222</v>
      </c>
      <c r="H1962" s="176" t="s">
        <v>221</v>
      </c>
      <c r="I1962" s="176" t="s">
        <v>221</v>
      </c>
      <c r="J1962" s="176" t="s">
        <v>221</v>
      </c>
      <c r="K1962" s="176" t="s">
        <v>221</v>
      </c>
      <c r="L1962" s="176" t="s">
        <v>221</v>
      </c>
      <c r="M1962" s="176" t="s">
        <v>221</v>
      </c>
      <c r="N1962" s="176" t="s">
        <v>221</v>
      </c>
    </row>
    <row r="1963" spans="1:50" x14ac:dyDescent="0.3">
      <c r="A1963" s="176">
        <v>812787</v>
      </c>
      <c r="B1963" s="176" t="s">
        <v>308</v>
      </c>
      <c r="C1963" s="176" t="s">
        <v>222</v>
      </c>
      <c r="D1963" s="176" t="s">
        <v>221</v>
      </c>
      <c r="E1963" s="176" t="s">
        <v>222</v>
      </c>
      <c r="F1963" s="176" t="s">
        <v>222</v>
      </c>
      <c r="G1963" s="176" t="s">
        <v>222</v>
      </c>
      <c r="H1963" s="176" t="s">
        <v>222</v>
      </c>
      <c r="I1963" s="176" t="s">
        <v>221</v>
      </c>
      <c r="J1963" s="176" t="s">
        <v>221</v>
      </c>
      <c r="K1963" s="176" t="s">
        <v>221</v>
      </c>
      <c r="L1963" s="176" t="s">
        <v>221</v>
      </c>
      <c r="M1963" s="176" t="s">
        <v>221</v>
      </c>
      <c r="N1963" s="176" t="s">
        <v>221</v>
      </c>
    </row>
    <row r="1964" spans="1:50" x14ac:dyDescent="0.3">
      <c r="A1964" s="176">
        <v>812788</v>
      </c>
      <c r="B1964" s="176" t="s">
        <v>308</v>
      </c>
      <c r="C1964" s="176" t="s">
        <v>221</v>
      </c>
      <c r="D1964" s="176" t="s">
        <v>221</v>
      </c>
      <c r="E1964" s="176" t="s">
        <v>221</v>
      </c>
      <c r="F1964" s="176" t="s">
        <v>221</v>
      </c>
      <c r="G1964" s="176" t="s">
        <v>221</v>
      </c>
      <c r="H1964" s="176" t="s">
        <v>221</v>
      </c>
      <c r="I1964" s="176" t="s">
        <v>221</v>
      </c>
      <c r="J1964" s="176" t="s">
        <v>221</v>
      </c>
      <c r="K1964" s="176" t="s">
        <v>221</v>
      </c>
      <c r="L1964" s="176" t="s">
        <v>221</v>
      </c>
      <c r="M1964" s="176" t="s">
        <v>221</v>
      </c>
      <c r="N1964" s="176" t="s">
        <v>221</v>
      </c>
    </row>
    <row r="1965" spans="1:50" x14ac:dyDescent="0.3">
      <c r="A1965" s="176">
        <v>812789</v>
      </c>
      <c r="B1965" s="176" t="s">
        <v>308</v>
      </c>
      <c r="C1965" s="176" t="s">
        <v>222</v>
      </c>
      <c r="D1965" s="176" t="s">
        <v>222</v>
      </c>
      <c r="E1965" s="176" t="s">
        <v>222</v>
      </c>
      <c r="F1965" s="176" t="s">
        <v>222</v>
      </c>
      <c r="G1965" s="176" t="s">
        <v>222</v>
      </c>
      <c r="H1965" s="176" t="s">
        <v>221</v>
      </c>
      <c r="I1965" s="176" t="s">
        <v>221</v>
      </c>
      <c r="J1965" s="176" t="s">
        <v>221</v>
      </c>
      <c r="K1965" s="176" t="s">
        <v>221</v>
      </c>
      <c r="L1965" s="176" t="s">
        <v>221</v>
      </c>
      <c r="M1965" s="176" t="s">
        <v>221</v>
      </c>
      <c r="N1965" s="176" t="s">
        <v>221</v>
      </c>
    </row>
    <row r="1966" spans="1:50" x14ac:dyDescent="0.3">
      <c r="A1966" s="176">
        <v>812790</v>
      </c>
      <c r="B1966" s="176" t="s">
        <v>308</v>
      </c>
      <c r="C1966" s="176" t="s">
        <v>220</v>
      </c>
      <c r="D1966" s="176" t="s">
        <v>222</v>
      </c>
      <c r="E1966" s="176" t="s">
        <v>222</v>
      </c>
      <c r="F1966" s="176" t="s">
        <v>221</v>
      </c>
      <c r="G1966" s="176" t="s">
        <v>221</v>
      </c>
      <c r="H1966" s="176" t="s">
        <v>221</v>
      </c>
      <c r="I1966" s="176" t="s">
        <v>222</v>
      </c>
      <c r="J1966" s="176" t="s">
        <v>222</v>
      </c>
      <c r="K1966" s="176" t="s">
        <v>221</v>
      </c>
      <c r="L1966" s="176" t="s">
        <v>222</v>
      </c>
      <c r="M1966" s="176" t="s">
        <v>221</v>
      </c>
      <c r="N1966" s="176" t="s">
        <v>221</v>
      </c>
      <c r="O1966" s="176" t="s">
        <v>284</v>
      </c>
      <c r="P1966" s="176" t="s">
        <v>284</v>
      </c>
      <c r="Q1966" s="176" t="s">
        <v>284</v>
      </c>
      <c r="R1966" s="176" t="s">
        <v>284</v>
      </c>
      <c r="S1966" s="176" t="s">
        <v>284</v>
      </c>
      <c r="T1966" s="176" t="s">
        <v>284</v>
      </c>
      <c r="U1966" s="176" t="s">
        <v>284</v>
      </c>
      <c r="V1966" s="176" t="s">
        <v>284</v>
      </c>
      <c r="W1966" s="176" t="s">
        <v>284</v>
      </c>
      <c r="X1966" s="176" t="s">
        <v>284</v>
      </c>
      <c r="Y1966" s="176" t="s">
        <v>284</v>
      </c>
      <c r="Z1966" s="176" t="s">
        <v>284</v>
      </c>
      <c r="AA1966" s="176" t="s">
        <v>284</v>
      </c>
      <c r="AB1966" s="176" t="s">
        <v>284</v>
      </c>
      <c r="AC1966" s="176" t="s">
        <v>284</v>
      </c>
      <c r="AD1966" s="176" t="s">
        <v>284</v>
      </c>
      <c r="AE1966" s="176" t="s">
        <v>284</v>
      </c>
      <c r="AF1966" s="176" t="s">
        <v>284</v>
      </c>
      <c r="AG1966" s="176" t="s">
        <v>284</v>
      </c>
      <c r="AH1966" s="176" t="s">
        <v>284</v>
      </c>
      <c r="AI1966" s="176" t="s">
        <v>284</v>
      </c>
      <c r="AJ1966" s="176" t="s">
        <v>284</v>
      </c>
      <c r="AK1966" s="176" t="s">
        <v>284</v>
      </c>
      <c r="AL1966" s="176" t="s">
        <v>284</v>
      </c>
      <c r="AM1966" s="176" t="s">
        <v>284</v>
      </c>
      <c r="AN1966" s="176" t="s">
        <v>284</v>
      </c>
      <c r="AO1966" s="176" t="s">
        <v>284</v>
      </c>
      <c r="AP1966" s="176" t="s">
        <v>284</v>
      </c>
      <c r="AQ1966" s="176" t="s">
        <v>284</v>
      </c>
      <c r="AR1966" s="176" t="s">
        <v>284</v>
      </c>
      <c r="AS1966" s="176" t="s">
        <v>284</v>
      </c>
      <c r="AT1966" s="176" t="s">
        <v>284</v>
      </c>
      <c r="AU1966" s="176" t="s">
        <v>284</v>
      </c>
      <c r="AV1966" s="176" t="s">
        <v>284</v>
      </c>
      <c r="AW1966" s="176" t="s">
        <v>284</v>
      </c>
      <c r="AX1966" s="176" t="s">
        <v>284</v>
      </c>
    </row>
    <row r="1967" spans="1:50" x14ac:dyDescent="0.3">
      <c r="A1967" s="176">
        <v>812791</v>
      </c>
      <c r="B1967" s="176" t="s">
        <v>308</v>
      </c>
      <c r="C1967" s="176" t="s">
        <v>220</v>
      </c>
      <c r="D1967" s="176" t="s">
        <v>221</v>
      </c>
      <c r="E1967" s="176" t="s">
        <v>221</v>
      </c>
      <c r="F1967" s="176" t="s">
        <v>220</v>
      </c>
      <c r="G1967" s="176" t="s">
        <v>222</v>
      </c>
      <c r="H1967" s="176" t="s">
        <v>220</v>
      </c>
      <c r="I1967" s="176" t="s">
        <v>221</v>
      </c>
      <c r="J1967" s="176" t="s">
        <v>221</v>
      </c>
      <c r="K1967" s="176" t="s">
        <v>221</v>
      </c>
      <c r="L1967" s="176" t="s">
        <v>221</v>
      </c>
      <c r="M1967" s="176" t="s">
        <v>221</v>
      </c>
      <c r="N1967" s="176" t="s">
        <v>221</v>
      </c>
      <c r="O1967" s="176" t="s">
        <v>284</v>
      </c>
      <c r="P1967" s="176" t="s">
        <v>284</v>
      </c>
      <c r="Q1967" s="176" t="s">
        <v>284</v>
      </c>
      <c r="R1967" s="176" t="s">
        <v>284</v>
      </c>
      <c r="S1967" s="176" t="s">
        <v>284</v>
      </c>
      <c r="T1967" s="176" t="s">
        <v>284</v>
      </c>
      <c r="U1967" s="176" t="s">
        <v>284</v>
      </c>
      <c r="V1967" s="176" t="s">
        <v>284</v>
      </c>
      <c r="W1967" s="176" t="s">
        <v>284</v>
      </c>
      <c r="X1967" s="176" t="s">
        <v>284</v>
      </c>
      <c r="Y1967" s="176" t="s">
        <v>284</v>
      </c>
      <c r="Z1967" s="176" t="s">
        <v>284</v>
      </c>
      <c r="AA1967" s="176" t="s">
        <v>284</v>
      </c>
      <c r="AB1967" s="176" t="s">
        <v>284</v>
      </c>
      <c r="AC1967" s="176" t="s">
        <v>284</v>
      </c>
      <c r="AD1967" s="176" t="s">
        <v>284</v>
      </c>
      <c r="AE1967" s="176" t="s">
        <v>284</v>
      </c>
      <c r="AF1967" s="176" t="s">
        <v>284</v>
      </c>
      <c r="AG1967" s="176" t="s">
        <v>284</v>
      </c>
      <c r="AH1967" s="176" t="s">
        <v>284</v>
      </c>
      <c r="AI1967" s="176" t="s">
        <v>284</v>
      </c>
      <c r="AJ1967" s="176" t="s">
        <v>284</v>
      </c>
      <c r="AK1967" s="176" t="s">
        <v>284</v>
      </c>
      <c r="AL1967" s="176" t="s">
        <v>284</v>
      </c>
      <c r="AM1967" s="176" t="s">
        <v>284</v>
      </c>
      <c r="AN1967" s="176" t="s">
        <v>284</v>
      </c>
      <c r="AO1967" s="176" t="s">
        <v>284</v>
      </c>
      <c r="AP1967" s="176" t="s">
        <v>284</v>
      </c>
      <c r="AQ1967" s="176" t="s">
        <v>284</v>
      </c>
      <c r="AR1967" s="176" t="s">
        <v>284</v>
      </c>
      <c r="AS1967" s="176" t="s">
        <v>284</v>
      </c>
      <c r="AT1967" s="176" t="s">
        <v>284</v>
      </c>
      <c r="AU1967" s="176" t="s">
        <v>284</v>
      </c>
      <c r="AV1967" s="176" t="s">
        <v>284</v>
      </c>
      <c r="AW1967" s="176" t="s">
        <v>284</v>
      </c>
      <c r="AX1967" s="176" t="s">
        <v>284</v>
      </c>
    </row>
    <row r="1968" spans="1:50" x14ac:dyDescent="0.3">
      <c r="A1968" s="176">
        <v>812793</v>
      </c>
      <c r="B1968" s="176" t="s">
        <v>308</v>
      </c>
      <c r="C1968" s="176" t="s">
        <v>222</v>
      </c>
      <c r="D1968" s="176" t="s">
        <v>222</v>
      </c>
      <c r="E1968" s="176" t="s">
        <v>222</v>
      </c>
      <c r="F1968" s="176" t="s">
        <v>222</v>
      </c>
      <c r="G1968" s="176" t="s">
        <v>222</v>
      </c>
      <c r="H1968" s="176" t="s">
        <v>222</v>
      </c>
      <c r="I1968" s="176" t="s">
        <v>221</v>
      </c>
      <c r="J1968" s="176" t="s">
        <v>221</v>
      </c>
      <c r="K1968" s="176" t="s">
        <v>221</v>
      </c>
      <c r="L1968" s="176" t="s">
        <v>221</v>
      </c>
      <c r="M1968" s="176" t="s">
        <v>221</v>
      </c>
      <c r="N1968" s="176" t="s">
        <v>221</v>
      </c>
    </row>
    <row r="1969" spans="1:50" x14ac:dyDescent="0.3">
      <c r="A1969" s="176">
        <v>812795</v>
      </c>
      <c r="B1969" s="176" t="s">
        <v>308</v>
      </c>
      <c r="C1969" s="176" t="s">
        <v>222</v>
      </c>
      <c r="D1969" s="176" t="s">
        <v>221</v>
      </c>
      <c r="E1969" s="176" t="s">
        <v>222</v>
      </c>
      <c r="F1969" s="176" t="s">
        <v>222</v>
      </c>
      <c r="G1969" s="176" t="s">
        <v>222</v>
      </c>
      <c r="H1969" s="176" t="s">
        <v>221</v>
      </c>
      <c r="I1969" s="176" t="s">
        <v>221</v>
      </c>
      <c r="J1969" s="176" t="s">
        <v>222</v>
      </c>
      <c r="K1969" s="176" t="s">
        <v>222</v>
      </c>
      <c r="L1969" s="176" t="s">
        <v>221</v>
      </c>
      <c r="M1969" s="176" t="s">
        <v>221</v>
      </c>
      <c r="N1969" s="176" t="s">
        <v>221</v>
      </c>
    </row>
    <row r="1970" spans="1:50" x14ac:dyDescent="0.3">
      <c r="A1970" s="176">
        <v>812796</v>
      </c>
      <c r="B1970" s="176" t="s">
        <v>308</v>
      </c>
      <c r="C1970" s="176" t="s">
        <v>222</v>
      </c>
      <c r="D1970" s="176" t="s">
        <v>222</v>
      </c>
      <c r="E1970" s="176" t="s">
        <v>221</v>
      </c>
      <c r="F1970" s="176" t="s">
        <v>221</v>
      </c>
      <c r="G1970" s="176" t="s">
        <v>222</v>
      </c>
      <c r="H1970" s="176" t="s">
        <v>222</v>
      </c>
      <c r="I1970" s="176" t="s">
        <v>221</v>
      </c>
      <c r="J1970" s="176" t="s">
        <v>221</v>
      </c>
      <c r="K1970" s="176" t="s">
        <v>221</v>
      </c>
      <c r="L1970" s="176" t="s">
        <v>221</v>
      </c>
      <c r="M1970" s="176" t="s">
        <v>221</v>
      </c>
      <c r="N1970" s="176" t="s">
        <v>221</v>
      </c>
    </row>
    <row r="1971" spans="1:50" x14ac:dyDescent="0.3">
      <c r="A1971" s="176">
        <v>812797</v>
      </c>
      <c r="B1971" s="176" t="s">
        <v>308</v>
      </c>
      <c r="C1971" s="176" t="s">
        <v>221</v>
      </c>
      <c r="D1971" s="176" t="s">
        <v>221</v>
      </c>
      <c r="E1971" s="176" t="s">
        <v>221</v>
      </c>
      <c r="F1971" s="176" t="s">
        <v>221</v>
      </c>
      <c r="G1971" s="176" t="s">
        <v>221</v>
      </c>
      <c r="H1971" s="176" t="s">
        <v>221</v>
      </c>
      <c r="I1971" s="176" t="s">
        <v>221</v>
      </c>
      <c r="J1971" s="176" t="s">
        <v>221</v>
      </c>
      <c r="K1971" s="176" t="s">
        <v>221</v>
      </c>
      <c r="L1971" s="176" t="s">
        <v>221</v>
      </c>
      <c r="M1971" s="176" t="s">
        <v>221</v>
      </c>
      <c r="N1971" s="176" t="s">
        <v>221</v>
      </c>
    </row>
    <row r="1972" spans="1:50" x14ac:dyDescent="0.3">
      <c r="A1972" s="176">
        <v>812799</v>
      </c>
      <c r="B1972" s="176" t="s">
        <v>308</v>
      </c>
      <c r="C1972" s="176" t="s">
        <v>222</v>
      </c>
      <c r="D1972" s="176" t="s">
        <v>221</v>
      </c>
      <c r="E1972" s="176" t="s">
        <v>221</v>
      </c>
      <c r="F1972" s="176" t="s">
        <v>222</v>
      </c>
      <c r="G1972" s="176" t="s">
        <v>222</v>
      </c>
      <c r="H1972" s="176" t="s">
        <v>222</v>
      </c>
      <c r="I1972" s="176" t="s">
        <v>221</v>
      </c>
      <c r="J1972" s="176" t="s">
        <v>221</v>
      </c>
      <c r="K1972" s="176" t="s">
        <v>221</v>
      </c>
      <c r="L1972" s="176" t="s">
        <v>221</v>
      </c>
      <c r="M1972" s="176" t="s">
        <v>221</v>
      </c>
      <c r="N1972" s="176" t="s">
        <v>221</v>
      </c>
    </row>
    <row r="1973" spans="1:50" x14ac:dyDescent="0.3">
      <c r="A1973" s="176">
        <v>812800</v>
      </c>
      <c r="B1973" s="176" t="s">
        <v>308</v>
      </c>
      <c r="C1973" s="176" t="s">
        <v>221</v>
      </c>
      <c r="D1973" s="176" t="s">
        <v>221</v>
      </c>
      <c r="E1973" s="176" t="s">
        <v>221</v>
      </c>
      <c r="F1973" s="176" t="s">
        <v>221</v>
      </c>
      <c r="G1973" s="176" t="s">
        <v>221</v>
      </c>
      <c r="H1973" s="176" t="s">
        <v>221</v>
      </c>
      <c r="I1973" s="176" t="s">
        <v>221</v>
      </c>
      <c r="J1973" s="176" t="s">
        <v>221</v>
      </c>
      <c r="K1973" s="176" t="s">
        <v>221</v>
      </c>
      <c r="L1973" s="176" t="s">
        <v>221</v>
      </c>
      <c r="M1973" s="176" t="s">
        <v>221</v>
      </c>
      <c r="N1973" s="176" t="s">
        <v>221</v>
      </c>
    </row>
    <row r="1974" spans="1:50" x14ac:dyDescent="0.3">
      <c r="A1974" s="176">
        <v>812802</v>
      </c>
      <c r="B1974" s="176" t="s">
        <v>308</v>
      </c>
      <c r="C1974" s="176" t="s">
        <v>222</v>
      </c>
      <c r="D1974" s="176" t="s">
        <v>222</v>
      </c>
      <c r="E1974" s="176" t="s">
        <v>222</v>
      </c>
      <c r="F1974" s="176" t="s">
        <v>222</v>
      </c>
      <c r="G1974" s="176" t="s">
        <v>222</v>
      </c>
      <c r="H1974" s="176" t="s">
        <v>222</v>
      </c>
      <c r="I1974" s="176" t="s">
        <v>221</v>
      </c>
      <c r="J1974" s="176" t="s">
        <v>221</v>
      </c>
      <c r="K1974" s="176" t="s">
        <v>221</v>
      </c>
      <c r="L1974" s="176" t="s">
        <v>221</v>
      </c>
      <c r="M1974" s="176" t="s">
        <v>221</v>
      </c>
      <c r="N1974" s="176" t="s">
        <v>221</v>
      </c>
    </row>
    <row r="1975" spans="1:50" x14ac:dyDescent="0.3">
      <c r="A1975" s="176">
        <v>812803</v>
      </c>
      <c r="B1975" s="176" t="s">
        <v>308</v>
      </c>
      <c r="C1975" s="176" t="s">
        <v>222</v>
      </c>
      <c r="D1975" s="176" t="s">
        <v>222</v>
      </c>
      <c r="E1975" s="176" t="s">
        <v>222</v>
      </c>
      <c r="F1975" s="176" t="s">
        <v>222</v>
      </c>
      <c r="G1975" s="176" t="s">
        <v>222</v>
      </c>
      <c r="H1975" s="176" t="s">
        <v>222</v>
      </c>
      <c r="I1975" s="176" t="s">
        <v>221</v>
      </c>
      <c r="J1975" s="176" t="s">
        <v>221</v>
      </c>
      <c r="K1975" s="176" t="s">
        <v>221</v>
      </c>
      <c r="L1975" s="176" t="s">
        <v>221</v>
      </c>
      <c r="M1975" s="176" t="s">
        <v>221</v>
      </c>
      <c r="N1975" s="176" t="s">
        <v>221</v>
      </c>
    </row>
    <row r="1976" spans="1:50" x14ac:dyDescent="0.3">
      <c r="A1976" s="176">
        <v>812804</v>
      </c>
      <c r="B1976" s="176" t="s">
        <v>308</v>
      </c>
      <c r="C1976" s="176" t="s">
        <v>220</v>
      </c>
      <c r="D1976" s="176" t="s">
        <v>220</v>
      </c>
      <c r="E1976" s="176" t="s">
        <v>220</v>
      </c>
      <c r="F1976" s="176" t="s">
        <v>220</v>
      </c>
      <c r="G1976" s="176" t="s">
        <v>1146</v>
      </c>
      <c r="H1976" s="176" t="s">
        <v>220</v>
      </c>
      <c r="I1976" s="176" t="s">
        <v>220</v>
      </c>
      <c r="J1976" s="176" t="s">
        <v>220</v>
      </c>
      <c r="K1976" s="176" t="s">
        <v>220</v>
      </c>
      <c r="L1976" s="176" t="s">
        <v>220</v>
      </c>
      <c r="M1976" s="176" t="s">
        <v>220</v>
      </c>
      <c r="N1976" s="176" t="s">
        <v>220</v>
      </c>
      <c r="O1976" s="176" t="s">
        <v>284</v>
      </c>
      <c r="P1976" s="176" t="s">
        <v>284</v>
      </c>
      <c r="Q1976" s="176" t="s">
        <v>284</v>
      </c>
      <c r="R1976" s="176" t="s">
        <v>284</v>
      </c>
      <c r="S1976" s="176" t="s">
        <v>284</v>
      </c>
      <c r="T1976" s="176" t="s">
        <v>284</v>
      </c>
      <c r="U1976" s="176" t="s">
        <v>284</v>
      </c>
      <c r="V1976" s="176" t="s">
        <v>284</v>
      </c>
      <c r="W1976" s="176" t="s">
        <v>284</v>
      </c>
      <c r="X1976" s="176" t="s">
        <v>284</v>
      </c>
      <c r="Y1976" s="176" t="s">
        <v>284</v>
      </c>
      <c r="Z1976" s="176" t="s">
        <v>284</v>
      </c>
      <c r="AA1976" s="176" t="s">
        <v>284</v>
      </c>
      <c r="AB1976" s="176" t="s">
        <v>284</v>
      </c>
      <c r="AC1976" s="176" t="s">
        <v>284</v>
      </c>
      <c r="AD1976" s="176" t="s">
        <v>284</v>
      </c>
      <c r="AE1976" s="176" t="s">
        <v>284</v>
      </c>
      <c r="AF1976" s="176" t="s">
        <v>284</v>
      </c>
      <c r="AG1976" s="176" t="s">
        <v>284</v>
      </c>
      <c r="AH1976" s="176" t="s">
        <v>284</v>
      </c>
      <c r="AI1976" s="176" t="s">
        <v>284</v>
      </c>
      <c r="AJ1976" s="176" t="s">
        <v>284</v>
      </c>
      <c r="AK1976" s="176" t="s">
        <v>284</v>
      </c>
      <c r="AL1976" s="176" t="s">
        <v>284</v>
      </c>
      <c r="AM1976" s="176" t="s">
        <v>284</v>
      </c>
      <c r="AN1976" s="176" t="s">
        <v>284</v>
      </c>
      <c r="AO1976" s="176" t="s">
        <v>284</v>
      </c>
      <c r="AP1976" s="176" t="s">
        <v>284</v>
      </c>
      <c r="AQ1976" s="176" t="s">
        <v>284</v>
      </c>
      <c r="AR1976" s="176" t="s">
        <v>284</v>
      </c>
      <c r="AS1976" s="176" t="s">
        <v>284</v>
      </c>
      <c r="AT1976" s="176" t="s">
        <v>284</v>
      </c>
      <c r="AU1976" s="176" t="s">
        <v>284</v>
      </c>
      <c r="AV1976" s="176" t="s">
        <v>284</v>
      </c>
      <c r="AW1976" s="176" t="s">
        <v>284</v>
      </c>
      <c r="AX1976" s="176" t="s">
        <v>284</v>
      </c>
    </row>
    <row r="1977" spans="1:50" x14ac:dyDescent="0.3">
      <c r="A1977" s="176">
        <v>812808</v>
      </c>
      <c r="B1977" s="176" t="s">
        <v>308</v>
      </c>
      <c r="C1977" s="176" t="s">
        <v>221</v>
      </c>
      <c r="D1977" s="176" t="s">
        <v>222</v>
      </c>
      <c r="E1977" s="176" t="s">
        <v>221</v>
      </c>
      <c r="F1977" s="176" t="s">
        <v>222</v>
      </c>
      <c r="G1977" s="176" t="s">
        <v>222</v>
      </c>
      <c r="H1977" s="176" t="s">
        <v>222</v>
      </c>
      <c r="I1977" s="176" t="s">
        <v>221</v>
      </c>
      <c r="J1977" s="176" t="s">
        <v>221</v>
      </c>
      <c r="K1977" s="176" t="s">
        <v>221</v>
      </c>
      <c r="L1977" s="176" t="s">
        <v>221</v>
      </c>
      <c r="M1977" s="176" t="s">
        <v>221</v>
      </c>
      <c r="N1977" s="176" t="s">
        <v>221</v>
      </c>
    </row>
    <row r="1978" spans="1:50" x14ac:dyDescent="0.3">
      <c r="A1978" s="176">
        <v>812809</v>
      </c>
      <c r="B1978" s="176" t="s">
        <v>308</v>
      </c>
      <c r="C1978" s="176" t="s">
        <v>222</v>
      </c>
      <c r="D1978" s="176" t="s">
        <v>222</v>
      </c>
      <c r="E1978" s="176" t="s">
        <v>220</v>
      </c>
      <c r="F1978" s="176" t="s">
        <v>220</v>
      </c>
      <c r="G1978" s="176" t="s">
        <v>222</v>
      </c>
      <c r="H1978" s="176" t="s">
        <v>220</v>
      </c>
      <c r="I1978" s="176" t="s">
        <v>222</v>
      </c>
      <c r="J1978" s="176" t="s">
        <v>222</v>
      </c>
      <c r="K1978" s="176" t="s">
        <v>222</v>
      </c>
      <c r="L1978" s="176" t="s">
        <v>221</v>
      </c>
      <c r="M1978" s="176" t="s">
        <v>222</v>
      </c>
      <c r="N1978" s="176" t="s">
        <v>221</v>
      </c>
    </row>
    <row r="1979" spans="1:50" x14ac:dyDescent="0.3">
      <c r="A1979" s="176">
        <v>812810</v>
      </c>
      <c r="B1979" s="176" t="s">
        <v>308</v>
      </c>
      <c r="C1979" s="176" t="s">
        <v>222</v>
      </c>
      <c r="D1979" s="176" t="s">
        <v>222</v>
      </c>
      <c r="E1979" s="176" t="s">
        <v>222</v>
      </c>
      <c r="F1979" s="176" t="s">
        <v>222</v>
      </c>
      <c r="G1979" s="176" t="s">
        <v>221</v>
      </c>
      <c r="H1979" s="176" t="s">
        <v>221</v>
      </c>
      <c r="I1979" s="176" t="s">
        <v>221</v>
      </c>
      <c r="J1979" s="176" t="s">
        <v>221</v>
      </c>
      <c r="K1979" s="176" t="s">
        <v>221</v>
      </c>
      <c r="L1979" s="176" t="s">
        <v>221</v>
      </c>
      <c r="M1979" s="176" t="s">
        <v>221</v>
      </c>
      <c r="N1979" s="176" t="s">
        <v>221</v>
      </c>
    </row>
    <row r="1980" spans="1:50" x14ac:dyDescent="0.3">
      <c r="A1980" s="176">
        <v>812811</v>
      </c>
      <c r="B1980" s="176" t="s">
        <v>308</v>
      </c>
      <c r="C1980" s="176" t="s">
        <v>220</v>
      </c>
      <c r="D1980" s="176" t="s">
        <v>222</v>
      </c>
      <c r="E1980" s="176" t="s">
        <v>222</v>
      </c>
      <c r="F1980" s="176" t="s">
        <v>221</v>
      </c>
      <c r="G1980" s="176" t="s">
        <v>221</v>
      </c>
      <c r="H1980" s="176" t="s">
        <v>222</v>
      </c>
      <c r="I1980" s="176" t="s">
        <v>221</v>
      </c>
      <c r="J1980" s="176" t="s">
        <v>222</v>
      </c>
      <c r="K1980" s="176" t="s">
        <v>221</v>
      </c>
      <c r="L1980" s="176" t="s">
        <v>221</v>
      </c>
      <c r="M1980" s="176" t="s">
        <v>221</v>
      </c>
      <c r="N1980" s="176" t="s">
        <v>221</v>
      </c>
    </row>
    <row r="1981" spans="1:50" x14ac:dyDescent="0.3">
      <c r="A1981" s="176">
        <v>812812</v>
      </c>
      <c r="B1981" s="176" t="s">
        <v>308</v>
      </c>
      <c r="C1981" s="176" t="s">
        <v>221</v>
      </c>
      <c r="D1981" s="176" t="s">
        <v>221</v>
      </c>
      <c r="E1981" s="176" t="s">
        <v>221</v>
      </c>
      <c r="F1981" s="176" t="s">
        <v>221</v>
      </c>
      <c r="G1981" s="176" t="s">
        <v>221</v>
      </c>
      <c r="H1981" s="176" t="s">
        <v>221</v>
      </c>
      <c r="I1981" s="176" t="s">
        <v>221</v>
      </c>
      <c r="J1981" s="176" t="s">
        <v>221</v>
      </c>
      <c r="K1981" s="176" t="s">
        <v>221</v>
      </c>
      <c r="L1981" s="176" t="s">
        <v>221</v>
      </c>
      <c r="M1981" s="176" t="s">
        <v>221</v>
      </c>
      <c r="N1981" s="176" t="s">
        <v>221</v>
      </c>
    </row>
    <row r="1982" spans="1:50" x14ac:dyDescent="0.3">
      <c r="A1982" s="176">
        <v>812813</v>
      </c>
      <c r="B1982" s="176" t="s">
        <v>308</v>
      </c>
      <c r="C1982" s="176" t="s">
        <v>220</v>
      </c>
      <c r="D1982" s="176" t="s">
        <v>222</v>
      </c>
      <c r="E1982" s="176" t="s">
        <v>222</v>
      </c>
      <c r="F1982" s="176" t="s">
        <v>220</v>
      </c>
      <c r="G1982" s="176" t="s">
        <v>220</v>
      </c>
      <c r="H1982" s="176" t="s">
        <v>220</v>
      </c>
      <c r="I1982" s="176" t="s">
        <v>222</v>
      </c>
      <c r="J1982" s="176" t="s">
        <v>222</v>
      </c>
      <c r="K1982" s="176" t="s">
        <v>222</v>
      </c>
      <c r="L1982" s="176" t="s">
        <v>222</v>
      </c>
      <c r="M1982" s="176" t="s">
        <v>222</v>
      </c>
      <c r="N1982" s="176" t="s">
        <v>222</v>
      </c>
      <c r="O1982" s="176" t="s">
        <v>284</v>
      </c>
      <c r="P1982" s="176" t="s">
        <v>284</v>
      </c>
      <c r="Q1982" s="176" t="s">
        <v>284</v>
      </c>
      <c r="R1982" s="176" t="s">
        <v>284</v>
      </c>
      <c r="S1982" s="176" t="s">
        <v>284</v>
      </c>
      <c r="T1982" s="176" t="s">
        <v>284</v>
      </c>
      <c r="U1982" s="176" t="s">
        <v>284</v>
      </c>
      <c r="V1982" s="176" t="s">
        <v>284</v>
      </c>
      <c r="W1982" s="176" t="s">
        <v>284</v>
      </c>
      <c r="X1982" s="176" t="s">
        <v>284</v>
      </c>
      <c r="Y1982" s="176" t="s">
        <v>284</v>
      </c>
      <c r="Z1982" s="176" t="s">
        <v>284</v>
      </c>
      <c r="AA1982" s="176" t="s">
        <v>284</v>
      </c>
      <c r="AB1982" s="176" t="s">
        <v>284</v>
      </c>
      <c r="AC1982" s="176" t="s">
        <v>284</v>
      </c>
      <c r="AD1982" s="176" t="s">
        <v>284</v>
      </c>
      <c r="AE1982" s="176" t="s">
        <v>284</v>
      </c>
      <c r="AF1982" s="176" t="s">
        <v>284</v>
      </c>
      <c r="AG1982" s="176" t="s">
        <v>284</v>
      </c>
      <c r="AH1982" s="176" t="s">
        <v>284</v>
      </c>
      <c r="AI1982" s="176" t="s">
        <v>284</v>
      </c>
      <c r="AJ1982" s="176" t="s">
        <v>284</v>
      </c>
      <c r="AK1982" s="176" t="s">
        <v>284</v>
      </c>
      <c r="AL1982" s="176" t="s">
        <v>284</v>
      </c>
      <c r="AM1982" s="176" t="s">
        <v>284</v>
      </c>
      <c r="AN1982" s="176" t="s">
        <v>284</v>
      </c>
      <c r="AO1982" s="176" t="s">
        <v>284</v>
      </c>
      <c r="AP1982" s="176" t="s">
        <v>284</v>
      </c>
      <c r="AQ1982" s="176" t="s">
        <v>284</v>
      </c>
      <c r="AR1982" s="176" t="s">
        <v>284</v>
      </c>
      <c r="AS1982" s="176" t="s">
        <v>284</v>
      </c>
      <c r="AT1982" s="176" t="s">
        <v>284</v>
      </c>
      <c r="AU1982" s="176" t="s">
        <v>284</v>
      </c>
      <c r="AV1982" s="176" t="s">
        <v>284</v>
      </c>
      <c r="AW1982" s="176" t="s">
        <v>284</v>
      </c>
      <c r="AX1982" s="176" t="s">
        <v>284</v>
      </c>
    </row>
    <row r="1983" spans="1:50" x14ac:dyDescent="0.3">
      <c r="A1983" s="176">
        <v>812814</v>
      </c>
      <c r="B1983" s="176" t="s">
        <v>308</v>
      </c>
      <c r="C1983" s="176" t="s">
        <v>220</v>
      </c>
      <c r="D1983" s="176" t="s">
        <v>220</v>
      </c>
      <c r="E1983" s="176" t="s">
        <v>220</v>
      </c>
      <c r="F1983" s="176" t="s">
        <v>222</v>
      </c>
      <c r="G1983" s="176" t="s">
        <v>222</v>
      </c>
      <c r="H1983" s="176" t="s">
        <v>220</v>
      </c>
      <c r="I1983" s="176" t="s">
        <v>220</v>
      </c>
      <c r="J1983" s="176" t="s">
        <v>222</v>
      </c>
      <c r="K1983" s="176" t="s">
        <v>221</v>
      </c>
      <c r="L1983" s="176" t="s">
        <v>220</v>
      </c>
      <c r="M1983" s="176" t="s">
        <v>222</v>
      </c>
      <c r="N1983" s="176" t="s">
        <v>222</v>
      </c>
      <c r="O1983" s="176" t="s">
        <v>284</v>
      </c>
      <c r="P1983" s="176" t="s">
        <v>284</v>
      </c>
      <c r="Q1983" s="176" t="s">
        <v>284</v>
      </c>
      <c r="R1983" s="176" t="s">
        <v>284</v>
      </c>
      <c r="S1983" s="176" t="s">
        <v>284</v>
      </c>
      <c r="T1983" s="176" t="s">
        <v>284</v>
      </c>
      <c r="U1983" s="176" t="s">
        <v>284</v>
      </c>
      <c r="V1983" s="176" t="s">
        <v>284</v>
      </c>
      <c r="W1983" s="176" t="s">
        <v>284</v>
      </c>
      <c r="X1983" s="176" t="s">
        <v>284</v>
      </c>
      <c r="Y1983" s="176" t="s">
        <v>284</v>
      </c>
      <c r="Z1983" s="176" t="s">
        <v>284</v>
      </c>
      <c r="AA1983" s="176" t="s">
        <v>284</v>
      </c>
      <c r="AB1983" s="176" t="s">
        <v>284</v>
      </c>
      <c r="AC1983" s="176" t="s">
        <v>284</v>
      </c>
      <c r="AD1983" s="176" t="s">
        <v>284</v>
      </c>
      <c r="AE1983" s="176" t="s">
        <v>284</v>
      </c>
      <c r="AF1983" s="176" t="s">
        <v>284</v>
      </c>
      <c r="AG1983" s="176" t="s">
        <v>284</v>
      </c>
      <c r="AH1983" s="176" t="s">
        <v>284</v>
      </c>
      <c r="AI1983" s="176" t="s">
        <v>284</v>
      </c>
      <c r="AJ1983" s="176" t="s">
        <v>284</v>
      </c>
      <c r="AK1983" s="176" t="s">
        <v>284</v>
      </c>
      <c r="AL1983" s="176" t="s">
        <v>284</v>
      </c>
      <c r="AM1983" s="176" t="s">
        <v>284</v>
      </c>
      <c r="AN1983" s="176" t="s">
        <v>284</v>
      </c>
      <c r="AO1983" s="176" t="s">
        <v>284</v>
      </c>
      <c r="AP1983" s="176" t="s">
        <v>284</v>
      </c>
      <c r="AQ1983" s="176" t="s">
        <v>284</v>
      </c>
      <c r="AR1983" s="176" t="s">
        <v>284</v>
      </c>
      <c r="AS1983" s="176" t="s">
        <v>284</v>
      </c>
      <c r="AT1983" s="176" t="s">
        <v>284</v>
      </c>
      <c r="AU1983" s="176" t="s">
        <v>284</v>
      </c>
      <c r="AV1983" s="176" t="s">
        <v>284</v>
      </c>
      <c r="AW1983" s="176" t="s">
        <v>284</v>
      </c>
      <c r="AX1983" s="176" t="s">
        <v>284</v>
      </c>
    </row>
    <row r="1984" spans="1:50" x14ac:dyDescent="0.3">
      <c r="A1984" s="176">
        <v>812816</v>
      </c>
      <c r="B1984" s="176" t="s">
        <v>308</v>
      </c>
      <c r="C1984" s="176" t="s">
        <v>222</v>
      </c>
      <c r="D1984" s="176" t="s">
        <v>221</v>
      </c>
      <c r="E1984" s="176" t="s">
        <v>221</v>
      </c>
      <c r="F1984" s="176" t="s">
        <v>222</v>
      </c>
      <c r="G1984" s="176" t="s">
        <v>222</v>
      </c>
      <c r="H1984" s="176" t="s">
        <v>222</v>
      </c>
      <c r="I1984" s="176" t="s">
        <v>221</v>
      </c>
      <c r="J1984" s="176" t="s">
        <v>221</v>
      </c>
      <c r="K1984" s="176" t="s">
        <v>221</v>
      </c>
      <c r="L1984" s="176" t="s">
        <v>221</v>
      </c>
      <c r="M1984" s="176" t="s">
        <v>221</v>
      </c>
      <c r="N1984" s="176" t="s">
        <v>221</v>
      </c>
    </row>
    <row r="1985" spans="1:50" x14ac:dyDescent="0.3">
      <c r="A1985" s="176">
        <v>812817</v>
      </c>
      <c r="B1985" s="176" t="s">
        <v>308</v>
      </c>
      <c r="C1985" s="176" t="s">
        <v>222</v>
      </c>
      <c r="D1985" s="176" t="s">
        <v>222</v>
      </c>
      <c r="E1985" s="176" t="s">
        <v>222</v>
      </c>
      <c r="F1985" s="176" t="s">
        <v>220</v>
      </c>
      <c r="G1985" s="176" t="s">
        <v>220</v>
      </c>
      <c r="H1985" s="176" t="s">
        <v>220</v>
      </c>
      <c r="I1985" s="176" t="s">
        <v>220</v>
      </c>
      <c r="J1985" s="176" t="s">
        <v>222</v>
      </c>
      <c r="K1985" s="176" t="s">
        <v>220</v>
      </c>
      <c r="L1985" s="176" t="s">
        <v>222</v>
      </c>
      <c r="M1985" s="176" t="s">
        <v>222</v>
      </c>
      <c r="N1985" s="176" t="s">
        <v>222</v>
      </c>
      <c r="O1985" s="176" t="s">
        <v>284</v>
      </c>
      <c r="P1985" s="176" t="s">
        <v>284</v>
      </c>
      <c r="Q1985" s="176" t="s">
        <v>284</v>
      </c>
      <c r="R1985" s="176" t="s">
        <v>284</v>
      </c>
      <c r="S1985" s="176" t="s">
        <v>284</v>
      </c>
      <c r="T1985" s="176" t="s">
        <v>284</v>
      </c>
      <c r="U1985" s="176" t="s">
        <v>284</v>
      </c>
      <c r="V1985" s="176" t="s">
        <v>284</v>
      </c>
      <c r="W1985" s="176" t="s">
        <v>284</v>
      </c>
      <c r="X1985" s="176" t="s">
        <v>284</v>
      </c>
      <c r="Y1985" s="176" t="s">
        <v>284</v>
      </c>
      <c r="Z1985" s="176" t="s">
        <v>284</v>
      </c>
      <c r="AA1985" s="176" t="s">
        <v>284</v>
      </c>
      <c r="AB1985" s="176" t="s">
        <v>284</v>
      </c>
      <c r="AC1985" s="176" t="s">
        <v>284</v>
      </c>
      <c r="AD1985" s="176" t="s">
        <v>284</v>
      </c>
      <c r="AE1985" s="176" t="s">
        <v>284</v>
      </c>
      <c r="AF1985" s="176" t="s">
        <v>284</v>
      </c>
      <c r="AG1985" s="176" t="s">
        <v>284</v>
      </c>
      <c r="AH1985" s="176" t="s">
        <v>284</v>
      </c>
      <c r="AI1985" s="176" t="s">
        <v>284</v>
      </c>
      <c r="AJ1985" s="176" t="s">
        <v>284</v>
      </c>
      <c r="AK1985" s="176" t="s">
        <v>284</v>
      </c>
      <c r="AL1985" s="176" t="s">
        <v>284</v>
      </c>
      <c r="AM1985" s="176" t="s">
        <v>284</v>
      </c>
      <c r="AN1985" s="176" t="s">
        <v>284</v>
      </c>
      <c r="AO1985" s="176" t="s">
        <v>284</v>
      </c>
      <c r="AP1985" s="176" t="s">
        <v>284</v>
      </c>
      <c r="AQ1985" s="176" t="s">
        <v>284</v>
      </c>
      <c r="AR1985" s="176" t="s">
        <v>284</v>
      </c>
      <c r="AS1985" s="176" t="s">
        <v>284</v>
      </c>
      <c r="AT1985" s="176" t="s">
        <v>284</v>
      </c>
      <c r="AU1985" s="176" t="s">
        <v>284</v>
      </c>
      <c r="AV1985" s="176" t="s">
        <v>284</v>
      </c>
      <c r="AW1985" s="176" t="s">
        <v>284</v>
      </c>
      <c r="AX1985" s="176" t="s">
        <v>284</v>
      </c>
    </row>
    <row r="1986" spans="1:50" x14ac:dyDescent="0.3">
      <c r="A1986" s="176">
        <v>812818</v>
      </c>
      <c r="B1986" s="176" t="s">
        <v>308</v>
      </c>
      <c r="C1986" s="176" t="s">
        <v>222</v>
      </c>
      <c r="D1986" s="176" t="s">
        <v>221</v>
      </c>
      <c r="E1986" s="176" t="s">
        <v>221</v>
      </c>
      <c r="F1986" s="176" t="s">
        <v>222</v>
      </c>
      <c r="G1986" s="176" t="s">
        <v>222</v>
      </c>
      <c r="H1986" s="176" t="s">
        <v>222</v>
      </c>
      <c r="I1986" s="176" t="s">
        <v>221</v>
      </c>
      <c r="J1986" s="176" t="s">
        <v>221</v>
      </c>
      <c r="K1986" s="176" t="s">
        <v>221</v>
      </c>
      <c r="L1986" s="176" t="s">
        <v>221</v>
      </c>
      <c r="M1986" s="176" t="s">
        <v>221</v>
      </c>
      <c r="N1986" s="176" t="s">
        <v>221</v>
      </c>
    </row>
    <row r="1987" spans="1:50" x14ac:dyDescent="0.3">
      <c r="A1987" s="176">
        <v>812819</v>
      </c>
      <c r="B1987" s="176" t="s">
        <v>308</v>
      </c>
      <c r="C1987" s="176" t="s">
        <v>220</v>
      </c>
      <c r="D1987" s="176" t="s">
        <v>222</v>
      </c>
      <c r="E1987" s="176" t="s">
        <v>222</v>
      </c>
      <c r="F1987" s="176" t="s">
        <v>222</v>
      </c>
      <c r="G1987" s="176" t="s">
        <v>220</v>
      </c>
      <c r="H1987" s="176" t="s">
        <v>220</v>
      </c>
      <c r="I1987" s="176" t="s">
        <v>221</v>
      </c>
      <c r="J1987" s="176" t="s">
        <v>222</v>
      </c>
      <c r="K1987" s="176" t="s">
        <v>220</v>
      </c>
      <c r="L1987" s="176" t="s">
        <v>222</v>
      </c>
      <c r="M1987" s="176" t="s">
        <v>221</v>
      </c>
      <c r="N1987" s="176" t="s">
        <v>222</v>
      </c>
      <c r="O1987" s="176" t="s">
        <v>284</v>
      </c>
      <c r="P1987" s="176" t="s">
        <v>284</v>
      </c>
      <c r="Q1987" s="176" t="s">
        <v>284</v>
      </c>
      <c r="R1987" s="176" t="s">
        <v>284</v>
      </c>
      <c r="S1987" s="176" t="s">
        <v>284</v>
      </c>
      <c r="T1987" s="176" t="s">
        <v>284</v>
      </c>
      <c r="U1987" s="176" t="s">
        <v>284</v>
      </c>
      <c r="V1987" s="176" t="s">
        <v>284</v>
      </c>
      <c r="W1987" s="176" t="s">
        <v>284</v>
      </c>
      <c r="X1987" s="176" t="s">
        <v>284</v>
      </c>
      <c r="Y1987" s="176" t="s">
        <v>284</v>
      </c>
      <c r="Z1987" s="176" t="s">
        <v>284</v>
      </c>
      <c r="AA1987" s="176" t="s">
        <v>284</v>
      </c>
      <c r="AB1987" s="176" t="s">
        <v>284</v>
      </c>
      <c r="AC1987" s="176" t="s">
        <v>284</v>
      </c>
      <c r="AD1987" s="176" t="s">
        <v>284</v>
      </c>
      <c r="AE1987" s="176" t="s">
        <v>284</v>
      </c>
      <c r="AF1987" s="176" t="s">
        <v>284</v>
      </c>
      <c r="AG1987" s="176" t="s">
        <v>284</v>
      </c>
      <c r="AH1987" s="176" t="s">
        <v>284</v>
      </c>
      <c r="AI1987" s="176" t="s">
        <v>284</v>
      </c>
      <c r="AJ1987" s="176" t="s">
        <v>284</v>
      </c>
      <c r="AK1987" s="176" t="s">
        <v>284</v>
      </c>
      <c r="AL1987" s="176" t="s">
        <v>284</v>
      </c>
      <c r="AM1987" s="176" t="s">
        <v>284</v>
      </c>
      <c r="AN1987" s="176" t="s">
        <v>284</v>
      </c>
      <c r="AO1987" s="176" t="s">
        <v>284</v>
      </c>
      <c r="AP1987" s="176" t="s">
        <v>284</v>
      </c>
      <c r="AQ1987" s="176" t="s">
        <v>284</v>
      </c>
      <c r="AR1987" s="176" t="s">
        <v>284</v>
      </c>
      <c r="AS1987" s="176" t="s">
        <v>284</v>
      </c>
      <c r="AT1987" s="176" t="s">
        <v>284</v>
      </c>
      <c r="AU1987" s="176" t="s">
        <v>284</v>
      </c>
      <c r="AV1987" s="176" t="s">
        <v>284</v>
      </c>
      <c r="AW1987" s="176" t="s">
        <v>284</v>
      </c>
      <c r="AX1987" s="176" t="s">
        <v>284</v>
      </c>
    </row>
    <row r="1988" spans="1:50" x14ac:dyDescent="0.3">
      <c r="A1988" s="176">
        <v>812820</v>
      </c>
      <c r="B1988" s="176" t="s">
        <v>308</v>
      </c>
      <c r="C1988" s="176" t="s">
        <v>222</v>
      </c>
      <c r="D1988" s="176" t="s">
        <v>221</v>
      </c>
      <c r="E1988" s="176" t="s">
        <v>221</v>
      </c>
      <c r="F1988" s="176" t="s">
        <v>221</v>
      </c>
      <c r="G1988" s="176" t="s">
        <v>222</v>
      </c>
      <c r="H1988" s="176" t="s">
        <v>222</v>
      </c>
      <c r="I1988" s="176" t="s">
        <v>221</v>
      </c>
      <c r="J1988" s="176" t="s">
        <v>221</v>
      </c>
      <c r="K1988" s="176" t="s">
        <v>221</v>
      </c>
      <c r="L1988" s="176" t="s">
        <v>221</v>
      </c>
      <c r="M1988" s="176" t="s">
        <v>221</v>
      </c>
      <c r="N1988" s="176" t="s">
        <v>221</v>
      </c>
    </row>
    <row r="1989" spans="1:50" x14ac:dyDescent="0.3">
      <c r="A1989" s="176">
        <v>812822</v>
      </c>
      <c r="B1989" s="176" t="s">
        <v>308</v>
      </c>
      <c r="C1989" s="176" t="s">
        <v>222</v>
      </c>
      <c r="D1989" s="176" t="s">
        <v>220</v>
      </c>
      <c r="E1989" s="176" t="s">
        <v>220</v>
      </c>
      <c r="F1989" s="176" t="s">
        <v>221</v>
      </c>
      <c r="G1989" s="176" t="s">
        <v>222</v>
      </c>
      <c r="H1989" s="176" t="s">
        <v>222</v>
      </c>
      <c r="I1989" s="176" t="s">
        <v>222</v>
      </c>
      <c r="J1989" s="176" t="s">
        <v>222</v>
      </c>
      <c r="K1989" s="176" t="s">
        <v>221</v>
      </c>
      <c r="L1989" s="176" t="s">
        <v>222</v>
      </c>
      <c r="M1989" s="176" t="s">
        <v>222</v>
      </c>
      <c r="N1989" s="176" t="s">
        <v>222</v>
      </c>
      <c r="O1989" s="176" t="s">
        <v>284</v>
      </c>
      <c r="P1989" s="176" t="s">
        <v>284</v>
      </c>
      <c r="Q1989" s="176" t="s">
        <v>284</v>
      </c>
      <c r="R1989" s="176" t="s">
        <v>284</v>
      </c>
      <c r="S1989" s="176" t="s">
        <v>284</v>
      </c>
      <c r="T1989" s="176" t="s">
        <v>284</v>
      </c>
      <c r="U1989" s="176" t="s">
        <v>284</v>
      </c>
      <c r="V1989" s="176" t="s">
        <v>284</v>
      </c>
      <c r="W1989" s="176" t="s">
        <v>284</v>
      </c>
      <c r="X1989" s="176" t="s">
        <v>284</v>
      </c>
      <c r="Y1989" s="176" t="s">
        <v>284</v>
      </c>
      <c r="Z1989" s="176" t="s">
        <v>284</v>
      </c>
      <c r="AA1989" s="176" t="s">
        <v>284</v>
      </c>
      <c r="AB1989" s="176" t="s">
        <v>284</v>
      </c>
      <c r="AC1989" s="176" t="s">
        <v>284</v>
      </c>
      <c r="AD1989" s="176" t="s">
        <v>284</v>
      </c>
      <c r="AE1989" s="176" t="s">
        <v>284</v>
      </c>
      <c r="AF1989" s="176" t="s">
        <v>284</v>
      </c>
      <c r="AG1989" s="176" t="s">
        <v>284</v>
      </c>
      <c r="AH1989" s="176" t="s">
        <v>284</v>
      </c>
      <c r="AI1989" s="176" t="s">
        <v>284</v>
      </c>
      <c r="AJ1989" s="176" t="s">
        <v>284</v>
      </c>
      <c r="AK1989" s="176" t="s">
        <v>284</v>
      </c>
      <c r="AL1989" s="176" t="s">
        <v>284</v>
      </c>
      <c r="AM1989" s="176" t="s">
        <v>284</v>
      </c>
      <c r="AN1989" s="176" t="s">
        <v>284</v>
      </c>
      <c r="AO1989" s="176" t="s">
        <v>284</v>
      </c>
      <c r="AP1989" s="176" t="s">
        <v>284</v>
      </c>
      <c r="AQ1989" s="176" t="s">
        <v>284</v>
      </c>
      <c r="AR1989" s="176" t="s">
        <v>284</v>
      </c>
      <c r="AS1989" s="176" t="s">
        <v>284</v>
      </c>
      <c r="AT1989" s="176" t="s">
        <v>284</v>
      </c>
      <c r="AU1989" s="176" t="s">
        <v>284</v>
      </c>
      <c r="AV1989" s="176" t="s">
        <v>284</v>
      </c>
      <c r="AW1989" s="176" t="s">
        <v>284</v>
      </c>
      <c r="AX1989" s="176" t="s">
        <v>284</v>
      </c>
    </row>
    <row r="1990" spans="1:50" x14ac:dyDescent="0.3">
      <c r="A1990" s="176">
        <v>812823</v>
      </c>
      <c r="B1990" s="176" t="s">
        <v>308</v>
      </c>
      <c r="C1990" s="176" t="s">
        <v>221</v>
      </c>
      <c r="D1990" s="176" t="s">
        <v>221</v>
      </c>
      <c r="E1990" s="176" t="s">
        <v>221</v>
      </c>
      <c r="F1990" s="176" t="s">
        <v>221</v>
      </c>
      <c r="G1990" s="176" t="s">
        <v>221</v>
      </c>
      <c r="H1990" s="176" t="s">
        <v>221</v>
      </c>
      <c r="I1990" s="176" t="s">
        <v>221</v>
      </c>
      <c r="J1990" s="176" t="s">
        <v>221</v>
      </c>
      <c r="K1990" s="176" t="s">
        <v>221</v>
      </c>
      <c r="L1990" s="176" t="s">
        <v>221</v>
      </c>
      <c r="M1990" s="176" t="s">
        <v>221</v>
      </c>
      <c r="N1990" s="176" t="s">
        <v>221</v>
      </c>
      <c r="O1990" s="176" t="s">
        <v>284</v>
      </c>
      <c r="P1990" s="176" t="s">
        <v>284</v>
      </c>
      <c r="Q1990" s="176" t="s">
        <v>284</v>
      </c>
      <c r="R1990" s="176" t="s">
        <v>284</v>
      </c>
      <c r="S1990" s="176" t="s">
        <v>284</v>
      </c>
      <c r="T1990" s="176" t="s">
        <v>284</v>
      </c>
      <c r="U1990" s="176" t="s">
        <v>284</v>
      </c>
      <c r="V1990" s="176" t="s">
        <v>284</v>
      </c>
      <c r="W1990" s="176" t="s">
        <v>284</v>
      </c>
      <c r="X1990" s="176" t="s">
        <v>284</v>
      </c>
      <c r="Y1990" s="176" t="s">
        <v>284</v>
      </c>
      <c r="Z1990" s="176" t="s">
        <v>284</v>
      </c>
      <c r="AA1990" s="176" t="s">
        <v>284</v>
      </c>
      <c r="AB1990" s="176" t="s">
        <v>284</v>
      </c>
      <c r="AC1990" s="176" t="s">
        <v>284</v>
      </c>
      <c r="AD1990" s="176" t="s">
        <v>284</v>
      </c>
      <c r="AE1990" s="176" t="s">
        <v>284</v>
      </c>
      <c r="AF1990" s="176" t="s">
        <v>284</v>
      </c>
      <c r="AG1990" s="176" t="s">
        <v>284</v>
      </c>
      <c r="AH1990" s="176" t="s">
        <v>284</v>
      </c>
      <c r="AI1990" s="176" t="s">
        <v>284</v>
      </c>
      <c r="AJ1990" s="176" t="s">
        <v>284</v>
      </c>
      <c r="AK1990" s="176" t="s">
        <v>284</v>
      </c>
      <c r="AL1990" s="176" t="s">
        <v>284</v>
      </c>
      <c r="AM1990" s="176" t="s">
        <v>284</v>
      </c>
      <c r="AN1990" s="176" t="s">
        <v>284</v>
      </c>
      <c r="AO1990" s="176" t="s">
        <v>284</v>
      </c>
      <c r="AP1990" s="176" t="s">
        <v>284</v>
      </c>
      <c r="AQ1990" s="176" t="s">
        <v>284</v>
      </c>
      <c r="AR1990" s="176" t="s">
        <v>284</v>
      </c>
      <c r="AS1990" s="176" t="s">
        <v>284</v>
      </c>
      <c r="AT1990" s="176" t="s">
        <v>284</v>
      </c>
      <c r="AU1990" s="176" t="s">
        <v>284</v>
      </c>
      <c r="AV1990" s="176" t="s">
        <v>284</v>
      </c>
      <c r="AW1990" s="176" t="s">
        <v>284</v>
      </c>
      <c r="AX1990" s="176" t="s">
        <v>284</v>
      </c>
    </row>
    <row r="1991" spans="1:50" x14ac:dyDescent="0.3">
      <c r="A1991" s="176">
        <v>812824</v>
      </c>
      <c r="B1991" s="176" t="s">
        <v>308</v>
      </c>
      <c r="C1991" s="176" t="s">
        <v>222</v>
      </c>
      <c r="D1991" s="176" t="s">
        <v>222</v>
      </c>
      <c r="E1991" s="176" t="s">
        <v>222</v>
      </c>
      <c r="F1991" s="176" t="s">
        <v>222</v>
      </c>
      <c r="G1991" s="176" t="s">
        <v>222</v>
      </c>
      <c r="H1991" s="176" t="s">
        <v>222</v>
      </c>
      <c r="I1991" s="176" t="s">
        <v>221</v>
      </c>
      <c r="J1991" s="176" t="s">
        <v>221</v>
      </c>
      <c r="K1991" s="176" t="s">
        <v>221</v>
      </c>
      <c r="L1991" s="176" t="s">
        <v>221</v>
      </c>
      <c r="M1991" s="176" t="s">
        <v>221</v>
      </c>
      <c r="N1991" s="176" t="s">
        <v>221</v>
      </c>
    </row>
    <row r="1992" spans="1:50" x14ac:dyDescent="0.3">
      <c r="A1992" s="176">
        <v>812825</v>
      </c>
      <c r="B1992" s="176" t="s">
        <v>308</v>
      </c>
      <c r="C1992" s="176" t="s">
        <v>220</v>
      </c>
      <c r="D1992" s="176" t="s">
        <v>221</v>
      </c>
      <c r="E1992" s="176" t="s">
        <v>221</v>
      </c>
      <c r="F1992" s="176" t="s">
        <v>220</v>
      </c>
      <c r="G1992" s="176" t="s">
        <v>220</v>
      </c>
      <c r="H1992" s="176" t="s">
        <v>222</v>
      </c>
      <c r="I1992" s="176" t="s">
        <v>221</v>
      </c>
      <c r="J1992" s="176" t="s">
        <v>221</v>
      </c>
      <c r="K1992" s="176" t="s">
        <v>221</v>
      </c>
      <c r="L1992" s="176" t="s">
        <v>221</v>
      </c>
      <c r="M1992" s="176" t="s">
        <v>221</v>
      </c>
      <c r="N1992" s="176" t="s">
        <v>221</v>
      </c>
    </row>
    <row r="1993" spans="1:50" x14ac:dyDescent="0.3">
      <c r="A1993" s="176">
        <v>812826</v>
      </c>
      <c r="B1993" s="176" t="s">
        <v>308</v>
      </c>
      <c r="C1993" s="176" t="s">
        <v>222</v>
      </c>
      <c r="D1993" s="176" t="s">
        <v>221</v>
      </c>
      <c r="E1993" s="176" t="s">
        <v>222</v>
      </c>
      <c r="F1993" s="176" t="s">
        <v>220</v>
      </c>
      <c r="G1993" s="176" t="s">
        <v>222</v>
      </c>
      <c r="H1993" s="176" t="s">
        <v>220</v>
      </c>
      <c r="I1993" s="176" t="s">
        <v>222</v>
      </c>
      <c r="J1993" s="176" t="s">
        <v>221</v>
      </c>
      <c r="K1993" s="176" t="s">
        <v>222</v>
      </c>
      <c r="L1993" s="176" t="s">
        <v>221</v>
      </c>
      <c r="M1993" s="176" t="s">
        <v>222</v>
      </c>
      <c r="N1993" s="176" t="s">
        <v>222</v>
      </c>
    </row>
    <row r="1994" spans="1:50" x14ac:dyDescent="0.3">
      <c r="A1994" s="176">
        <v>812828</v>
      </c>
      <c r="B1994" s="176" t="s">
        <v>308</v>
      </c>
      <c r="C1994" s="176" t="s">
        <v>221</v>
      </c>
      <c r="D1994" s="176" t="s">
        <v>221</v>
      </c>
      <c r="E1994" s="176" t="s">
        <v>222</v>
      </c>
      <c r="F1994" s="176" t="s">
        <v>220</v>
      </c>
      <c r="G1994" s="176" t="s">
        <v>222</v>
      </c>
      <c r="H1994" s="176" t="s">
        <v>222</v>
      </c>
      <c r="I1994" s="176" t="s">
        <v>222</v>
      </c>
      <c r="J1994" s="176" t="s">
        <v>222</v>
      </c>
      <c r="K1994" s="176" t="s">
        <v>221</v>
      </c>
      <c r="L1994" s="176" t="s">
        <v>222</v>
      </c>
      <c r="M1994" s="176" t="s">
        <v>222</v>
      </c>
      <c r="N1994" s="176" t="s">
        <v>220</v>
      </c>
    </row>
    <row r="1995" spans="1:50" x14ac:dyDescent="0.3">
      <c r="A1995" s="176">
        <v>812830</v>
      </c>
      <c r="B1995" s="176" t="s">
        <v>308</v>
      </c>
      <c r="C1995" s="176" t="s">
        <v>222</v>
      </c>
      <c r="D1995" s="176" t="s">
        <v>222</v>
      </c>
      <c r="E1995" s="176" t="s">
        <v>220</v>
      </c>
      <c r="F1995" s="176" t="s">
        <v>222</v>
      </c>
      <c r="G1995" s="176" t="s">
        <v>222</v>
      </c>
      <c r="H1995" s="176" t="s">
        <v>222</v>
      </c>
      <c r="I1995" s="176" t="s">
        <v>222</v>
      </c>
      <c r="J1995" s="176" t="s">
        <v>222</v>
      </c>
      <c r="K1995" s="176" t="s">
        <v>221</v>
      </c>
      <c r="L1995" s="176" t="s">
        <v>221</v>
      </c>
      <c r="M1995" s="176" t="s">
        <v>222</v>
      </c>
      <c r="N1995" s="176" t="s">
        <v>222</v>
      </c>
      <c r="O1995" s="176" t="s">
        <v>284</v>
      </c>
      <c r="P1995" s="176" t="s">
        <v>284</v>
      </c>
      <c r="Q1995" s="176" t="s">
        <v>284</v>
      </c>
      <c r="R1995" s="176" t="s">
        <v>284</v>
      </c>
      <c r="S1995" s="176" t="s">
        <v>284</v>
      </c>
      <c r="T1995" s="176" t="s">
        <v>284</v>
      </c>
      <c r="U1995" s="176" t="s">
        <v>284</v>
      </c>
      <c r="V1995" s="176" t="s">
        <v>284</v>
      </c>
      <c r="W1995" s="176" t="s">
        <v>284</v>
      </c>
      <c r="X1995" s="176" t="s">
        <v>284</v>
      </c>
      <c r="Y1995" s="176" t="s">
        <v>284</v>
      </c>
      <c r="Z1995" s="176" t="s">
        <v>284</v>
      </c>
      <c r="AA1995" s="176" t="s">
        <v>284</v>
      </c>
      <c r="AB1995" s="176" t="s">
        <v>284</v>
      </c>
      <c r="AC1995" s="176" t="s">
        <v>284</v>
      </c>
      <c r="AD1995" s="176" t="s">
        <v>284</v>
      </c>
      <c r="AE1995" s="176" t="s">
        <v>284</v>
      </c>
      <c r="AF1995" s="176" t="s">
        <v>284</v>
      </c>
      <c r="AG1995" s="176" t="s">
        <v>284</v>
      </c>
      <c r="AH1995" s="176" t="s">
        <v>284</v>
      </c>
      <c r="AI1995" s="176" t="s">
        <v>284</v>
      </c>
      <c r="AJ1995" s="176" t="s">
        <v>284</v>
      </c>
      <c r="AK1995" s="176" t="s">
        <v>284</v>
      </c>
      <c r="AL1995" s="176" t="s">
        <v>284</v>
      </c>
      <c r="AM1995" s="176" t="s">
        <v>284</v>
      </c>
      <c r="AN1995" s="176" t="s">
        <v>284</v>
      </c>
      <c r="AO1995" s="176" t="s">
        <v>284</v>
      </c>
      <c r="AP1995" s="176" t="s">
        <v>284</v>
      </c>
      <c r="AQ1995" s="176" t="s">
        <v>284</v>
      </c>
      <c r="AR1995" s="176" t="s">
        <v>284</v>
      </c>
      <c r="AS1995" s="176" t="s">
        <v>284</v>
      </c>
      <c r="AT1995" s="176" t="s">
        <v>284</v>
      </c>
      <c r="AU1995" s="176" t="s">
        <v>284</v>
      </c>
      <c r="AV1995" s="176" t="s">
        <v>284</v>
      </c>
      <c r="AW1995" s="176" t="s">
        <v>284</v>
      </c>
      <c r="AX1995" s="176" t="s">
        <v>284</v>
      </c>
    </row>
    <row r="1996" spans="1:50" x14ac:dyDescent="0.3">
      <c r="A1996" s="176">
        <v>812831</v>
      </c>
      <c r="B1996" s="176" t="s">
        <v>308</v>
      </c>
      <c r="C1996" s="176" t="s">
        <v>222</v>
      </c>
      <c r="D1996" s="176" t="s">
        <v>222</v>
      </c>
      <c r="E1996" s="176" t="s">
        <v>222</v>
      </c>
      <c r="F1996" s="176" t="s">
        <v>222</v>
      </c>
      <c r="G1996" s="176" t="s">
        <v>222</v>
      </c>
      <c r="H1996" s="176" t="s">
        <v>222</v>
      </c>
      <c r="I1996" s="176" t="s">
        <v>221</v>
      </c>
      <c r="J1996" s="176" t="s">
        <v>221</v>
      </c>
      <c r="K1996" s="176" t="s">
        <v>221</v>
      </c>
      <c r="L1996" s="176" t="s">
        <v>221</v>
      </c>
      <c r="M1996" s="176" t="s">
        <v>221</v>
      </c>
      <c r="N1996" s="176" t="s">
        <v>221</v>
      </c>
    </row>
    <row r="1997" spans="1:50" x14ac:dyDescent="0.3">
      <c r="A1997" s="176">
        <v>812832</v>
      </c>
      <c r="B1997" s="176" t="s">
        <v>308</v>
      </c>
      <c r="C1997" s="176" t="s">
        <v>222</v>
      </c>
      <c r="D1997" s="176" t="s">
        <v>221</v>
      </c>
      <c r="E1997" s="176" t="s">
        <v>221</v>
      </c>
      <c r="F1997" s="176" t="s">
        <v>222</v>
      </c>
      <c r="G1997" s="176" t="s">
        <v>222</v>
      </c>
      <c r="H1997" s="176" t="s">
        <v>222</v>
      </c>
      <c r="I1997" s="176" t="s">
        <v>221</v>
      </c>
      <c r="J1997" s="176" t="s">
        <v>221</v>
      </c>
      <c r="K1997" s="176" t="s">
        <v>221</v>
      </c>
      <c r="L1997" s="176" t="s">
        <v>221</v>
      </c>
      <c r="M1997" s="176" t="s">
        <v>221</v>
      </c>
      <c r="N1997" s="176" t="s">
        <v>221</v>
      </c>
    </row>
    <row r="1998" spans="1:50" x14ac:dyDescent="0.3">
      <c r="A1998" s="176">
        <v>812833</v>
      </c>
      <c r="B1998" s="176" t="s">
        <v>308</v>
      </c>
      <c r="C1998" s="176" t="s">
        <v>220</v>
      </c>
      <c r="D1998" s="176" t="s">
        <v>221</v>
      </c>
      <c r="E1998" s="176" t="s">
        <v>221</v>
      </c>
      <c r="F1998" s="176" t="s">
        <v>221</v>
      </c>
      <c r="G1998" s="176" t="s">
        <v>220</v>
      </c>
      <c r="H1998" s="176" t="s">
        <v>220</v>
      </c>
      <c r="I1998" s="176" t="s">
        <v>222</v>
      </c>
      <c r="J1998" s="176" t="s">
        <v>221</v>
      </c>
      <c r="K1998" s="176" t="s">
        <v>221</v>
      </c>
      <c r="L1998" s="176" t="s">
        <v>221</v>
      </c>
      <c r="M1998" s="176" t="s">
        <v>222</v>
      </c>
      <c r="N1998" s="176" t="s">
        <v>222</v>
      </c>
      <c r="O1998" s="176" t="s">
        <v>284</v>
      </c>
      <c r="P1998" s="176" t="s">
        <v>284</v>
      </c>
      <c r="Q1998" s="176" t="s">
        <v>284</v>
      </c>
      <c r="R1998" s="176" t="s">
        <v>284</v>
      </c>
      <c r="S1998" s="176" t="s">
        <v>284</v>
      </c>
      <c r="T1998" s="176" t="s">
        <v>284</v>
      </c>
      <c r="U1998" s="176" t="s">
        <v>284</v>
      </c>
      <c r="V1998" s="176" t="s">
        <v>284</v>
      </c>
      <c r="W1998" s="176" t="s">
        <v>284</v>
      </c>
      <c r="X1998" s="176" t="s">
        <v>284</v>
      </c>
      <c r="Y1998" s="176" t="s">
        <v>284</v>
      </c>
      <c r="Z1998" s="176" t="s">
        <v>284</v>
      </c>
      <c r="AA1998" s="176" t="s">
        <v>284</v>
      </c>
      <c r="AB1998" s="176" t="s">
        <v>284</v>
      </c>
      <c r="AC1998" s="176" t="s">
        <v>284</v>
      </c>
      <c r="AD1998" s="176" t="s">
        <v>284</v>
      </c>
      <c r="AE1998" s="176" t="s">
        <v>284</v>
      </c>
      <c r="AF1998" s="176" t="s">
        <v>284</v>
      </c>
      <c r="AG1998" s="176" t="s">
        <v>284</v>
      </c>
      <c r="AH1998" s="176" t="s">
        <v>284</v>
      </c>
      <c r="AI1998" s="176" t="s">
        <v>284</v>
      </c>
      <c r="AJ1998" s="176" t="s">
        <v>284</v>
      </c>
      <c r="AK1998" s="176" t="s">
        <v>284</v>
      </c>
      <c r="AL1998" s="176" t="s">
        <v>284</v>
      </c>
      <c r="AM1998" s="176" t="s">
        <v>284</v>
      </c>
      <c r="AN1998" s="176" t="s">
        <v>284</v>
      </c>
      <c r="AO1998" s="176" t="s">
        <v>284</v>
      </c>
      <c r="AP1998" s="176" t="s">
        <v>284</v>
      </c>
      <c r="AQ1998" s="176" t="s">
        <v>284</v>
      </c>
      <c r="AR1998" s="176" t="s">
        <v>284</v>
      </c>
      <c r="AS1998" s="176" t="s">
        <v>284</v>
      </c>
      <c r="AT1998" s="176" t="s">
        <v>284</v>
      </c>
      <c r="AU1998" s="176" t="s">
        <v>284</v>
      </c>
      <c r="AV1998" s="176" t="s">
        <v>284</v>
      </c>
      <c r="AW1998" s="176" t="s">
        <v>284</v>
      </c>
      <c r="AX1998" s="176" t="s">
        <v>284</v>
      </c>
    </row>
    <row r="1999" spans="1:50" x14ac:dyDescent="0.3">
      <c r="A1999" s="176">
        <v>812834</v>
      </c>
      <c r="B1999" s="176" t="s">
        <v>308</v>
      </c>
      <c r="C1999" s="176" t="s">
        <v>222</v>
      </c>
      <c r="D1999" s="176" t="s">
        <v>222</v>
      </c>
      <c r="E1999" s="176" t="s">
        <v>222</v>
      </c>
      <c r="F1999" s="176" t="s">
        <v>222</v>
      </c>
      <c r="G1999" s="176" t="s">
        <v>222</v>
      </c>
      <c r="H1999" s="176" t="s">
        <v>222</v>
      </c>
      <c r="I1999" s="176" t="s">
        <v>222</v>
      </c>
      <c r="J1999" s="176" t="s">
        <v>222</v>
      </c>
      <c r="K1999" s="176" t="s">
        <v>222</v>
      </c>
      <c r="L1999" s="176" t="s">
        <v>222</v>
      </c>
      <c r="M1999" s="176" t="s">
        <v>222</v>
      </c>
      <c r="N1999" s="176" t="s">
        <v>222</v>
      </c>
      <c r="O1999" s="176" t="s">
        <v>284</v>
      </c>
      <c r="P1999" s="176" t="s">
        <v>284</v>
      </c>
      <c r="Q1999" s="176" t="s">
        <v>284</v>
      </c>
      <c r="R1999" s="176" t="s">
        <v>284</v>
      </c>
      <c r="S1999" s="176" t="s">
        <v>284</v>
      </c>
      <c r="T1999" s="176" t="s">
        <v>284</v>
      </c>
      <c r="U1999" s="176" t="s">
        <v>284</v>
      </c>
      <c r="V1999" s="176" t="s">
        <v>284</v>
      </c>
      <c r="W1999" s="176" t="s">
        <v>284</v>
      </c>
      <c r="X1999" s="176" t="s">
        <v>284</v>
      </c>
      <c r="Y1999" s="176" t="s">
        <v>284</v>
      </c>
      <c r="Z1999" s="176" t="s">
        <v>284</v>
      </c>
      <c r="AA1999" s="176" t="s">
        <v>284</v>
      </c>
      <c r="AB1999" s="176" t="s">
        <v>284</v>
      </c>
      <c r="AC1999" s="176" t="s">
        <v>284</v>
      </c>
      <c r="AD1999" s="176" t="s">
        <v>284</v>
      </c>
      <c r="AE1999" s="176" t="s">
        <v>284</v>
      </c>
      <c r="AF1999" s="176" t="s">
        <v>284</v>
      </c>
      <c r="AG1999" s="176" t="s">
        <v>284</v>
      </c>
      <c r="AH1999" s="176" t="s">
        <v>284</v>
      </c>
      <c r="AI1999" s="176" t="s">
        <v>284</v>
      </c>
      <c r="AJ1999" s="176" t="s">
        <v>284</v>
      </c>
      <c r="AK1999" s="176" t="s">
        <v>284</v>
      </c>
      <c r="AL1999" s="176" t="s">
        <v>284</v>
      </c>
      <c r="AM1999" s="176" t="s">
        <v>284</v>
      </c>
      <c r="AN1999" s="176" t="s">
        <v>284</v>
      </c>
      <c r="AO1999" s="176" t="s">
        <v>284</v>
      </c>
      <c r="AP1999" s="176" t="s">
        <v>284</v>
      </c>
      <c r="AQ1999" s="176" t="s">
        <v>284</v>
      </c>
      <c r="AR1999" s="176" t="s">
        <v>284</v>
      </c>
      <c r="AS1999" s="176" t="s">
        <v>284</v>
      </c>
      <c r="AT1999" s="176" t="s">
        <v>284</v>
      </c>
      <c r="AU1999" s="176" t="s">
        <v>284</v>
      </c>
      <c r="AV1999" s="176" t="s">
        <v>284</v>
      </c>
      <c r="AW1999" s="176" t="s">
        <v>284</v>
      </c>
      <c r="AX1999" s="176" t="s">
        <v>284</v>
      </c>
    </row>
    <row r="2000" spans="1:50" x14ac:dyDescent="0.3">
      <c r="A2000" s="176">
        <v>812837</v>
      </c>
      <c r="B2000" s="176" t="s">
        <v>308</v>
      </c>
      <c r="C2000" s="176" t="s">
        <v>220</v>
      </c>
      <c r="D2000" s="176" t="s">
        <v>222</v>
      </c>
      <c r="E2000" s="176" t="s">
        <v>220</v>
      </c>
      <c r="F2000" s="176" t="s">
        <v>1146</v>
      </c>
      <c r="G2000" s="176" t="s">
        <v>1146</v>
      </c>
      <c r="H2000" s="176" t="s">
        <v>222</v>
      </c>
      <c r="I2000" s="176" t="s">
        <v>221</v>
      </c>
      <c r="J2000" s="176" t="s">
        <v>221</v>
      </c>
      <c r="K2000" s="176" t="s">
        <v>221</v>
      </c>
      <c r="L2000" s="176" t="s">
        <v>221</v>
      </c>
      <c r="M2000" s="176" t="s">
        <v>221</v>
      </c>
      <c r="N2000" s="176" t="s">
        <v>221</v>
      </c>
    </row>
    <row r="2001" spans="1:50" x14ac:dyDescent="0.3">
      <c r="A2001" s="176">
        <v>812838</v>
      </c>
      <c r="B2001" s="176" t="s">
        <v>308</v>
      </c>
      <c r="C2001" s="176" t="s">
        <v>222</v>
      </c>
      <c r="D2001" s="176" t="s">
        <v>222</v>
      </c>
      <c r="E2001" s="176" t="s">
        <v>221</v>
      </c>
      <c r="F2001" s="176" t="s">
        <v>221</v>
      </c>
      <c r="G2001" s="176" t="s">
        <v>222</v>
      </c>
      <c r="H2001" s="176" t="s">
        <v>221</v>
      </c>
      <c r="I2001" s="176" t="s">
        <v>221</v>
      </c>
      <c r="J2001" s="176" t="s">
        <v>221</v>
      </c>
      <c r="K2001" s="176" t="s">
        <v>221</v>
      </c>
      <c r="L2001" s="176" t="s">
        <v>221</v>
      </c>
      <c r="M2001" s="176" t="s">
        <v>221</v>
      </c>
      <c r="N2001" s="176" t="s">
        <v>221</v>
      </c>
    </row>
    <row r="2002" spans="1:50" x14ac:dyDescent="0.3">
      <c r="A2002" s="176">
        <v>812839</v>
      </c>
      <c r="B2002" s="176" t="s">
        <v>308</v>
      </c>
      <c r="C2002" s="176" t="s">
        <v>220</v>
      </c>
      <c r="D2002" s="176" t="s">
        <v>220</v>
      </c>
      <c r="E2002" s="176" t="s">
        <v>221</v>
      </c>
      <c r="F2002" s="176" t="s">
        <v>222</v>
      </c>
      <c r="G2002" s="176" t="s">
        <v>222</v>
      </c>
      <c r="H2002" s="176" t="s">
        <v>222</v>
      </c>
      <c r="I2002" s="176" t="s">
        <v>220</v>
      </c>
      <c r="J2002" s="176" t="s">
        <v>221</v>
      </c>
      <c r="K2002" s="176" t="s">
        <v>221</v>
      </c>
      <c r="L2002" s="176" t="s">
        <v>221</v>
      </c>
      <c r="M2002" s="176" t="s">
        <v>221</v>
      </c>
      <c r="N2002" s="176" t="s">
        <v>222</v>
      </c>
    </row>
    <row r="2003" spans="1:50" x14ac:dyDescent="0.3">
      <c r="A2003" s="176">
        <v>812841</v>
      </c>
      <c r="B2003" s="176" t="s">
        <v>308</v>
      </c>
      <c r="C2003" s="176" t="s">
        <v>222</v>
      </c>
      <c r="D2003" s="176" t="s">
        <v>222</v>
      </c>
      <c r="E2003" s="176" t="s">
        <v>222</v>
      </c>
      <c r="F2003" s="176" t="s">
        <v>222</v>
      </c>
      <c r="G2003" s="176" t="s">
        <v>222</v>
      </c>
      <c r="H2003" s="176" t="s">
        <v>222</v>
      </c>
      <c r="I2003" s="176" t="s">
        <v>221</v>
      </c>
      <c r="J2003" s="176" t="s">
        <v>221</v>
      </c>
      <c r="K2003" s="176" t="s">
        <v>221</v>
      </c>
      <c r="L2003" s="176" t="s">
        <v>221</v>
      </c>
      <c r="M2003" s="176" t="s">
        <v>221</v>
      </c>
      <c r="N2003" s="176" t="s">
        <v>221</v>
      </c>
    </row>
    <row r="2004" spans="1:50" x14ac:dyDescent="0.3">
      <c r="A2004" s="176">
        <v>812842</v>
      </c>
      <c r="B2004" s="176" t="s">
        <v>308</v>
      </c>
      <c r="C2004" s="176" t="s">
        <v>222</v>
      </c>
      <c r="D2004" s="176" t="s">
        <v>222</v>
      </c>
      <c r="E2004" s="176" t="s">
        <v>222</v>
      </c>
      <c r="F2004" s="176" t="s">
        <v>221</v>
      </c>
      <c r="G2004" s="176" t="s">
        <v>221</v>
      </c>
      <c r="H2004" s="176" t="s">
        <v>222</v>
      </c>
      <c r="I2004" s="176" t="s">
        <v>221</v>
      </c>
      <c r="J2004" s="176" t="s">
        <v>221</v>
      </c>
      <c r="K2004" s="176" t="s">
        <v>221</v>
      </c>
      <c r="L2004" s="176" t="s">
        <v>221</v>
      </c>
      <c r="M2004" s="176" t="s">
        <v>221</v>
      </c>
      <c r="N2004" s="176" t="s">
        <v>221</v>
      </c>
    </row>
    <row r="2005" spans="1:50" x14ac:dyDescent="0.3">
      <c r="A2005" s="176">
        <v>812843</v>
      </c>
      <c r="B2005" s="176" t="s">
        <v>308</v>
      </c>
      <c r="C2005" s="176" t="s">
        <v>222</v>
      </c>
      <c r="D2005" s="176" t="s">
        <v>222</v>
      </c>
      <c r="E2005" s="176" t="s">
        <v>222</v>
      </c>
      <c r="F2005" s="176" t="s">
        <v>222</v>
      </c>
      <c r="G2005" s="176" t="s">
        <v>222</v>
      </c>
      <c r="H2005" s="176" t="s">
        <v>222</v>
      </c>
      <c r="I2005" s="176" t="s">
        <v>221</v>
      </c>
      <c r="J2005" s="176" t="s">
        <v>221</v>
      </c>
      <c r="K2005" s="176" t="s">
        <v>221</v>
      </c>
      <c r="L2005" s="176" t="s">
        <v>221</v>
      </c>
      <c r="M2005" s="176" t="s">
        <v>221</v>
      </c>
      <c r="N2005" s="176" t="s">
        <v>221</v>
      </c>
    </row>
    <row r="2006" spans="1:50" x14ac:dyDescent="0.3">
      <c r="A2006" s="176">
        <v>812844</v>
      </c>
      <c r="B2006" s="176" t="s">
        <v>308</v>
      </c>
      <c r="C2006" s="176" t="s">
        <v>222</v>
      </c>
      <c r="D2006" s="176" t="s">
        <v>222</v>
      </c>
      <c r="E2006" s="176" t="s">
        <v>222</v>
      </c>
      <c r="F2006" s="176" t="s">
        <v>222</v>
      </c>
      <c r="G2006" s="176" t="s">
        <v>222</v>
      </c>
      <c r="H2006" s="176" t="s">
        <v>222</v>
      </c>
      <c r="I2006" s="176" t="s">
        <v>222</v>
      </c>
      <c r="J2006" s="176" t="s">
        <v>222</v>
      </c>
      <c r="K2006" s="176" t="s">
        <v>222</v>
      </c>
      <c r="L2006" s="176" t="s">
        <v>222</v>
      </c>
      <c r="M2006" s="176" t="s">
        <v>222</v>
      </c>
      <c r="N2006" s="176" t="s">
        <v>222</v>
      </c>
    </row>
    <row r="2007" spans="1:50" x14ac:dyDescent="0.3">
      <c r="A2007" s="176">
        <v>812845</v>
      </c>
      <c r="B2007" s="176" t="s">
        <v>308</v>
      </c>
      <c r="C2007" s="176" t="s">
        <v>222</v>
      </c>
      <c r="D2007" s="176" t="s">
        <v>222</v>
      </c>
      <c r="E2007" s="176" t="s">
        <v>221</v>
      </c>
      <c r="F2007" s="176" t="s">
        <v>222</v>
      </c>
      <c r="G2007" s="176" t="s">
        <v>222</v>
      </c>
      <c r="H2007" s="176" t="s">
        <v>221</v>
      </c>
      <c r="I2007" s="176" t="s">
        <v>221</v>
      </c>
      <c r="J2007" s="176" t="s">
        <v>221</v>
      </c>
      <c r="K2007" s="176" t="s">
        <v>221</v>
      </c>
      <c r="L2007" s="176" t="s">
        <v>221</v>
      </c>
      <c r="M2007" s="176" t="s">
        <v>221</v>
      </c>
      <c r="N2007" s="176" t="s">
        <v>221</v>
      </c>
    </row>
    <row r="2008" spans="1:50" x14ac:dyDescent="0.3">
      <c r="A2008" s="176">
        <v>812846</v>
      </c>
      <c r="B2008" s="176" t="s">
        <v>308</v>
      </c>
      <c r="C2008" s="176" t="s">
        <v>222</v>
      </c>
      <c r="D2008" s="176" t="s">
        <v>222</v>
      </c>
      <c r="E2008" s="176" t="s">
        <v>222</v>
      </c>
      <c r="F2008" s="176" t="s">
        <v>222</v>
      </c>
      <c r="G2008" s="176" t="s">
        <v>221</v>
      </c>
      <c r="H2008" s="176" t="s">
        <v>221</v>
      </c>
      <c r="I2008" s="176" t="s">
        <v>221</v>
      </c>
      <c r="J2008" s="176" t="s">
        <v>221</v>
      </c>
      <c r="K2008" s="176" t="s">
        <v>221</v>
      </c>
      <c r="L2008" s="176" t="s">
        <v>221</v>
      </c>
      <c r="M2008" s="176" t="s">
        <v>221</v>
      </c>
      <c r="N2008" s="176" t="s">
        <v>221</v>
      </c>
    </row>
    <row r="2009" spans="1:50" x14ac:dyDescent="0.3">
      <c r="A2009" s="176">
        <v>812847</v>
      </c>
      <c r="B2009" s="176" t="s">
        <v>308</v>
      </c>
      <c r="C2009" s="176" t="s">
        <v>222</v>
      </c>
      <c r="D2009" s="176" t="s">
        <v>222</v>
      </c>
      <c r="E2009" s="176" t="s">
        <v>222</v>
      </c>
      <c r="F2009" s="176" t="s">
        <v>1144</v>
      </c>
      <c r="G2009" s="176" t="s">
        <v>222</v>
      </c>
      <c r="H2009" s="176" t="s">
        <v>1144</v>
      </c>
      <c r="I2009" s="176" t="s">
        <v>221</v>
      </c>
      <c r="J2009" s="176" t="s">
        <v>221</v>
      </c>
      <c r="K2009" s="176" t="s">
        <v>221</v>
      </c>
      <c r="L2009" s="176" t="s">
        <v>221</v>
      </c>
      <c r="M2009" s="176" t="s">
        <v>1144</v>
      </c>
      <c r="N2009" s="176" t="s">
        <v>1144</v>
      </c>
    </row>
    <row r="2010" spans="1:50" x14ac:dyDescent="0.3">
      <c r="A2010" s="176">
        <v>812849</v>
      </c>
      <c r="B2010" s="176" t="s">
        <v>308</v>
      </c>
      <c r="C2010" s="176" t="s">
        <v>220</v>
      </c>
      <c r="D2010" s="176" t="s">
        <v>222</v>
      </c>
      <c r="E2010" s="176" t="s">
        <v>220</v>
      </c>
      <c r="F2010" s="176" t="s">
        <v>220</v>
      </c>
      <c r="G2010" s="176" t="s">
        <v>220</v>
      </c>
      <c r="H2010" s="176" t="s">
        <v>222</v>
      </c>
      <c r="I2010" s="176" t="s">
        <v>222</v>
      </c>
      <c r="J2010" s="176" t="s">
        <v>222</v>
      </c>
      <c r="K2010" s="176" t="s">
        <v>222</v>
      </c>
      <c r="L2010" s="176" t="s">
        <v>222</v>
      </c>
      <c r="M2010" s="176" t="s">
        <v>220</v>
      </c>
      <c r="N2010" s="176" t="s">
        <v>222</v>
      </c>
      <c r="O2010" s="176" t="s">
        <v>284</v>
      </c>
      <c r="P2010" s="176" t="s">
        <v>284</v>
      </c>
      <c r="Q2010" s="176" t="s">
        <v>284</v>
      </c>
      <c r="R2010" s="176" t="s">
        <v>284</v>
      </c>
      <c r="S2010" s="176" t="s">
        <v>284</v>
      </c>
      <c r="T2010" s="176" t="s">
        <v>284</v>
      </c>
      <c r="U2010" s="176" t="s">
        <v>284</v>
      </c>
      <c r="V2010" s="176" t="s">
        <v>284</v>
      </c>
      <c r="W2010" s="176" t="s">
        <v>284</v>
      </c>
      <c r="X2010" s="176" t="s">
        <v>284</v>
      </c>
      <c r="Y2010" s="176" t="s">
        <v>284</v>
      </c>
      <c r="Z2010" s="176" t="s">
        <v>284</v>
      </c>
      <c r="AA2010" s="176" t="s">
        <v>284</v>
      </c>
      <c r="AB2010" s="176" t="s">
        <v>284</v>
      </c>
      <c r="AC2010" s="176" t="s">
        <v>284</v>
      </c>
      <c r="AD2010" s="176" t="s">
        <v>284</v>
      </c>
      <c r="AE2010" s="176" t="s">
        <v>284</v>
      </c>
      <c r="AF2010" s="176" t="s">
        <v>284</v>
      </c>
      <c r="AG2010" s="176" t="s">
        <v>284</v>
      </c>
      <c r="AH2010" s="176" t="s">
        <v>284</v>
      </c>
      <c r="AI2010" s="176" t="s">
        <v>284</v>
      </c>
      <c r="AJ2010" s="176" t="s">
        <v>284</v>
      </c>
      <c r="AK2010" s="176" t="s">
        <v>284</v>
      </c>
      <c r="AL2010" s="176" t="s">
        <v>284</v>
      </c>
      <c r="AM2010" s="176" t="s">
        <v>284</v>
      </c>
      <c r="AN2010" s="176" t="s">
        <v>284</v>
      </c>
      <c r="AO2010" s="176" t="s">
        <v>284</v>
      </c>
      <c r="AP2010" s="176" t="s">
        <v>284</v>
      </c>
      <c r="AQ2010" s="176" t="s">
        <v>284</v>
      </c>
      <c r="AR2010" s="176" t="s">
        <v>284</v>
      </c>
      <c r="AS2010" s="176" t="s">
        <v>284</v>
      </c>
      <c r="AT2010" s="176" t="s">
        <v>284</v>
      </c>
      <c r="AU2010" s="176" t="s">
        <v>284</v>
      </c>
      <c r="AV2010" s="176" t="s">
        <v>284</v>
      </c>
      <c r="AW2010" s="176" t="s">
        <v>284</v>
      </c>
      <c r="AX2010" s="176" t="s">
        <v>284</v>
      </c>
    </row>
    <row r="2011" spans="1:50" x14ac:dyDescent="0.3">
      <c r="A2011" s="176">
        <v>812851</v>
      </c>
      <c r="B2011" s="176" t="s">
        <v>308</v>
      </c>
      <c r="C2011" s="176" t="s">
        <v>220</v>
      </c>
      <c r="D2011" s="176" t="s">
        <v>222</v>
      </c>
      <c r="E2011" s="176" t="s">
        <v>220</v>
      </c>
      <c r="F2011" s="176" t="s">
        <v>220</v>
      </c>
      <c r="G2011" s="176" t="s">
        <v>222</v>
      </c>
      <c r="H2011" s="176" t="s">
        <v>220</v>
      </c>
      <c r="I2011" s="176" t="s">
        <v>220</v>
      </c>
      <c r="J2011" s="176" t="s">
        <v>222</v>
      </c>
      <c r="K2011" s="176" t="s">
        <v>222</v>
      </c>
      <c r="L2011" s="176" t="s">
        <v>221</v>
      </c>
      <c r="M2011" s="176" t="s">
        <v>222</v>
      </c>
      <c r="N2011" s="176" t="s">
        <v>222</v>
      </c>
    </row>
    <row r="2012" spans="1:50" x14ac:dyDescent="0.3">
      <c r="A2012" s="176">
        <v>812852</v>
      </c>
      <c r="B2012" s="176" t="s">
        <v>308</v>
      </c>
      <c r="C2012" s="176" t="s">
        <v>222</v>
      </c>
      <c r="D2012" s="176" t="s">
        <v>222</v>
      </c>
      <c r="E2012" s="176" t="s">
        <v>221</v>
      </c>
      <c r="F2012" s="176" t="s">
        <v>222</v>
      </c>
      <c r="G2012" s="176" t="s">
        <v>221</v>
      </c>
      <c r="H2012" s="176" t="s">
        <v>221</v>
      </c>
      <c r="I2012" s="176" t="s">
        <v>221</v>
      </c>
      <c r="J2012" s="176" t="s">
        <v>221</v>
      </c>
      <c r="K2012" s="176" t="s">
        <v>221</v>
      </c>
      <c r="L2012" s="176" t="s">
        <v>221</v>
      </c>
      <c r="M2012" s="176" t="s">
        <v>221</v>
      </c>
      <c r="N2012" s="176" t="s">
        <v>221</v>
      </c>
    </row>
    <row r="2013" spans="1:50" x14ac:dyDescent="0.3">
      <c r="A2013" s="176">
        <v>812853</v>
      </c>
      <c r="B2013" s="176" t="s">
        <v>308</v>
      </c>
      <c r="C2013" s="176" t="s">
        <v>220</v>
      </c>
      <c r="D2013" s="176" t="s">
        <v>221</v>
      </c>
      <c r="E2013" s="176" t="s">
        <v>221</v>
      </c>
      <c r="F2013" s="176" t="s">
        <v>222</v>
      </c>
      <c r="G2013" s="176" t="s">
        <v>222</v>
      </c>
      <c r="H2013" s="176" t="s">
        <v>222</v>
      </c>
      <c r="I2013" s="176" t="s">
        <v>222</v>
      </c>
      <c r="J2013" s="176" t="s">
        <v>222</v>
      </c>
      <c r="K2013" s="176" t="s">
        <v>221</v>
      </c>
      <c r="L2013" s="176" t="s">
        <v>222</v>
      </c>
      <c r="M2013" s="176" t="s">
        <v>221</v>
      </c>
      <c r="N2013" s="176" t="s">
        <v>222</v>
      </c>
    </row>
    <row r="2014" spans="1:50" x14ac:dyDescent="0.3">
      <c r="A2014" s="176">
        <v>812854</v>
      </c>
      <c r="B2014" s="176" t="s">
        <v>308</v>
      </c>
      <c r="C2014" s="176" t="s">
        <v>222</v>
      </c>
      <c r="D2014" s="176" t="s">
        <v>222</v>
      </c>
      <c r="E2014" s="176" t="s">
        <v>221</v>
      </c>
      <c r="F2014" s="176" t="s">
        <v>222</v>
      </c>
      <c r="G2014" s="176" t="s">
        <v>221</v>
      </c>
      <c r="H2014" s="176" t="s">
        <v>221</v>
      </c>
      <c r="I2014" s="176" t="s">
        <v>221</v>
      </c>
      <c r="J2014" s="176" t="s">
        <v>221</v>
      </c>
      <c r="K2014" s="176" t="s">
        <v>221</v>
      </c>
      <c r="L2014" s="176" t="s">
        <v>221</v>
      </c>
      <c r="M2014" s="176" t="s">
        <v>221</v>
      </c>
      <c r="N2014" s="176" t="s">
        <v>221</v>
      </c>
    </row>
    <row r="2015" spans="1:50" x14ac:dyDescent="0.3">
      <c r="A2015" s="176">
        <v>812855</v>
      </c>
      <c r="B2015" s="176" t="s">
        <v>308</v>
      </c>
      <c r="C2015" s="176" t="s">
        <v>222</v>
      </c>
      <c r="D2015" s="176" t="s">
        <v>222</v>
      </c>
      <c r="E2015" s="176" t="s">
        <v>222</v>
      </c>
      <c r="F2015" s="176" t="s">
        <v>220</v>
      </c>
      <c r="G2015" s="176" t="s">
        <v>220</v>
      </c>
      <c r="H2015" s="176" t="s">
        <v>222</v>
      </c>
      <c r="I2015" s="176" t="s">
        <v>222</v>
      </c>
      <c r="J2015" s="176" t="s">
        <v>222</v>
      </c>
      <c r="K2015" s="176" t="s">
        <v>221</v>
      </c>
      <c r="L2015" s="176" t="s">
        <v>222</v>
      </c>
      <c r="M2015" s="176" t="s">
        <v>222</v>
      </c>
      <c r="N2015" s="176" t="s">
        <v>222</v>
      </c>
    </row>
    <row r="2016" spans="1:50" x14ac:dyDescent="0.3">
      <c r="A2016" s="176">
        <v>812856</v>
      </c>
      <c r="B2016" s="176" t="s">
        <v>308</v>
      </c>
      <c r="C2016" s="176" t="s">
        <v>222</v>
      </c>
      <c r="D2016" s="176" t="s">
        <v>222</v>
      </c>
      <c r="E2016" s="176" t="s">
        <v>221</v>
      </c>
      <c r="F2016" s="176" t="s">
        <v>222</v>
      </c>
      <c r="G2016" s="176" t="s">
        <v>221</v>
      </c>
      <c r="H2016" s="176" t="s">
        <v>222</v>
      </c>
      <c r="I2016" s="176" t="s">
        <v>221</v>
      </c>
      <c r="J2016" s="176" t="s">
        <v>221</v>
      </c>
      <c r="K2016" s="176" t="s">
        <v>221</v>
      </c>
      <c r="L2016" s="176" t="s">
        <v>221</v>
      </c>
      <c r="M2016" s="176" t="s">
        <v>221</v>
      </c>
      <c r="N2016" s="176" t="s">
        <v>221</v>
      </c>
    </row>
    <row r="2017" spans="1:50" x14ac:dyDescent="0.3">
      <c r="A2017" s="176">
        <v>812857</v>
      </c>
      <c r="B2017" s="176" t="s">
        <v>308</v>
      </c>
      <c r="C2017" s="176" t="s">
        <v>222</v>
      </c>
      <c r="D2017" s="176" t="s">
        <v>221</v>
      </c>
      <c r="E2017" s="176" t="s">
        <v>221</v>
      </c>
      <c r="F2017" s="176" t="s">
        <v>220</v>
      </c>
      <c r="G2017" s="176" t="s">
        <v>222</v>
      </c>
      <c r="H2017" s="176" t="s">
        <v>220</v>
      </c>
      <c r="I2017" s="176" t="s">
        <v>222</v>
      </c>
      <c r="J2017" s="176" t="s">
        <v>221</v>
      </c>
      <c r="K2017" s="176" t="s">
        <v>221</v>
      </c>
      <c r="L2017" s="176" t="s">
        <v>221</v>
      </c>
      <c r="M2017" s="176" t="s">
        <v>221</v>
      </c>
      <c r="N2017" s="176" t="s">
        <v>222</v>
      </c>
    </row>
    <row r="2018" spans="1:50" x14ac:dyDescent="0.3">
      <c r="A2018" s="176">
        <v>812858</v>
      </c>
      <c r="B2018" s="176" t="s">
        <v>308</v>
      </c>
      <c r="C2018" s="176" t="s">
        <v>222</v>
      </c>
      <c r="D2018" s="176" t="s">
        <v>221</v>
      </c>
      <c r="E2018" s="176" t="s">
        <v>222</v>
      </c>
      <c r="F2018" s="176" t="s">
        <v>220</v>
      </c>
      <c r="G2018" s="176" t="s">
        <v>220</v>
      </c>
      <c r="H2018" s="176" t="s">
        <v>222</v>
      </c>
      <c r="I2018" s="176" t="s">
        <v>222</v>
      </c>
      <c r="J2018" s="176" t="s">
        <v>222</v>
      </c>
      <c r="K2018" s="176" t="s">
        <v>221</v>
      </c>
      <c r="L2018" s="176" t="s">
        <v>220</v>
      </c>
      <c r="M2018" s="176" t="s">
        <v>220</v>
      </c>
      <c r="N2018" s="176" t="s">
        <v>222</v>
      </c>
      <c r="O2018" s="176" t="s">
        <v>284</v>
      </c>
      <c r="P2018" s="176" t="s">
        <v>284</v>
      </c>
      <c r="Q2018" s="176" t="s">
        <v>284</v>
      </c>
      <c r="R2018" s="176" t="s">
        <v>284</v>
      </c>
      <c r="S2018" s="176" t="s">
        <v>284</v>
      </c>
      <c r="T2018" s="176" t="s">
        <v>284</v>
      </c>
      <c r="U2018" s="176" t="s">
        <v>284</v>
      </c>
      <c r="V2018" s="176" t="s">
        <v>284</v>
      </c>
      <c r="W2018" s="176" t="s">
        <v>284</v>
      </c>
      <c r="X2018" s="176" t="s">
        <v>284</v>
      </c>
      <c r="Y2018" s="176" t="s">
        <v>284</v>
      </c>
      <c r="Z2018" s="176" t="s">
        <v>284</v>
      </c>
      <c r="AA2018" s="176" t="s">
        <v>284</v>
      </c>
      <c r="AB2018" s="176" t="s">
        <v>284</v>
      </c>
      <c r="AC2018" s="176" t="s">
        <v>284</v>
      </c>
      <c r="AD2018" s="176" t="s">
        <v>284</v>
      </c>
      <c r="AE2018" s="176" t="s">
        <v>284</v>
      </c>
      <c r="AF2018" s="176" t="s">
        <v>284</v>
      </c>
      <c r="AG2018" s="176" t="s">
        <v>284</v>
      </c>
      <c r="AH2018" s="176" t="s">
        <v>284</v>
      </c>
      <c r="AI2018" s="176" t="s">
        <v>284</v>
      </c>
      <c r="AJ2018" s="176" t="s">
        <v>284</v>
      </c>
      <c r="AK2018" s="176" t="s">
        <v>284</v>
      </c>
      <c r="AL2018" s="176" t="s">
        <v>284</v>
      </c>
      <c r="AM2018" s="176" t="s">
        <v>284</v>
      </c>
      <c r="AN2018" s="176" t="s">
        <v>284</v>
      </c>
      <c r="AO2018" s="176" t="s">
        <v>284</v>
      </c>
      <c r="AP2018" s="176" t="s">
        <v>284</v>
      </c>
      <c r="AQ2018" s="176" t="s">
        <v>284</v>
      </c>
      <c r="AR2018" s="176" t="s">
        <v>284</v>
      </c>
      <c r="AS2018" s="176" t="s">
        <v>284</v>
      </c>
      <c r="AT2018" s="176" t="s">
        <v>284</v>
      </c>
      <c r="AU2018" s="176" t="s">
        <v>284</v>
      </c>
      <c r="AV2018" s="176" t="s">
        <v>284</v>
      </c>
      <c r="AW2018" s="176" t="s">
        <v>284</v>
      </c>
      <c r="AX2018" s="176" t="s">
        <v>284</v>
      </c>
    </row>
    <row r="2019" spans="1:50" x14ac:dyDescent="0.3">
      <c r="A2019" s="176">
        <v>812860</v>
      </c>
      <c r="B2019" s="176" t="s">
        <v>308</v>
      </c>
      <c r="C2019" s="176" t="s">
        <v>222</v>
      </c>
      <c r="D2019" s="176" t="s">
        <v>222</v>
      </c>
      <c r="E2019" s="176" t="s">
        <v>222</v>
      </c>
      <c r="F2019" s="176" t="s">
        <v>222</v>
      </c>
      <c r="G2019" s="176" t="s">
        <v>222</v>
      </c>
      <c r="H2019" s="176" t="s">
        <v>222</v>
      </c>
      <c r="I2019" s="176" t="s">
        <v>221</v>
      </c>
      <c r="J2019" s="176" t="s">
        <v>221</v>
      </c>
      <c r="K2019" s="176" t="s">
        <v>221</v>
      </c>
      <c r="L2019" s="176" t="s">
        <v>221</v>
      </c>
      <c r="M2019" s="176" t="s">
        <v>221</v>
      </c>
      <c r="N2019" s="176" t="s">
        <v>221</v>
      </c>
    </row>
    <row r="2020" spans="1:50" x14ac:dyDescent="0.3">
      <c r="A2020" s="176">
        <v>812861</v>
      </c>
      <c r="B2020" s="176" t="s">
        <v>308</v>
      </c>
      <c r="C2020" s="176" t="s">
        <v>222</v>
      </c>
      <c r="D2020" s="176" t="s">
        <v>221</v>
      </c>
      <c r="E2020" s="176" t="s">
        <v>222</v>
      </c>
      <c r="F2020" s="176" t="s">
        <v>222</v>
      </c>
      <c r="G2020" s="176" t="s">
        <v>222</v>
      </c>
      <c r="H2020" s="176" t="s">
        <v>222</v>
      </c>
      <c r="I2020" s="176" t="s">
        <v>221</v>
      </c>
      <c r="J2020" s="176" t="s">
        <v>221</v>
      </c>
      <c r="K2020" s="176" t="s">
        <v>221</v>
      </c>
      <c r="L2020" s="176" t="s">
        <v>221</v>
      </c>
      <c r="M2020" s="176" t="s">
        <v>221</v>
      </c>
      <c r="N2020" s="176" t="s">
        <v>221</v>
      </c>
    </row>
    <row r="2021" spans="1:50" x14ac:dyDescent="0.3">
      <c r="A2021" s="176">
        <v>812863</v>
      </c>
      <c r="B2021" s="176" t="s">
        <v>308</v>
      </c>
      <c r="C2021" s="176" t="s">
        <v>222</v>
      </c>
      <c r="D2021" s="176" t="s">
        <v>222</v>
      </c>
      <c r="E2021" s="176" t="s">
        <v>222</v>
      </c>
      <c r="F2021" s="176" t="s">
        <v>220</v>
      </c>
      <c r="G2021" s="176" t="s">
        <v>220</v>
      </c>
      <c r="H2021" s="176" t="s">
        <v>222</v>
      </c>
      <c r="I2021" s="176" t="s">
        <v>221</v>
      </c>
      <c r="J2021" s="176" t="s">
        <v>221</v>
      </c>
      <c r="K2021" s="176" t="s">
        <v>221</v>
      </c>
      <c r="L2021" s="176" t="s">
        <v>221</v>
      </c>
      <c r="M2021" s="176" t="s">
        <v>221</v>
      </c>
      <c r="N2021" s="176" t="s">
        <v>221</v>
      </c>
    </row>
    <row r="2022" spans="1:50" x14ac:dyDescent="0.3">
      <c r="A2022" s="176">
        <v>812865</v>
      </c>
      <c r="B2022" s="176" t="s">
        <v>308</v>
      </c>
      <c r="C2022" s="176" t="s">
        <v>222</v>
      </c>
      <c r="D2022" s="176" t="s">
        <v>220</v>
      </c>
      <c r="E2022" s="176" t="s">
        <v>220</v>
      </c>
      <c r="F2022" s="176" t="s">
        <v>220</v>
      </c>
      <c r="G2022" s="176" t="s">
        <v>222</v>
      </c>
      <c r="H2022" s="176" t="s">
        <v>222</v>
      </c>
      <c r="I2022" s="176" t="s">
        <v>220</v>
      </c>
      <c r="J2022" s="176" t="s">
        <v>222</v>
      </c>
      <c r="K2022" s="176" t="s">
        <v>222</v>
      </c>
      <c r="L2022" s="176" t="s">
        <v>222</v>
      </c>
      <c r="M2022" s="176" t="s">
        <v>220</v>
      </c>
      <c r="N2022" s="176" t="s">
        <v>221</v>
      </c>
      <c r="O2022" s="176" t="s">
        <v>284</v>
      </c>
      <c r="P2022" s="176" t="s">
        <v>284</v>
      </c>
      <c r="Q2022" s="176" t="s">
        <v>284</v>
      </c>
      <c r="R2022" s="176" t="s">
        <v>284</v>
      </c>
      <c r="S2022" s="176" t="s">
        <v>284</v>
      </c>
      <c r="T2022" s="176" t="s">
        <v>284</v>
      </c>
      <c r="U2022" s="176" t="s">
        <v>284</v>
      </c>
      <c r="V2022" s="176" t="s">
        <v>284</v>
      </c>
      <c r="W2022" s="176" t="s">
        <v>284</v>
      </c>
      <c r="X2022" s="176" t="s">
        <v>284</v>
      </c>
      <c r="Y2022" s="176" t="s">
        <v>284</v>
      </c>
      <c r="Z2022" s="176" t="s">
        <v>284</v>
      </c>
      <c r="AA2022" s="176" t="s">
        <v>284</v>
      </c>
      <c r="AB2022" s="176" t="s">
        <v>284</v>
      </c>
      <c r="AC2022" s="176" t="s">
        <v>284</v>
      </c>
      <c r="AD2022" s="176" t="s">
        <v>284</v>
      </c>
      <c r="AE2022" s="176" t="s">
        <v>284</v>
      </c>
      <c r="AF2022" s="176" t="s">
        <v>284</v>
      </c>
      <c r="AG2022" s="176" t="s">
        <v>284</v>
      </c>
      <c r="AH2022" s="176" t="s">
        <v>284</v>
      </c>
      <c r="AI2022" s="176" t="s">
        <v>284</v>
      </c>
      <c r="AJ2022" s="176" t="s">
        <v>284</v>
      </c>
      <c r="AK2022" s="176" t="s">
        <v>284</v>
      </c>
      <c r="AL2022" s="176" t="s">
        <v>284</v>
      </c>
      <c r="AM2022" s="176" t="s">
        <v>284</v>
      </c>
      <c r="AN2022" s="176" t="s">
        <v>284</v>
      </c>
      <c r="AO2022" s="176" t="s">
        <v>284</v>
      </c>
      <c r="AP2022" s="176" t="s">
        <v>284</v>
      </c>
      <c r="AQ2022" s="176" t="s">
        <v>284</v>
      </c>
      <c r="AR2022" s="176" t="s">
        <v>284</v>
      </c>
      <c r="AS2022" s="176" t="s">
        <v>284</v>
      </c>
      <c r="AT2022" s="176" t="s">
        <v>284</v>
      </c>
      <c r="AU2022" s="176" t="s">
        <v>284</v>
      </c>
      <c r="AV2022" s="176" t="s">
        <v>284</v>
      </c>
      <c r="AW2022" s="176" t="s">
        <v>284</v>
      </c>
      <c r="AX2022" s="176" t="s">
        <v>284</v>
      </c>
    </row>
    <row r="2023" spans="1:50" x14ac:dyDescent="0.3">
      <c r="A2023" s="176">
        <v>812867</v>
      </c>
      <c r="B2023" s="176" t="s">
        <v>308</v>
      </c>
      <c r="C2023" s="176" t="s">
        <v>220</v>
      </c>
      <c r="D2023" s="176" t="s">
        <v>221</v>
      </c>
      <c r="E2023" s="176" t="s">
        <v>221</v>
      </c>
      <c r="F2023" s="176" t="s">
        <v>220</v>
      </c>
      <c r="G2023" s="176" t="s">
        <v>220</v>
      </c>
      <c r="H2023" s="176" t="s">
        <v>222</v>
      </c>
      <c r="I2023" s="176" t="s">
        <v>221</v>
      </c>
      <c r="J2023" s="176" t="s">
        <v>221</v>
      </c>
      <c r="K2023" s="176" t="s">
        <v>221</v>
      </c>
      <c r="L2023" s="176" t="s">
        <v>221</v>
      </c>
      <c r="M2023" s="176" t="s">
        <v>221</v>
      </c>
      <c r="N2023" s="176" t="s">
        <v>221</v>
      </c>
      <c r="O2023" s="176" t="s">
        <v>284</v>
      </c>
      <c r="P2023" s="176" t="s">
        <v>284</v>
      </c>
      <c r="Q2023" s="176" t="s">
        <v>284</v>
      </c>
      <c r="R2023" s="176" t="s">
        <v>284</v>
      </c>
      <c r="S2023" s="176" t="s">
        <v>284</v>
      </c>
      <c r="T2023" s="176" t="s">
        <v>284</v>
      </c>
      <c r="U2023" s="176" t="s">
        <v>284</v>
      </c>
      <c r="V2023" s="176" t="s">
        <v>284</v>
      </c>
      <c r="W2023" s="176" t="s">
        <v>284</v>
      </c>
      <c r="X2023" s="176" t="s">
        <v>284</v>
      </c>
      <c r="Y2023" s="176" t="s">
        <v>284</v>
      </c>
      <c r="Z2023" s="176" t="s">
        <v>284</v>
      </c>
      <c r="AA2023" s="176" t="s">
        <v>284</v>
      </c>
      <c r="AB2023" s="176" t="s">
        <v>284</v>
      </c>
      <c r="AC2023" s="176" t="s">
        <v>284</v>
      </c>
      <c r="AD2023" s="176" t="s">
        <v>284</v>
      </c>
      <c r="AE2023" s="176" t="s">
        <v>284</v>
      </c>
      <c r="AF2023" s="176" t="s">
        <v>284</v>
      </c>
      <c r="AG2023" s="176" t="s">
        <v>284</v>
      </c>
      <c r="AH2023" s="176" t="s">
        <v>284</v>
      </c>
      <c r="AI2023" s="176" t="s">
        <v>284</v>
      </c>
      <c r="AJ2023" s="176" t="s">
        <v>284</v>
      </c>
      <c r="AK2023" s="176" t="s">
        <v>284</v>
      </c>
      <c r="AL2023" s="176" t="s">
        <v>284</v>
      </c>
      <c r="AM2023" s="176" t="s">
        <v>284</v>
      </c>
      <c r="AN2023" s="176" t="s">
        <v>284</v>
      </c>
      <c r="AO2023" s="176" t="s">
        <v>284</v>
      </c>
      <c r="AP2023" s="176" t="s">
        <v>284</v>
      </c>
      <c r="AQ2023" s="176" t="s">
        <v>284</v>
      </c>
      <c r="AR2023" s="176" t="s">
        <v>284</v>
      </c>
      <c r="AS2023" s="176" t="s">
        <v>284</v>
      </c>
      <c r="AT2023" s="176" t="s">
        <v>284</v>
      </c>
      <c r="AU2023" s="176" t="s">
        <v>284</v>
      </c>
      <c r="AV2023" s="176" t="s">
        <v>284</v>
      </c>
      <c r="AW2023" s="176" t="s">
        <v>284</v>
      </c>
      <c r="AX2023" s="176" t="s">
        <v>284</v>
      </c>
    </row>
    <row r="2024" spans="1:50" x14ac:dyDescent="0.3">
      <c r="A2024" s="176">
        <v>812868</v>
      </c>
      <c r="B2024" s="176" t="s">
        <v>308</v>
      </c>
      <c r="C2024" s="176" t="s">
        <v>222</v>
      </c>
      <c r="D2024" s="176" t="s">
        <v>222</v>
      </c>
      <c r="E2024" s="176" t="s">
        <v>222</v>
      </c>
      <c r="F2024" s="176" t="s">
        <v>222</v>
      </c>
      <c r="G2024" s="176" t="s">
        <v>222</v>
      </c>
      <c r="H2024" s="176" t="s">
        <v>222</v>
      </c>
      <c r="I2024" s="176" t="s">
        <v>221</v>
      </c>
      <c r="J2024" s="176" t="s">
        <v>221</v>
      </c>
      <c r="K2024" s="176" t="s">
        <v>221</v>
      </c>
      <c r="L2024" s="176" t="s">
        <v>221</v>
      </c>
      <c r="M2024" s="176" t="s">
        <v>221</v>
      </c>
      <c r="N2024" s="176" t="s">
        <v>221</v>
      </c>
    </row>
    <row r="2025" spans="1:50" x14ac:dyDescent="0.3">
      <c r="A2025" s="176">
        <v>812869</v>
      </c>
      <c r="B2025" s="176" t="s">
        <v>308</v>
      </c>
      <c r="C2025" s="176" t="s">
        <v>222</v>
      </c>
      <c r="D2025" s="176" t="s">
        <v>221</v>
      </c>
      <c r="E2025" s="176" t="s">
        <v>222</v>
      </c>
      <c r="F2025" s="176" t="s">
        <v>221</v>
      </c>
      <c r="G2025" s="176" t="s">
        <v>221</v>
      </c>
      <c r="H2025" s="176" t="s">
        <v>222</v>
      </c>
      <c r="I2025" s="176" t="s">
        <v>221</v>
      </c>
      <c r="J2025" s="176" t="s">
        <v>221</v>
      </c>
      <c r="K2025" s="176" t="s">
        <v>221</v>
      </c>
      <c r="L2025" s="176" t="s">
        <v>221</v>
      </c>
      <c r="M2025" s="176" t="s">
        <v>221</v>
      </c>
      <c r="N2025" s="176" t="s">
        <v>221</v>
      </c>
    </row>
    <row r="2026" spans="1:50" x14ac:dyDescent="0.3">
      <c r="A2026" s="176">
        <v>812873</v>
      </c>
      <c r="B2026" s="176" t="s">
        <v>308</v>
      </c>
      <c r="C2026" s="176" t="s">
        <v>222</v>
      </c>
      <c r="D2026" s="176" t="s">
        <v>222</v>
      </c>
      <c r="E2026" s="176" t="s">
        <v>221</v>
      </c>
      <c r="F2026" s="176" t="s">
        <v>221</v>
      </c>
      <c r="G2026" s="176" t="s">
        <v>221</v>
      </c>
      <c r="H2026" s="176" t="s">
        <v>222</v>
      </c>
      <c r="I2026" s="176" t="s">
        <v>221</v>
      </c>
      <c r="J2026" s="176" t="s">
        <v>221</v>
      </c>
      <c r="K2026" s="176" t="s">
        <v>221</v>
      </c>
      <c r="L2026" s="176" t="s">
        <v>221</v>
      </c>
      <c r="M2026" s="176" t="s">
        <v>221</v>
      </c>
      <c r="N2026" s="176" t="s">
        <v>221</v>
      </c>
    </row>
    <row r="2027" spans="1:50" x14ac:dyDescent="0.3">
      <c r="A2027" s="176">
        <v>812874</v>
      </c>
      <c r="B2027" s="176" t="s">
        <v>308</v>
      </c>
      <c r="C2027" s="176" t="s">
        <v>221</v>
      </c>
      <c r="D2027" s="176" t="s">
        <v>221</v>
      </c>
      <c r="E2027" s="176" t="s">
        <v>221</v>
      </c>
      <c r="F2027" s="176" t="s">
        <v>221</v>
      </c>
      <c r="G2027" s="176" t="s">
        <v>221</v>
      </c>
      <c r="H2027" s="176" t="s">
        <v>221</v>
      </c>
      <c r="I2027" s="176" t="s">
        <v>221</v>
      </c>
      <c r="J2027" s="176" t="s">
        <v>221</v>
      </c>
      <c r="K2027" s="176" t="s">
        <v>221</v>
      </c>
      <c r="L2027" s="176" t="s">
        <v>221</v>
      </c>
      <c r="M2027" s="176" t="s">
        <v>221</v>
      </c>
      <c r="N2027" s="176" t="s">
        <v>221</v>
      </c>
    </row>
    <row r="2028" spans="1:50" x14ac:dyDescent="0.3">
      <c r="A2028" s="176">
        <v>812875</v>
      </c>
      <c r="B2028" s="176" t="s">
        <v>308</v>
      </c>
      <c r="C2028" s="176" t="s">
        <v>222</v>
      </c>
      <c r="D2028" s="176" t="s">
        <v>222</v>
      </c>
      <c r="E2028" s="176" t="s">
        <v>222</v>
      </c>
      <c r="F2028" s="176" t="s">
        <v>222</v>
      </c>
      <c r="G2028" s="176" t="s">
        <v>222</v>
      </c>
      <c r="H2028" s="176" t="s">
        <v>220</v>
      </c>
      <c r="I2028" s="176" t="s">
        <v>222</v>
      </c>
      <c r="J2028" s="176" t="s">
        <v>222</v>
      </c>
      <c r="K2028" s="176" t="s">
        <v>221</v>
      </c>
      <c r="L2028" s="176" t="s">
        <v>221</v>
      </c>
      <c r="M2028" s="176" t="s">
        <v>222</v>
      </c>
      <c r="N2028" s="176" t="s">
        <v>221</v>
      </c>
    </row>
    <row r="2029" spans="1:50" x14ac:dyDescent="0.3">
      <c r="A2029" s="176">
        <v>812876</v>
      </c>
      <c r="B2029" s="176" t="s">
        <v>308</v>
      </c>
      <c r="C2029" s="176" t="s">
        <v>220</v>
      </c>
      <c r="D2029" s="176" t="s">
        <v>220</v>
      </c>
      <c r="E2029" s="176" t="s">
        <v>222</v>
      </c>
      <c r="F2029" s="176" t="s">
        <v>220</v>
      </c>
      <c r="G2029" s="176" t="s">
        <v>222</v>
      </c>
      <c r="H2029" s="176" t="s">
        <v>222</v>
      </c>
      <c r="I2029" s="176" t="s">
        <v>221</v>
      </c>
      <c r="J2029" s="176" t="s">
        <v>221</v>
      </c>
      <c r="K2029" s="176" t="s">
        <v>221</v>
      </c>
      <c r="L2029" s="176" t="s">
        <v>221</v>
      </c>
      <c r="M2029" s="176" t="s">
        <v>222</v>
      </c>
      <c r="N2029" s="176" t="s">
        <v>221</v>
      </c>
    </row>
    <row r="2030" spans="1:50" x14ac:dyDescent="0.3">
      <c r="A2030" s="176">
        <v>812877</v>
      </c>
      <c r="B2030" s="176" t="s">
        <v>308</v>
      </c>
      <c r="C2030" s="176" t="s">
        <v>222</v>
      </c>
      <c r="D2030" s="176" t="s">
        <v>221</v>
      </c>
      <c r="E2030" s="176" t="s">
        <v>221</v>
      </c>
      <c r="F2030" s="176" t="s">
        <v>222</v>
      </c>
      <c r="G2030" s="176" t="s">
        <v>222</v>
      </c>
      <c r="H2030" s="176" t="s">
        <v>221</v>
      </c>
      <c r="I2030" s="176" t="s">
        <v>221</v>
      </c>
      <c r="J2030" s="176" t="s">
        <v>221</v>
      </c>
      <c r="K2030" s="176" t="s">
        <v>221</v>
      </c>
      <c r="L2030" s="176" t="s">
        <v>221</v>
      </c>
      <c r="M2030" s="176" t="s">
        <v>221</v>
      </c>
      <c r="N2030" s="176" t="s">
        <v>221</v>
      </c>
    </row>
    <row r="2031" spans="1:50" x14ac:dyDescent="0.3">
      <c r="A2031" s="176">
        <v>812878</v>
      </c>
      <c r="B2031" s="176" t="s">
        <v>308</v>
      </c>
      <c r="C2031" s="176" t="s">
        <v>222</v>
      </c>
      <c r="D2031" s="176" t="s">
        <v>222</v>
      </c>
      <c r="E2031" s="176" t="s">
        <v>221</v>
      </c>
      <c r="F2031" s="176" t="s">
        <v>221</v>
      </c>
      <c r="G2031" s="176" t="s">
        <v>221</v>
      </c>
      <c r="H2031" s="176" t="s">
        <v>221</v>
      </c>
      <c r="I2031" s="176" t="s">
        <v>221</v>
      </c>
      <c r="J2031" s="176" t="s">
        <v>221</v>
      </c>
      <c r="K2031" s="176" t="s">
        <v>221</v>
      </c>
      <c r="L2031" s="176" t="s">
        <v>221</v>
      </c>
      <c r="M2031" s="176" t="s">
        <v>221</v>
      </c>
      <c r="N2031" s="176" t="s">
        <v>221</v>
      </c>
    </row>
    <row r="2032" spans="1:50" x14ac:dyDescent="0.3">
      <c r="A2032" s="176">
        <v>812881</v>
      </c>
      <c r="B2032" s="176" t="s">
        <v>308</v>
      </c>
      <c r="C2032" s="176" t="s">
        <v>222</v>
      </c>
      <c r="D2032" s="176" t="s">
        <v>222</v>
      </c>
      <c r="E2032" s="176" t="s">
        <v>221</v>
      </c>
      <c r="F2032" s="176" t="s">
        <v>222</v>
      </c>
      <c r="G2032" s="176" t="s">
        <v>221</v>
      </c>
      <c r="H2032" s="176" t="s">
        <v>221</v>
      </c>
      <c r="I2032" s="176" t="s">
        <v>221</v>
      </c>
      <c r="J2032" s="176" t="s">
        <v>221</v>
      </c>
      <c r="K2032" s="176" t="s">
        <v>221</v>
      </c>
      <c r="L2032" s="176" t="s">
        <v>221</v>
      </c>
      <c r="M2032" s="176" t="s">
        <v>221</v>
      </c>
      <c r="N2032" s="176" t="s">
        <v>221</v>
      </c>
    </row>
    <row r="2033" spans="1:50" x14ac:dyDescent="0.3">
      <c r="A2033" s="176">
        <v>812882</v>
      </c>
      <c r="B2033" s="176" t="s">
        <v>308</v>
      </c>
      <c r="C2033" s="176" t="s">
        <v>222</v>
      </c>
      <c r="D2033" s="176" t="s">
        <v>221</v>
      </c>
      <c r="E2033" s="176" t="s">
        <v>221</v>
      </c>
      <c r="F2033" s="176" t="s">
        <v>220</v>
      </c>
      <c r="G2033" s="176" t="s">
        <v>220</v>
      </c>
      <c r="H2033" s="176" t="s">
        <v>222</v>
      </c>
      <c r="I2033" s="176" t="s">
        <v>222</v>
      </c>
      <c r="J2033" s="176" t="s">
        <v>221</v>
      </c>
      <c r="K2033" s="176" t="s">
        <v>221</v>
      </c>
      <c r="L2033" s="176" t="s">
        <v>222</v>
      </c>
      <c r="M2033" s="176" t="s">
        <v>222</v>
      </c>
      <c r="N2033" s="176" t="s">
        <v>222</v>
      </c>
      <c r="O2033" s="176" t="s">
        <v>284</v>
      </c>
      <c r="P2033" s="176" t="s">
        <v>284</v>
      </c>
      <c r="Q2033" s="176" t="s">
        <v>284</v>
      </c>
      <c r="R2033" s="176" t="s">
        <v>284</v>
      </c>
      <c r="S2033" s="176" t="s">
        <v>284</v>
      </c>
      <c r="T2033" s="176" t="s">
        <v>284</v>
      </c>
      <c r="U2033" s="176" t="s">
        <v>284</v>
      </c>
      <c r="V2033" s="176" t="s">
        <v>284</v>
      </c>
      <c r="W2033" s="176" t="s">
        <v>284</v>
      </c>
      <c r="X2033" s="176" t="s">
        <v>284</v>
      </c>
      <c r="Y2033" s="176" t="s">
        <v>284</v>
      </c>
      <c r="Z2033" s="176" t="s">
        <v>284</v>
      </c>
      <c r="AA2033" s="176" t="s">
        <v>284</v>
      </c>
      <c r="AB2033" s="176" t="s">
        <v>284</v>
      </c>
      <c r="AC2033" s="176" t="s">
        <v>284</v>
      </c>
      <c r="AD2033" s="176" t="s">
        <v>284</v>
      </c>
      <c r="AE2033" s="176" t="s">
        <v>284</v>
      </c>
      <c r="AF2033" s="176" t="s">
        <v>284</v>
      </c>
      <c r="AG2033" s="176" t="s">
        <v>284</v>
      </c>
      <c r="AH2033" s="176" t="s">
        <v>284</v>
      </c>
      <c r="AI2033" s="176" t="s">
        <v>284</v>
      </c>
      <c r="AJ2033" s="176" t="s">
        <v>284</v>
      </c>
      <c r="AK2033" s="176" t="s">
        <v>284</v>
      </c>
      <c r="AL2033" s="176" t="s">
        <v>284</v>
      </c>
      <c r="AM2033" s="176" t="s">
        <v>284</v>
      </c>
      <c r="AN2033" s="176" t="s">
        <v>284</v>
      </c>
      <c r="AO2033" s="176" t="s">
        <v>284</v>
      </c>
      <c r="AP2033" s="176" t="s">
        <v>284</v>
      </c>
      <c r="AQ2033" s="176" t="s">
        <v>284</v>
      </c>
      <c r="AR2033" s="176" t="s">
        <v>284</v>
      </c>
      <c r="AS2033" s="176" t="s">
        <v>284</v>
      </c>
      <c r="AT2033" s="176" t="s">
        <v>284</v>
      </c>
      <c r="AU2033" s="176" t="s">
        <v>284</v>
      </c>
      <c r="AV2033" s="176" t="s">
        <v>284</v>
      </c>
      <c r="AW2033" s="176" t="s">
        <v>284</v>
      </c>
      <c r="AX2033" s="176" t="s">
        <v>284</v>
      </c>
    </row>
    <row r="2034" spans="1:50" x14ac:dyDescent="0.3">
      <c r="A2034" s="176">
        <v>812884</v>
      </c>
      <c r="B2034" s="176" t="s">
        <v>308</v>
      </c>
      <c r="C2034" s="176" t="s">
        <v>222</v>
      </c>
      <c r="D2034" s="176" t="s">
        <v>221</v>
      </c>
      <c r="E2034" s="176" t="s">
        <v>222</v>
      </c>
      <c r="F2034" s="176" t="s">
        <v>221</v>
      </c>
      <c r="G2034" s="176" t="s">
        <v>222</v>
      </c>
      <c r="H2034" s="176" t="s">
        <v>221</v>
      </c>
      <c r="I2034" s="176" t="s">
        <v>221</v>
      </c>
      <c r="J2034" s="176" t="s">
        <v>221</v>
      </c>
      <c r="K2034" s="176" t="s">
        <v>221</v>
      </c>
      <c r="L2034" s="176" t="s">
        <v>221</v>
      </c>
      <c r="M2034" s="176" t="s">
        <v>221</v>
      </c>
      <c r="N2034" s="176" t="s">
        <v>221</v>
      </c>
    </row>
    <row r="2035" spans="1:50" x14ac:dyDescent="0.3">
      <c r="A2035" s="176">
        <v>812885</v>
      </c>
      <c r="B2035" s="176" t="s">
        <v>308</v>
      </c>
      <c r="C2035" s="176" t="s">
        <v>221</v>
      </c>
      <c r="D2035" s="176" t="s">
        <v>222</v>
      </c>
      <c r="E2035" s="176" t="s">
        <v>222</v>
      </c>
      <c r="F2035" s="176" t="s">
        <v>222</v>
      </c>
      <c r="G2035" s="176" t="s">
        <v>221</v>
      </c>
      <c r="H2035" s="176" t="s">
        <v>222</v>
      </c>
      <c r="I2035" s="176" t="s">
        <v>221</v>
      </c>
      <c r="J2035" s="176" t="s">
        <v>221</v>
      </c>
      <c r="K2035" s="176" t="s">
        <v>221</v>
      </c>
      <c r="L2035" s="176" t="s">
        <v>221</v>
      </c>
      <c r="M2035" s="176" t="s">
        <v>221</v>
      </c>
      <c r="N2035" s="176" t="s">
        <v>221</v>
      </c>
    </row>
    <row r="2036" spans="1:50" x14ac:dyDescent="0.3">
      <c r="A2036" s="176">
        <v>812886</v>
      </c>
      <c r="B2036" s="176" t="s">
        <v>308</v>
      </c>
      <c r="C2036" s="176" t="s">
        <v>221</v>
      </c>
      <c r="D2036" s="176" t="s">
        <v>221</v>
      </c>
      <c r="E2036" s="176" t="s">
        <v>221</v>
      </c>
      <c r="F2036" s="176" t="s">
        <v>221</v>
      </c>
      <c r="G2036" s="176" t="s">
        <v>221</v>
      </c>
      <c r="H2036" s="176" t="s">
        <v>221</v>
      </c>
      <c r="I2036" s="176" t="s">
        <v>221</v>
      </c>
      <c r="J2036" s="176" t="s">
        <v>221</v>
      </c>
      <c r="K2036" s="176" t="s">
        <v>221</v>
      </c>
      <c r="L2036" s="176" t="s">
        <v>221</v>
      </c>
      <c r="M2036" s="176" t="s">
        <v>221</v>
      </c>
      <c r="N2036" s="176" t="s">
        <v>221</v>
      </c>
    </row>
    <row r="2037" spans="1:50" x14ac:dyDescent="0.3">
      <c r="A2037" s="176">
        <v>812888</v>
      </c>
      <c r="B2037" s="176" t="s">
        <v>308</v>
      </c>
      <c r="C2037" s="176" t="s">
        <v>222</v>
      </c>
      <c r="D2037" s="176" t="s">
        <v>222</v>
      </c>
      <c r="E2037" s="176" t="s">
        <v>221</v>
      </c>
      <c r="F2037" s="176" t="s">
        <v>222</v>
      </c>
      <c r="G2037" s="176" t="s">
        <v>222</v>
      </c>
      <c r="H2037" s="176" t="s">
        <v>221</v>
      </c>
      <c r="I2037" s="176" t="s">
        <v>221</v>
      </c>
      <c r="J2037" s="176" t="s">
        <v>221</v>
      </c>
      <c r="K2037" s="176" t="s">
        <v>221</v>
      </c>
      <c r="L2037" s="176" t="s">
        <v>221</v>
      </c>
      <c r="M2037" s="176" t="s">
        <v>221</v>
      </c>
      <c r="N2037" s="176" t="s">
        <v>221</v>
      </c>
    </row>
    <row r="2038" spans="1:50" x14ac:dyDescent="0.3">
      <c r="A2038" s="176">
        <v>812889</v>
      </c>
      <c r="B2038" s="176" t="s">
        <v>308</v>
      </c>
      <c r="C2038" s="176" t="s">
        <v>222</v>
      </c>
      <c r="D2038" s="176" t="s">
        <v>222</v>
      </c>
      <c r="E2038" s="176" t="s">
        <v>221</v>
      </c>
      <c r="F2038" s="176" t="s">
        <v>221</v>
      </c>
      <c r="G2038" s="176" t="s">
        <v>222</v>
      </c>
      <c r="H2038" s="176" t="s">
        <v>222</v>
      </c>
      <c r="I2038" s="176" t="s">
        <v>221</v>
      </c>
      <c r="J2038" s="176" t="s">
        <v>221</v>
      </c>
      <c r="K2038" s="176" t="s">
        <v>221</v>
      </c>
      <c r="L2038" s="176" t="s">
        <v>221</v>
      </c>
      <c r="M2038" s="176" t="s">
        <v>221</v>
      </c>
      <c r="N2038" s="176" t="s">
        <v>221</v>
      </c>
    </row>
    <row r="2039" spans="1:50" x14ac:dyDescent="0.3">
      <c r="A2039" s="176">
        <v>812890</v>
      </c>
      <c r="B2039" s="176" t="s">
        <v>308</v>
      </c>
      <c r="C2039" s="176" t="s">
        <v>222</v>
      </c>
      <c r="D2039" s="176" t="s">
        <v>222</v>
      </c>
      <c r="E2039" s="176" t="s">
        <v>222</v>
      </c>
      <c r="F2039" s="176" t="s">
        <v>221</v>
      </c>
      <c r="G2039" s="176" t="s">
        <v>221</v>
      </c>
      <c r="H2039" s="176" t="s">
        <v>222</v>
      </c>
      <c r="I2039" s="176" t="s">
        <v>221</v>
      </c>
      <c r="J2039" s="176" t="s">
        <v>221</v>
      </c>
      <c r="K2039" s="176" t="s">
        <v>221</v>
      </c>
      <c r="L2039" s="176" t="s">
        <v>221</v>
      </c>
      <c r="M2039" s="176" t="s">
        <v>221</v>
      </c>
      <c r="N2039" s="176" t="s">
        <v>221</v>
      </c>
    </row>
    <row r="2040" spans="1:50" x14ac:dyDescent="0.3">
      <c r="A2040" s="176">
        <v>812891</v>
      </c>
      <c r="B2040" s="176" t="s">
        <v>308</v>
      </c>
      <c r="C2040" s="176" t="s">
        <v>222</v>
      </c>
      <c r="D2040" s="176" t="s">
        <v>222</v>
      </c>
      <c r="E2040" s="176" t="s">
        <v>221</v>
      </c>
      <c r="F2040" s="176" t="s">
        <v>221</v>
      </c>
      <c r="G2040" s="176" t="s">
        <v>221</v>
      </c>
      <c r="H2040" s="176" t="s">
        <v>222</v>
      </c>
      <c r="I2040" s="176" t="s">
        <v>222</v>
      </c>
      <c r="J2040" s="176" t="s">
        <v>221</v>
      </c>
      <c r="K2040" s="176" t="s">
        <v>221</v>
      </c>
      <c r="L2040" s="176" t="s">
        <v>220</v>
      </c>
      <c r="M2040" s="176" t="s">
        <v>220</v>
      </c>
      <c r="N2040" s="176" t="s">
        <v>222</v>
      </c>
    </row>
    <row r="2041" spans="1:50" x14ac:dyDescent="0.3">
      <c r="A2041" s="176">
        <v>812892</v>
      </c>
      <c r="B2041" s="176" t="s">
        <v>308</v>
      </c>
      <c r="C2041" s="176" t="s">
        <v>220</v>
      </c>
      <c r="D2041" s="176" t="s">
        <v>222</v>
      </c>
      <c r="E2041" s="176" t="s">
        <v>222</v>
      </c>
      <c r="F2041" s="176" t="s">
        <v>222</v>
      </c>
      <c r="G2041" s="176" t="s">
        <v>222</v>
      </c>
      <c r="H2041" s="176" t="s">
        <v>221</v>
      </c>
      <c r="I2041" s="176" t="s">
        <v>221</v>
      </c>
      <c r="J2041" s="176" t="s">
        <v>221</v>
      </c>
      <c r="K2041" s="176" t="s">
        <v>221</v>
      </c>
      <c r="L2041" s="176" t="s">
        <v>221</v>
      </c>
      <c r="M2041" s="176" t="s">
        <v>221</v>
      </c>
      <c r="N2041" s="176" t="s">
        <v>222</v>
      </c>
      <c r="O2041" s="176" t="s">
        <v>284</v>
      </c>
      <c r="P2041" s="176" t="s">
        <v>284</v>
      </c>
      <c r="Q2041" s="176" t="s">
        <v>284</v>
      </c>
      <c r="R2041" s="176" t="s">
        <v>284</v>
      </c>
      <c r="S2041" s="176" t="s">
        <v>284</v>
      </c>
      <c r="T2041" s="176" t="s">
        <v>284</v>
      </c>
      <c r="U2041" s="176" t="s">
        <v>284</v>
      </c>
      <c r="V2041" s="176" t="s">
        <v>284</v>
      </c>
      <c r="W2041" s="176" t="s">
        <v>284</v>
      </c>
      <c r="X2041" s="176" t="s">
        <v>284</v>
      </c>
      <c r="Y2041" s="176" t="s">
        <v>284</v>
      </c>
      <c r="Z2041" s="176" t="s">
        <v>284</v>
      </c>
      <c r="AA2041" s="176" t="s">
        <v>284</v>
      </c>
      <c r="AB2041" s="176" t="s">
        <v>284</v>
      </c>
      <c r="AC2041" s="176" t="s">
        <v>284</v>
      </c>
      <c r="AD2041" s="176" t="s">
        <v>284</v>
      </c>
      <c r="AE2041" s="176" t="s">
        <v>284</v>
      </c>
      <c r="AF2041" s="176" t="s">
        <v>284</v>
      </c>
      <c r="AG2041" s="176" t="s">
        <v>284</v>
      </c>
      <c r="AH2041" s="176" t="s">
        <v>284</v>
      </c>
      <c r="AI2041" s="176" t="s">
        <v>284</v>
      </c>
      <c r="AJ2041" s="176" t="s">
        <v>284</v>
      </c>
      <c r="AK2041" s="176" t="s">
        <v>284</v>
      </c>
      <c r="AL2041" s="176" t="s">
        <v>284</v>
      </c>
      <c r="AM2041" s="176" t="s">
        <v>284</v>
      </c>
      <c r="AN2041" s="176" t="s">
        <v>284</v>
      </c>
      <c r="AO2041" s="176" t="s">
        <v>284</v>
      </c>
      <c r="AP2041" s="176" t="s">
        <v>284</v>
      </c>
      <c r="AQ2041" s="176" t="s">
        <v>284</v>
      </c>
      <c r="AR2041" s="176" t="s">
        <v>284</v>
      </c>
      <c r="AS2041" s="176" t="s">
        <v>284</v>
      </c>
      <c r="AT2041" s="176" t="s">
        <v>284</v>
      </c>
      <c r="AU2041" s="176" t="s">
        <v>284</v>
      </c>
      <c r="AV2041" s="176" t="s">
        <v>284</v>
      </c>
      <c r="AW2041" s="176" t="s">
        <v>284</v>
      </c>
      <c r="AX2041" s="176" t="s">
        <v>284</v>
      </c>
    </row>
    <row r="2042" spans="1:50" x14ac:dyDescent="0.3">
      <c r="A2042" s="176">
        <v>812894</v>
      </c>
      <c r="B2042" s="176" t="s">
        <v>308</v>
      </c>
      <c r="C2042" s="176" t="s">
        <v>222</v>
      </c>
      <c r="D2042" s="176" t="s">
        <v>222</v>
      </c>
      <c r="E2042" s="176" t="s">
        <v>221</v>
      </c>
      <c r="F2042" s="176" t="s">
        <v>222</v>
      </c>
      <c r="G2042" s="176" t="s">
        <v>222</v>
      </c>
      <c r="H2042" s="176" t="s">
        <v>222</v>
      </c>
      <c r="I2042" s="176" t="s">
        <v>221</v>
      </c>
      <c r="J2042" s="176" t="s">
        <v>221</v>
      </c>
      <c r="K2042" s="176" t="s">
        <v>221</v>
      </c>
      <c r="L2042" s="176" t="s">
        <v>221</v>
      </c>
      <c r="M2042" s="176" t="s">
        <v>221</v>
      </c>
      <c r="N2042" s="176" t="s">
        <v>221</v>
      </c>
    </row>
    <row r="2043" spans="1:50" x14ac:dyDescent="0.3">
      <c r="A2043" s="176">
        <v>812895</v>
      </c>
      <c r="B2043" s="176" t="s">
        <v>308</v>
      </c>
      <c r="C2043" s="176" t="s">
        <v>220</v>
      </c>
      <c r="D2043" s="176" t="s">
        <v>221</v>
      </c>
      <c r="E2043" s="176" t="s">
        <v>220</v>
      </c>
      <c r="F2043" s="176" t="s">
        <v>221</v>
      </c>
      <c r="G2043" s="176" t="s">
        <v>222</v>
      </c>
      <c r="H2043" s="176" t="s">
        <v>222</v>
      </c>
      <c r="I2043" s="176" t="s">
        <v>222</v>
      </c>
      <c r="J2043" s="176" t="s">
        <v>222</v>
      </c>
      <c r="K2043" s="176" t="s">
        <v>221</v>
      </c>
      <c r="L2043" s="176" t="s">
        <v>221</v>
      </c>
      <c r="M2043" s="176" t="s">
        <v>220</v>
      </c>
      <c r="N2043" s="176" t="s">
        <v>222</v>
      </c>
    </row>
    <row r="2044" spans="1:50" x14ac:dyDescent="0.3">
      <c r="A2044" s="176">
        <v>812897</v>
      </c>
      <c r="B2044" s="176" t="s">
        <v>308</v>
      </c>
      <c r="C2044" s="176" t="s">
        <v>220</v>
      </c>
      <c r="D2044" s="176" t="s">
        <v>220</v>
      </c>
      <c r="E2044" s="176" t="s">
        <v>220</v>
      </c>
      <c r="F2044" s="176" t="s">
        <v>220</v>
      </c>
      <c r="G2044" s="176" t="s">
        <v>220</v>
      </c>
      <c r="H2044" s="176" t="s">
        <v>220</v>
      </c>
      <c r="I2044" s="176" t="s">
        <v>220</v>
      </c>
      <c r="J2044" s="176" t="s">
        <v>220</v>
      </c>
      <c r="K2044" s="176" t="s">
        <v>220</v>
      </c>
      <c r="L2044" s="176" t="s">
        <v>220</v>
      </c>
      <c r="M2044" s="176" t="s">
        <v>220</v>
      </c>
      <c r="N2044" s="176" t="s">
        <v>220</v>
      </c>
      <c r="O2044" s="176" t="s">
        <v>284</v>
      </c>
      <c r="P2044" s="176" t="s">
        <v>284</v>
      </c>
      <c r="Q2044" s="176" t="s">
        <v>284</v>
      </c>
      <c r="R2044" s="176" t="s">
        <v>284</v>
      </c>
      <c r="S2044" s="176" t="s">
        <v>284</v>
      </c>
      <c r="T2044" s="176" t="s">
        <v>284</v>
      </c>
      <c r="U2044" s="176" t="s">
        <v>284</v>
      </c>
      <c r="V2044" s="176" t="s">
        <v>284</v>
      </c>
      <c r="W2044" s="176" t="s">
        <v>284</v>
      </c>
      <c r="X2044" s="176" t="s">
        <v>284</v>
      </c>
      <c r="Y2044" s="176" t="s">
        <v>284</v>
      </c>
      <c r="Z2044" s="176" t="s">
        <v>284</v>
      </c>
      <c r="AA2044" s="176" t="s">
        <v>284</v>
      </c>
      <c r="AB2044" s="176" t="s">
        <v>284</v>
      </c>
      <c r="AC2044" s="176" t="s">
        <v>284</v>
      </c>
      <c r="AD2044" s="176" t="s">
        <v>284</v>
      </c>
      <c r="AE2044" s="176" t="s">
        <v>284</v>
      </c>
      <c r="AF2044" s="176" t="s">
        <v>284</v>
      </c>
      <c r="AG2044" s="176" t="s">
        <v>284</v>
      </c>
      <c r="AH2044" s="176" t="s">
        <v>284</v>
      </c>
      <c r="AI2044" s="176" t="s">
        <v>284</v>
      </c>
      <c r="AJ2044" s="176" t="s">
        <v>284</v>
      </c>
      <c r="AK2044" s="176" t="s">
        <v>284</v>
      </c>
      <c r="AL2044" s="176" t="s">
        <v>284</v>
      </c>
      <c r="AM2044" s="176" t="s">
        <v>284</v>
      </c>
      <c r="AN2044" s="176" t="s">
        <v>284</v>
      </c>
      <c r="AO2044" s="176" t="s">
        <v>284</v>
      </c>
      <c r="AP2044" s="176" t="s">
        <v>284</v>
      </c>
      <c r="AQ2044" s="176" t="s">
        <v>284</v>
      </c>
      <c r="AR2044" s="176" t="s">
        <v>284</v>
      </c>
      <c r="AS2044" s="176" t="s">
        <v>284</v>
      </c>
      <c r="AT2044" s="176" t="s">
        <v>284</v>
      </c>
      <c r="AU2044" s="176" t="s">
        <v>284</v>
      </c>
      <c r="AV2044" s="176" t="s">
        <v>284</v>
      </c>
      <c r="AW2044" s="176" t="s">
        <v>284</v>
      </c>
      <c r="AX2044" s="176" t="s">
        <v>284</v>
      </c>
    </row>
    <row r="2045" spans="1:50" x14ac:dyDescent="0.3">
      <c r="A2045" s="176">
        <v>812900</v>
      </c>
      <c r="B2045" s="176" t="s">
        <v>308</v>
      </c>
      <c r="C2045" s="176" t="s">
        <v>220</v>
      </c>
      <c r="D2045" s="176" t="s">
        <v>222</v>
      </c>
      <c r="E2045" s="176" t="s">
        <v>220</v>
      </c>
      <c r="F2045" s="176" t="s">
        <v>221</v>
      </c>
      <c r="G2045" s="176" t="s">
        <v>221</v>
      </c>
      <c r="H2045" s="176" t="s">
        <v>222</v>
      </c>
      <c r="I2045" s="176" t="s">
        <v>222</v>
      </c>
      <c r="J2045" s="176" t="s">
        <v>221</v>
      </c>
      <c r="K2045" s="176" t="s">
        <v>222</v>
      </c>
      <c r="L2045" s="176" t="s">
        <v>222</v>
      </c>
      <c r="M2045" s="176" t="s">
        <v>222</v>
      </c>
      <c r="N2045" s="176" t="s">
        <v>222</v>
      </c>
      <c r="O2045" s="176" t="s">
        <v>284</v>
      </c>
      <c r="P2045" s="176" t="s">
        <v>284</v>
      </c>
      <c r="Q2045" s="176" t="s">
        <v>284</v>
      </c>
      <c r="R2045" s="176" t="s">
        <v>284</v>
      </c>
      <c r="S2045" s="176" t="s">
        <v>284</v>
      </c>
      <c r="T2045" s="176" t="s">
        <v>284</v>
      </c>
      <c r="U2045" s="176" t="s">
        <v>284</v>
      </c>
      <c r="V2045" s="176" t="s">
        <v>284</v>
      </c>
      <c r="W2045" s="176" t="s">
        <v>284</v>
      </c>
      <c r="X2045" s="176" t="s">
        <v>284</v>
      </c>
      <c r="Y2045" s="176" t="s">
        <v>284</v>
      </c>
      <c r="Z2045" s="176" t="s">
        <v>284</v>
      </c>
      <c r="AA2045" s="176" t="s">
        <v>284</v>
      </c>
      <c r="AB2045" s="176" t="s">
        <v>284</v>
      </c>
      <c r="AC2045" s="176" t="s">
        <v>284</v>
      </c>
      <c r="AD2045" s="176" t="s">
        <v>284</v>
      </c>
      <c r="AE2045" s="176" t="s">
        <v>284</v>
      </c>
      <c r="AF2045" s="176" t="s">
        <v>284</v>
      </c>
      <c r="AG2045" s="176" t="s">
        <v>284</v>
      </c>
      <c r="AH2045" s="176" t="s">
        <v>284</v>
      </c>
      <c r="AI2045" s="176" t="s">
        <v>284</v>
      </c>
      <c r="AJ2045" s="176" t="s">
        <v>284</v>
      </c>
      <c r="AK2045" s="176" t="s">
        <v>284</v>
      </c>
      <c r="AL2045" s="176" t="s">
        <v>284</v>
      </c>
      <c r="AM2045" s="176" t="s">
        <v>284</v>
      </c>
      <c r="AN2045" s="176" t="s">
        <v>284</v>
      </c>
      <c r="AO2045" s="176" t="s">
        <v>284</v>
      </c>
      <c r="AP2045" s="176" t="s">
        <v>284</v>
      </c>
      <c r="AQ2045" s="176" t="s">
        <v>284</v>
      </c>
      <c r="AR2045" s="176" t="s">
        <v>284</v>
      </c>
      <c r="AS2045" s="176" t="s">
        <v>284</v>
      </c>
      <c r="AT2045" s="176" t="s">
        <v>284</v>
      </c>
      <c r="AU2045" s="176" t="s">
        <v>284</v>
      </c>
      <c r="AV2045" s="176" t="s">
        <v>284</v>
      </c>
      <c r="AW2045" s="176" t="s">
        <v>284</v>
      </c>
      <c r="AX2045" s="176" t="s">
        <v>284</v>
      </c>
    </row>
    <row r="2046" spans="1:50" x14ac:dyDescent="0.3">
      <c r="A2046" s="176">
        <v>812901</v>
      </c>
      <c r="B2046" s="176" t="s">
        <v>308</v>
      </c>
      <c r="C2046" s="176" t="s">
        <v>222</v>
      </c>
      <c r="D2046" s="176" t="s">
        <v>222</v>
      </c>
      <c r="E2046" s="176" t="s">
        <v>222</v>
      </c>
      <c r="F2046" s="176" t="s">
        <v>222</v>
      </c>
      <c r="G2046" s="176" t="s">
        <v>222</v>
      </c>
      <c r="H2046" s="176" t="s">
        <v>222</v>
      </c>
      <c r="I2046" s="176" t="s">
        <v>221</v>
      </c>
      <c r="J2046" s="176" t="s">
        <v>221</v>
      </c>
      <c r="K2046" s="176" t="s">
        <v>221</v>
      </c>
      <c r="L2046" s="176" t="s">
        <v>221</v>
      </c>
      <c r="M2046" s="176" t="s">
        <v>221</v>
      </c>
      <c r="N2046" s="176" t="s">
        <v>221</v>
      </c>
    </row>
    <row r="2047" spans="1:50" x14ac:dyDescent="0.3">
      <c r="A2047" s="176">
        <v>812902</v>
      </c>
      <c r="B2047" s="176" t="s">
        <v>308</v>
      </c>
      <c r="C2047" s="176" t="s">
        <v>222</v>
      </c>
      <c r="D2047" s="176" t="s">
        <v>222</v>
      </c>
      <c r="E2047" s="176" t="s">
        <v>221</v>
      </c>
      <c r="F2047" s="176" t="s">
        <v>222</v>
      </c>
      <c r="G2047" s="176" t="s">
        <v>222</v>
      </c>
      <c r="H2047" s="176" t="s">
        <v>222</v>
      </c>
      <c r="I2047" s="176" t="s">
        <v>221</v>
      </c>
      <c r="J2047" s="176" t="s">
        <v>221</v>
      </c>
      <c r="K2047" s="176" t="s">
        <v>221</v>
      </c>
      <c r="L2047" s="176" t="s">
        <v>221</v>
      </c>
      <c r="M2047" s="176" t="s">
        <v>221</v>
      </c>
      <c r="N2047" s="176" t="s">
        <v>221</v>
      </c>
    </row>
    <row r="2048" spans="1:50" x14ac:dyDescent="0.3">
      <c r="A2048" s="176">
        <v>812903</v>
      </c>
      <c r="B2048" s="176" t="s">
        <v>308</v>
      </c>
      <c r="C2048" s="176" t="s">
        <v>222</v>
      </c>
      <c r="D2048" s="176" t="s">
        <v>222</v>
      </c>
      <c r="E2048" s="176" t="s">
        <v>222</v>
      </c>
      <c r="F2048" s="176" t="s">
        <v>222</v>
      </c>
      <c r="G2048" s="176" t="s">
        <v>222</v>
      </c>
      <c r="H2048" s="176" t="s">
        <v>222</v>
      </c>
      <c r="I2048" s="176" t="s">
        <v>221</v>
      </c>
      <c r="J2048" s="176" t="s">
        <v>221</v>
      </c>
      <c r="K2048" s="176" t="s">
        <v>221</v>
      </c>
      <c r="L2048" s="176" t="s">
        <v>221</v>
      </c>
      <c r="M2048" s="176" t="s">
        <v>221</v>
      </c>
      <c r="N2048" s="176" t="s">
        <v>221</v>
      </c>
    </row>
    <row r="2049" spans="1:50" x14ac:dyDescent="0.3">
      <c r="A2049" s="176">
        <v>812904</v>
      </c>
      <c r="B2049" s="176" t="s">
        <v>308</v>
      </c>
      <c r="C2049" s="176" t="s">
        <v>222</v>
      </c>
      <c r="D2049" s="176" t="s">
        <v>222</v>
      </c>
      <c r="E2049" s="176" t="s">
        <v>222</v>
      </c>
      <c r="F2049" s="176" t="s">
        <v>222</v>
      </c>
      <c r="G2049" s="176" t="s">
        <v>222</v>
      </c>
      <c r="H2049" s="176" t="s">
        <v>222</v>
      </c>
      <c r="I2049" s="176" t="s">
        <v>221</v>
      </c>
      <c r="J2049" s="176" t="s">
        <v>221</v>
      </c>
      <c r="K2049" s="176" t="s">
        <v>221</v>
      </c>
      <c r="L2049" s="176" t="s">
        <v>221</v>
      </c>
      <c r="M2049" s="176" t="s">
        <v>221</v>
      </c>
      <c r="N2049" s="176" t="s">
        <v>221</v>
      </c>
    </row>
    <row r="2050" spans="1:50" x14ac:dyDescent="0.3">
      <c r="A2050" s="176">
        <v>812906</v>
      </c>
      <c r="B2050" s="176" t="s">
        <v>308</v>
      </c>
      <c r="C2050" s="176" t="s">
        <v>221</v>
      </c>
      <c r="D2050" s="176" t="s">
        <v>222</v>
      </c>
      <c r="E2050" s="176" t="s">
        <v>222</v>
      </c>
      <c r="F2050" s="176" t="s">
        <v>222</v>
      </c>
      <c r="G2050" s="176" t="s">
        <v>222</v>
      </c>
      <c r="H2050" s="176" t="s">
        <v>221</v>
      </c>
      <c r="I2050" s="176" t="s">
        <v>221</v>
      </c>
      <c r="J2050" s="176" t="s">
        <v>222</v>
      </c>
      <c r="K2050" s="176" t="s">
        <v>222</v>
      </c>
      <c r="L2050" s="176" t="s">
        <v>222</v>
      </c>
      <c r="M2050" s="176" t="s">
        <v>221</v>
      </c>
      <c r="N2050" s="176" t="s">
        <v>221</v>
      </c>
      <c r="O2050" s="176" t="s">
        <v>284</v>
      </c>
      <c r="P2050" s="176" t="s">
        <v>284</v>
      </c>
      <c r="Q2050" s="176" t="s">
        <v>284</v>
      </c>
      <c r="R2050" s="176" t="s">
        <v>284</v>
      </c>
      <c r="S2050" s="176" t="s">
        <v>284</v>
      </c>
      <c r="T2050" s="176" t="s">
        <v>284</v>
      </c>
      <c r="U2050" s="176" t="s">
        <v>284</v>
      </c>
      <c r="V2050" s="176" t="s">
        <v>284</v>
      </c>
      <c r="W2050" s="176" t="s">
        <v>284</v>
      </c>
      <c r="X2050" s="176" t="s">
        <v>284</v>
      </c>
      <c r="Y2050" s="176" t="s">
        <v>284</v>
      </c>
      <c r="Z2050" s="176" t="s">
        <v>284</v>
      </c>
      <c r="AA2050" s="176" t="s">
        <v>284</v>
      </c>
      <c r="AB2050" s="176" t="s">
        <v>284</v>
      </c>
      <c r="AC2050" s="176" t="s">
        <v>284</v>
      </c>
      <c r="AD2050" s="176" t="s">
        <v>284</v>
      </c>
      <c r="AE2050" s="176" t="s">
        <v>284</v>
      </c>
      <c r="AF2050" s="176" t="s">
        <v>284</v>
      </c>
      <c r="AG2050" s="176" t="s">
        <v>284</v>
      </c>
      <c r="AH2050" s="176" t="s">
        <v>284</v>
      </c>
      <c r="AI2050" s="176" t="s">
        <v>284</v>
      </c>
      <c r="AJ2050" s="176" t="s">
        <v>284</v>
      </c>
      <c r="AK2050" s="176" t="s">
        <v>284</v>
      </c>
      <c r="AL2050" s="176" t="s">
        <v>284</v>
      </c>
      <c r="AM2050" s="176" t="s">
        <v>284</v>
      </c>
      <c r="AN2050" s="176" t="s">
        <v>284</v>
      </c>
      <c r="AO2050" s="176" t="s">
        <v>284</v>
      </c>
      <c r="AP2050" s="176" t="s">
        <v>284</v>
      </c>
      <c r="AQ2050" s="176" t="s">
        <v>284</v>
      </c>
      <c r="AR2050" s="176" t="s">
        <v>284</v>
      </c>
      <c r="AS2050" s="176" t="s">
        <v>284</v>
      </c>
      <c r="AT2050" s="176" t="s">
        <v>284</v>
      </c>
      <c r="AU2050" s="176" t="s">
        <v>284</v>
      </c>
      <c r="AV2050" s="176" t="s">
        <v>284</v>
      </c>
      <c r="AW2050" s="176" t="s">
        <v>284</v>
      </c>
      <c r="AX2050" s="176" t="s">
        <v>284</v>
      </c>
    </row>
    <row r="2051" spans="1:50" x14ac:dyDescent="0.3">
      <c r="A2051" s="176">
        <v>812907</v>
      </c>
      <c r="B2051" s="176" t="s">
        <v>308</v>
      </c>
      <c r="C2051" s="176" t="s">
        <v>222</v>
      </c>
      <c r="D2051" s="176" t="s">
        <v>220</v>
      </c>
      <c r="E2051" s="176" t="s">
        <v>222</v>
      </c>
      <c r="F2051" s="176" t="s">
        <v>220</v>
      </c>
      <c r="G2051" s="176" t="s">
        <v>222</v>
      </c>
      <c r="H2051" s="176" t="s">
        <v>222</v>
      </c>
      <c r="I2051" s="176" t="s">
        <v>222</v>
      </c>
      <c r="J2051" s="176" t="s">
        <v>221</v>
      </c>
      <c r="K2051" s="176" t="s">
        <v>222</v>
      </c>
      <c r="L2051" s="176" t="s">
        <v>222</v>
      </c>
      <c r="M2051" s="176" t="s">
        <v>220</v>
      </c>
      <c r="N2051" s="176" t="s">
        <v>220</v>
      </c>
    </row>
    <row r="2052" spans="1:50" x14ac:dyDescent="0.3">
      <c r="A2052" s="176">
        <v>812908</v>
      </c>
      <c r="B2052" s="176" t="s">
        <v>308</v>
      </c>
      <c r="C2052" s="176" t="s">
        <v>220</v>
      </c>
      <c r="D2052" s="176" t="s">
        <v>222</v>
      </c>
      <c r="E2052" s="176" t="s">
        <v>221</v>
      </c>
      <c r="F2052" s="176" t="s">
        <v>220</v>
      </c>
      <c r="G2052" s="176" t="s">
        <v>220</v>
      </c>
      <c r="H2052" s="176" t="s">
        <v>222</v>
      </c>
      <c r="I2052" s="176" t="s">
        <v>221</v>
      </c>
      <c r="J2052" s="176" t="s">
        <v>221</v>
      </c>
      <c r="K2052" s="176" t="s">
        <v>221</v>
      </c>
      <c r="L2052" s="176" t="s">
        <v>221</v>
      </c>
      <c r="M2052" s="176" t="s">
        <v>221</v>
      </c>
      <c r="N2052" s="176" t="s">
        <v>221</v>
      </c>
    </row>
    <row r="2053" spans="1:50" x14ac:dyDescent="0.3">
      <c r="A2053" s="176">
        <v>812910</v>
      </c>
      <c r="B2053" s="176" t="s">
        <v>308</v>
      </c>
      <c r="C2053" s="176" t="s">
        <v>222</v>
      </c>
      <c r="D2053" s="176" t="s">
        <v>222</v>
      </c>
      <c r="E2053" s="176" t="s">
        <v>222</v>
      </c>
      <c r="F2053" s="176" t="s">
        <v>220</v>
      </c>
      <c r="G2053" s="176" t="s">
        <v>220</v>
      </c>
      <c r="H2053" s="176" t="s">
        <v>222</v>
      </c>
      <c r="I2053" s="176" t="s">
        <v>222</v>
      </c>
      <c r="J2053" s="176" t="s">
        <v>220</v>
      </c>
      <c r="K2053" s="176" t="s">
        <v>222</v>
      </c>
      <c r="L2053" s="176" t="s">
        <v>221</v>
      </c>
      <c r="M2053" s="176" t="s">
        <v>220</v>
      </c>
      <c r="N2053" s="176" t="s">
        <v>222</v>
      </c>
      <c r="O2053" s="176" t="s">
        <v>284</v>
      </c>
      <c r="P2053" s="176" t="s">
        <v>284</v>
      </c>
      <c r="Q2053" s="176" t="s">
        <v>284</v>
      </c>
      <c r="R2053" s="176" t="s">
        <v>284</v>
      </c>
      <c r="S2053" s="176" t="s">
        <v>284</v>
      </c>
      <c r="T2053" s="176" t="s">
        <v>284</v>
      </c>
      <c r="U2053" s="176" t="s">
        <v>284</v>
      </c>
      <c r="V2053" s="176" t="s">
        <v>284</v>
      </c>
      <c r="W2053" s="176" t="s">
        <v>284</v>
      </c>
      <c r="X2053" s="176" t="s">
        <v>284</v>
      </c>
      <c r="Y2053" s="176" t="s">
        <v>284</v>
      </c>
      <c r="Z2053" s="176" t="s">
        <v>284</v>
      </c>
      <c r="AA2053" s="176" t="s">
        <v>284</v>
      </c>
      <c r="AB2053" s="176" t="s">
        <v>284</v>
      </c>
      <c r="AC2053" s="176" t="s">
        <v>284</v>
      </c>
      <c r="AD2053" s="176" t="s">
        <v>284</v>
      </c>
      <c r="AE2053" s="176" t="s">
        <v>284</v>
      </c>
      <c r="AF2053" s="176" t="s">
        <v>284</v>
      </c>
      <c r="AG2053" s="176" t="s">
        <v>284</v>
      </c>
      <c r="AH2053" s="176" t="s">
        <v>284</v>
      </c>
      <c r="AI2053" s="176" t="s">
        <v>284</v>
      </c>
      <c r="AJ2053" s="176" t="s">
        <v>284</v>
      </c>
      <c r="AK2053" s="176" t="s">
        <v>284</v>
      </c>
      <c r="AL2053" s="176" t="s">
        <v>284</v>
      </c>
      <c r="AM2053" s="176" t="s">
        <v>284</v>
      </c>
      <c r="AN2053" s="176" t="s">
        <v>284</v>
      </c>
      <c r="AO2053" s="176" t="s">
        <v>284</v>
      </c>
      <c r="AP2053" s="176" t="s">
        <v>284</v>
      </c>
      <c r="AQ2053" s="176" t="s">
        <v>284</v>
      </c>
      <c r="AR2053" s="176" t="s">
        <v>284</v>
      </c>
      <c r="AS2053" s="176" t="s">
        <v>284</v>
      </c>
      <c r="AT2053" s="176" t="s">
        <v>284</v>
      </c>
      <c r="AU2053" s="176" t="s">
        <v>284</v>
      </c>
      <c r="AV2053" s="176" t="s">
        <v>284</v>
      </c>
      <c r="AW2053" s="176" t="s">
        <v>284</v>
      </c>
      <c r="AX2053" s="176" t="s">
        <v>284</v>
      </c>
    </row>
    <row r="2054" spans="1:50" x14ac:dyDescent="0.3">
      <c r="A2054" s="176">
        <v>812911</v>
      </c>
      <c r="B2054" s="176" t="s">
        <v>308</v>
      </c>
      <c r="C2054" s="176" t="s">
        <v>222</v>
      </c>
      <c r="D2054" s="176" t="s">
        <v>222</v>
      </c>
      <c r="E2054" s="176" t="s">
        <v>222</v>
      </c>
      <c r="F2054" s="176" t="s">
        <v>222</v>
      </c>
      <c r="G2054" s="176" t="s">
        <v>222</v>
      </c>
      <c r="H2054" s="176" t="s">
        <v>220</v>
      </c>
      <c r="I2054" s="176" t="s">
        <v>222</v>
      </c>
      <c r="J2054" s="176" t="s">
        <v>222</v>
      </c>
      <c r="K2054" s="176" t="s">
        <v>222</v>
      </c>
      <c r="L2054" s="176" t="s">
        <v>222</v>
      </c>
      <c r="M2054" s="176" t="s">
        <v>222</v>
      </c>
      <c r="N2054" s="176" t="s">
        <v>222</v>
      </c>
    </row>
    <row r="2055" spans="1:50" x14ac:dyDescent="0.3">
      <c r="A2055" s="176">
        <v>812912</v>
      </c>
      <c r="B2055" s="176" t="s">
        <v>308</v>
      </c>
      <c r="C2055" s="176" t="s">
        <v>222</v>
      </c>
      <c r="D2055" s="176" t="s">
        <v>221</v>
      </c>
      <c r="E2055" s="176" t="s">
        <v>221</v>
      </c>
      <c r="F2055" s="176" t="s">
        <v>221</v>
      </c>
      <c r="G2055" s="176" t="s">
        <v>222</v>
      </c>
      <c r="H2055" s="176" t="s">
        <v>221</v>
      </c>
      <c r="I2055" s="176" t="s">
        <v>222</v>
      </c>
      <c r="J2055" s="176" t="s">
        <v>221</v>
      </c>
      <c r="K2055" s="176" t="s">
        <v>221</v>
      </c>
      <c r="L2055" s="176" t="s">
        <v>222</v>
      </c>
      <c r="M2055" s="176" t="s">
        <v>221</v>
      </c>
      <c r="N2055" s="176" t="s">
        <v>221</v>
      </c>
    </row>
    <row r="2056" spans="1:50" x14ac:dyDescent="0.3">
      <c r="A2056" s="176">
        <v>812913</v>
      </c>
      <c r="B2056" s="176" t="s">
        <v>308</v>
      </c>
      <c r="C2056" s="176" t="s">
        <v>222</v>
      </c>
      <c r="D2056" s="176" t="s">
        <v>222</v>
      </c>
      <c r="E2056" s="176" t="s">
        <v>222</v>
      </c>
      <c r="F2056" s="176" t="s">
        <v>222</v>
      </c>
      <c r="G2056" s="176" t="s">
        <v>222</v>
      </c>
      <c r="H2056" s="176" t="s">
        <v>222</v>
      </c>
      <c r="I2056" s="176" t="s">
        <v>221</v>
      </c>
      <c r="J2056" s="176" t="s">
        <v>221</v>
      </c>
      <c r="K2056" s="176" t="s">
        <v>221</v>
      </c>
      <c r="L2056" s="176" t="s">
        <v>221</v>
      </c>
      <c r="M2056" s="176" t="s">
        <v>221</v>
      </c>
      <c r="N2056" s="176" t="s">
        <v>221</v>
      </c>
    </row>
    <row r="2057" spans="1:50" x14ac:dyDescent="0.3">
      <c r="A2057" s="176">
        <v>812914</v>
      </c>
      <c r="B2057" s="176" t="s">
        <v>308</v>
      </c>
      <c r="C2057" s="176" t="s">
        <v>222</v>
      </c>
      <c r="D2057" s="176" t="s">
        <v>221</v>
      </c>
      <c r="E2057" s="176" t="s">
        <v>221</v>
      </c>
      <c r="F2057" s="176" t="s">
        <v>222</v>
      </c>
      <c r="G2057" s="176" t="s">
        <v>221</v>
      </c>
      <c r="H2057" s="176" t="s">
        <v>222</v>
      </c>
      <c r="I2057" s="176" t="s">
        <v>221</v>
      </c>
      <c r="J2057" s="176" t="s">
        <v>221</v>
      </c>
      <c r="K2057" s="176" t="s">
        <v>221</v>
      </c>
      <c r="L2057" s="176" t="s">
        <v>221</v>
      </c>
      <c r="M2057" s="176" t="s">
        <v>221</v>
      </c>
      <c r="N2057" s="176" t="s">
        <v>221</v>
      </c>
    </row>
    <row r="2058" spans="1:50" x14ac:dyDescent="0.3">
      <c r="A2058" s="176">
        <v>812915</v>
      </c>
      <c r="B2058" s="176" t="s">
        <v>308</v>
      </c>
      <c r="C2058" s="176" t="s">
        <v>222</v>
      </c>
      <c r="D2058" s="176" t="s">
        <v>222</v>
      </c>
      <c r="E2058" s="176" t="s">
        <v>221</v>
      </c>
      <c r="F2058" s="176" t="s">
        <v>221</v>
      </c>
      <c r="G2058" s="176" t="s">
        <v>222</v>
      </c>
      <c r="H2058" s="176" t="s">
        <v>222</v>
      </c>
      <c r="I2058" s="176" t="s">
        <v>221</v>
      </c>
      <c r="J2058" s="176" t="s">
        <v>221</v>
      </c>
      <c r="K2058" s="176" t="s">
        <v>221</v>
      </c>
      <c r="L2058" s="176" t="s">
        <v>221</v>
      </c>
      <c r="M2058" s="176" t="s">
        <v>221</v>
      </c>
      <c r="N2058" s="176" t="s">
        <v>221</v>
      </c>
    </row>
    <row r="2059" spans="1:50" x14ac:dyDescent="0.3">
      <c r="A2059" s="176">
        <v>812916</v>
      </c>
      <c r="B2059" s="176" t="s">
        <v>308</v>
      </c>
      <c r="C2059" s="176" t="s">
        <v>220</v>
      </c>
      <c r="D2059" s="176" t="s">
        <v>222</v>
      </c>
      <c r="E2059" s="176" t="s">
        <v>220</v>
      </c>
      <c r="F2059" s="176" t="s">
        <v>222</v>
      </c>
      <c r="G2059" s="176" t="s">
        <v>222</v>
      </c>
      <c r="H2059" s="176" t="s">
        <v>222</v>
      </c>
      <c r="I2059" s="176" t="s">
        <v>222</v>
      </c>
      <c r="J2059" s="176" t="s">
        <v>222</v>
      </c>
      <c r="K2059" s="176" t="s">
        <v>222</v>
      </c>
      <c r="L2059" s="176" t="s">
        <v>222</v>
      </c>
      <c r="M2059" s="176" t="s">
        <v>220</v>
      </c>
      <c r="N2059" s="176" t="s">
        <v>222</v>
      </c>
      <c r="O2059" s="176" t="s">
        <v>284</v>
      </c>
      <c r="P2059" s="176" t="s">
        <v>284</v>
      </c>
      <c r="Q2059" s="176" t="s">
        <v>284</v>
      </c>
      <c r="R2059" s="176" t="s">
        <v>284</v>
      </c>
      <c r="S2059" s="176" t="s">
        <v>284</v>
      </c>
      <c r="T2059" s="176" t="s">
        <v>284</v>
      </c>
      <c r="U2059" s="176" t="s">
        <v>284</v>
      </c>
      <c r="V2059" s="176" t="s">
        <v>284</v>
      </c>
      <c r="W2059" s="176" t="s">
        <v>284</v>
      </c>
      <c r="X2059" s="176" t="s">
        <v>284</v>
      </c>
      <c r="Y2059" s="176" t="s">
        <v>284</v>
      </c>
      <c r="Z2059" s="176" t="s">
        <v>284</v>
      </c>
      <c r="AA2059" s="176" t="s">
        <v>284</v>
      </c>
      <c r="AB2059" s="176" t="s">
        <v>284</v>
      </c>
      <c r="AC2059" s="176" t="s">
        <v>284</v>
      </c>
      <c r="AD2059" s="176" t="s">
        <v>284</v>
      </c>
      <c r="AE2059" s="176" t="s">
        <v>284</v>
      </c>
      <c r="AF2059" s="176" t="s">
        <v>284</v>
      </c>
      <c r="AG2059" s="176" t="s">
        <v>284</v>
      </c>
      <c r="AH2059" s="176" t="s">
        <v>284</v>
      </c>
      <c r="AI2059" s="176" t="s">
        <v>284</v>
      </c>
      <c r="AJ2059" s="176" t="s">
        <v>284</v>
      </c>
      <c r="AK2059" s="176" t="s">
        <v>284</v>
      </c>
      <c r="AL2059" s="176" t="s">
        <v>284</v>
      </c>
      <c r="AM2059" s="176" t="s">
        <v>284</v>
      </c>
      <c r="AN2059" s="176" t="s">
        <v>284</v>
      </c>
      <c r="AO2059" s="176" t="s">
        <v>284</v>
      </c>
      <c r="AP2059" s="176" t="s">
        <v>284</v>
      </c>
      <c r="AQ2059" s="176" t="s">
        <v>284</v>
      </c>
      <c r="AR2059" s="176" t="s">
        <v>284</v>
      </c>
      <c r="AS2059" s="176" t="s">
        <v>284</v>
      </c>
      <c r="AT2059" s="176" t="s">
        <v>284</v>
      </c>
      <c r="AU2059" s="176" t="s">
        <v>284</v>
      </c>
      <c r="AV2059" s="176" t="s">
        <v>284</v>
      </c>
      <c r="AW2059" s="176" t="s">
        <v>284</v>
      </c>
      <c r="AX2059" s="176" t="s">
        <v>284</v>
      </c>
    </row>
    <row r="2060" spans="1:50" x14ac:dyDescent="0.3">
      <c r="A2060" s="176">
        <v>812917</v>
      </c>
      <c r="B2060" s="176" t="s">
        <v>308</v>
      </c>
      <c r="C2060" s="176" t="s">
        <v>222</v>
      </c>
      <c r="D2060" s="176" t="s">
        <v>222</v>
      </c>
      <c r="E2060" s="176" t="s">
        <v>221</v>
      </c>
      <c r="F2060" s="176" t="s">
        <v>221</v>
      </c>
      <c r="G2060" s="176" t="s">
        <v>221</v>
      </c>
      <c r="H2060" s="176" t="s">
        <v>221</v>
      </c>
      <c r="I2060" s="176" t="s">
        <v>221</v>
      </c>
      <c r="J2060" s="176" t="s">
        <v>221</v>
      </c>
      <c r="K2060" s="176" t="s">
        <v>221</v>
      </c>
      <c r="L2060" s="176" t="s">
        <v>221</v>
      </c>
      <c r="M2060" s="176" t="s">
        <v>221</v>
      </c>
      <c r="N2060" s="176" t="s">
        <v>221</v>
      </c>
    </row>
    <row r="2061" spans="1:50" x14ac:dyDescent="0.3">
      <c r="A2061" s="176">
        <v>812918</v>
      </c>
      <c r="B2061" s="176" t="s">
        <v>308</v>
      </c>
      <c r="C2061" s="176" t="s">
        <v>222</v>
      </c>
      <c r="D2061" s="176" t="s">
        <v>220</v>
      </c>
      <c r="E2061" s="176" t="s">
        <v>222</v>
      </c>
      <c r="F2061" s="176" t="s">
        <v>220</v>
      </c>
      <c r="G2061" s="176" t="s">
        <v>220</v>
      </c>
      <c r="H2061" s="176" t="s">
        <v>220</v>
      </c>
      <c r="I2061" s="176" t="s">
        <v>222</v>
      </c>
      <c r="J2061" s="176" t="s">
        <v>220</v>
      </c>
      <c r="K2061" s="176" t="s">
        <v>221</v>
      </c>
      <c r="L2061" s="176" t="s">
        <v>221</v>
      </c>
      <c r="M2061" s="176" t="s">
        <v>222</v>
      </c>
      <c r="N2061" s="176" t="s">
        <v>222</v>
      </c>
      <c r="O2061" s="176" t="s">
        <v>284</v>
      </c>
      <c r="P2061" s="176" t="s">
        <v>284</v>
      </c>
      <c r="Q2061" s="176" t="s">
        <v>284</v>
      </c>
      <c r="R2061" s="176" t="s">
        <v>284</v>
      </c>
      <c r="S2061" s="176" t="s">
        <v>284</v>
      </c>
      <c r="T2061" s="176" t="s">
        <v>284</v>
      </c>
      <c r="U2061" s="176" t="s">
        <v>284</v>
      </c>
      <c r="V2061" s="176" t="s">
        <v>284</v>
      </c>
      <c r="W2061" s="176" t="s">
        <v>284</v>
      </c>
      <c r="X2061" s="176" t="s">
        <v>284</v>
      </c>
      <c r="Y2061" s="176" t="s">
        <v>284</v>
      </c>
      <c r="Z2061" s="176" t="s">
        <v>284</v>
      </c>
      <c r="AA2061" s="176" t="s">
        <v>284</v>
      </c>
      <c r="AB2061" s="176" t="s">
        <v>284</v>
      </c>
      <c r="AC2061" s="176" t="s">
        <v>284</v>
      </c>
      <c r="AD2061" s="176" t="s">
        <v>284</v>
      </c>
      <c r="AE2061" s="176" t="s">
        <v>284</v>
      </c>
      <c r="AF2061" s="176" t="s">
        <v>284</v>
      </c>
      <c r="AG2061" s="176" t="s">
        <v>284</v>
      </c>
      <c r="AH2061" s="176" t="s">
        <v>284</v>
      </c>
      <c r="AI2061" s="176" t="s">
        <v>284</v>
      </c>
      <c r="AJ2061" s="176" t="s">
        <v>284</v>
      </c>
      <c r="AK2061" s="176" t="s">
        <v>284</v>
      </c>
      <c r="AL2061" s="176" t="s">
        <v>284</v>
      </c>
      <c r="AM2061" s="176" t="s">
        <v>284</v>
      </c>
      <c r="AN2061" s="176" t="s">
        <v>284</v>
      </c>
      <c r="AO2061" s="176" t="s">
        <v>284</v>
      </c>
      <c r="AP2061" s="176" t="s">
        <v>284</v>
      </c>
      <c r="AQ2061" s="176" t="s">
        <v>284</v>
      </c>
      <c r="AR2061" s="176" t="s">
        <v>284</v>
      </c>
      <c r="AS2061" s="176" t="s">
        <v>284</v>
      </c>
      <c r="AT2061" s="176" t="s">
        <v>284</v>
      </c>
      <c r="AU2061" s="176" t="s">
        <v>284</v>
      </c>
      <c r="AV2061" s="176" t="s">
        <v>284</v>
      </c>
      <c r="AW2061" s="176" t="s">
        <v>284</v>
      </c>
      <c r="AX2061" s="176" t="s">
        <v>284</v>
      </c>
    </row>
    <row r="2062" spans="1:50" x14ac:dyDescent="0.3">
      <c r="A2062" s="176">
        <v>812919</v>
      </c>
      <c r="B2062" s="176" t="s">
        <v>308</v>
      </c>
      <c r="C2062" s="176" t="s">
        <v>220</v>
      </c>
      <c r="D2062" s="176" t="s">
        <v>222</v>
      </c>
      <c r="E2062" s="176" t="s">
        <v>222</v>
      </c>
      <c r="F2062" s="176" t="s">
        <v>222</v>
      </c>
      <c r="G2062" s="176" t="s">
        <v>222</v>
      </c>
      <c r="H2062" s="176" t="s">
        <v>220</v>
      </c>
      <c r="I2062" s="176" t="s">
        <v>220</v>
      </c>
      <c r="J2062" s="176" t="s">
        <v>221</v>
      </c>
      <c r="K2062" s="176" t="s">
        <v>220</v>
      </c>
      <c r="L2062" s="176" t="s">
        <v>220</v>
      </c>
      <c r="M2062" s="176" t="s">
        <v>222</v>
      </c>
      <c r="N2062" s="176" t="s">
        <v>222</v>
      </c>
      <c r="O2062" s="176" t="s">
        <v>284</v>
      </c>
      <c r="P2062" s="176" t="s">
        <v>284</v>
      </c>
      <c r="Q2062" s="176" t="s">
        <v>284</v>
      </c>
      <c r="R2062" s="176" t="s">
        <v>284</v>
      </c>
      <c r="S2062" s="176" t="s">
        <v>284</v>
      </c>
      <c r="T2062" s="176" t="s">
        <v>284</v>
      </c>
      <c r="U2062" s="176" t="s">
        <v>284</v>
      </c>
      <c r="V2062" s="176" t="s">
        <v>284</v>
      </c>
      <c r="W2062" s="176" t="s">
        <v>284</v>
      </c>
      <c r="X2062" s="176" t="s">
        <v>284</v>
      </c>
      <c r="Y2062" s="176" t="s">
        <v>284</v>
      </c>
      <c r="Z2062" s="176" t="s">
        <v>284</v>
      </c>
      <c r="AA2062" s="176" t="s">
        <v>284</v>
      </c>
      <c r="AB2062" s="176" t="s">
        <v>284</v>
      </c>
      <c r="AC2062" s="176" t="s">
        <v>284</v>
      </c>
      <c r="AD2062" s="176" t="s">
        <v>284</v>
      </c>
      <c r="AE2062" s="176" t="s">
        <v>284</v>
      </c>
      <c r="AF2062" s="176" t="s">
        <v>284</v>
      </c>
      <c r="AG2062" s="176" t="s">
        <v>284</v>
      </c>
      <c r="AH2062" s="176" t="s">
        <v>284</v>
      </c>
      <c r="AI2062" s="176" t="s">
        <v>284</v>
      </c>
      <c r="AJ2062" s="176" t="s">
        <v>284</v>
      </c>
      <c r="AK2062" s="176" t="s">
        <v>284</v>
      </c>
      <c r="AL2062" s="176" t="s">
        <v>284</v>
      </c>
      <c r="AM2062" s="176" t="s">
        <v>284</v>
      </c>
      <c r="AN2062" s="176" t="s">
        <v>284</v>
      </c>
      <c r="AO2062" s="176" t="s">
        <v>284</v>
      </c>
      <c r="AP2062" s="176" t="s">
        <v>284</v>
      </c>
      <c r="AQ2062" s="176" t="s">
        <v>284</v>
      </c>
      <c r="AR2062" s="176" t="s">
        <v>284</v>
      </c>
      <c r="AS2062" s="176" t="s">
        <v>284</v>
      </c>
      <c r="AT2062" s="176" t="s">
        <v>284</v>
      </c>
      <c r="AU2062" s="176" t="s">
        <v>284</v>
      </c>
      <c r="AV2062" s="176" t="s">
        <v>284</v>
      </c>
      <c r="AW2062" s="176" t="s">
        <v>284</v>
      </c>
      <c r="AX2062" s="176" t="s">
        <v>284</v>
      </c>
    </row>
    <row r="2063" spans="1:50" x14ac:dyDescent="0.3">
      <c r="A2063" s="176">
        <v>812920</v>
      </c>
      <c r="B2063" s="176" t="s">
        <v>308</v>
      </c>
      <c r="C2063" s="176" t="s">
        <v>222</v>
      </c>
      <c r="D2063" s="176" t="s">
        <v>221</v>
      </c>
      <c r="E2063" s="176" t="s">
        <v>221</v>
      </c>
      <c r="F2063" s="176" t="s">
        <v>222</v>
      </c>
      <c r="G2063" s="176" t="s">
        <v>222</v>
      </c>
      <c r="H2063" s="176" t="s">
        <v>222</v>
      </c>
      <c r="I2063" s="176" t="s">
        <v>221</v>
      </c>
      <c r="J2063" s="176" t="s">
        <v>221</v>
      </c>
      <c r="K2063" s="176" t="s">
        <v>221</v>
      </c>
      <c r="L2063" s="176" t="s">
        <v>221</v>
      </c>
      <c r="M2063" s="176" t="s">
        <v>221</v>
      </c>
      <c r="N2063" s="176" t="s">
        <v>221</v>
      </c>
    </row>
    <row r="2064" spans="1:50" x14ac:dyDescent="0.3">
      <c r="A2064" s="176">
        <v>812921</v>
      </c>
      <c r="B2064" s="176" t="s">
        <v>308</v>
      </c>
      <c r="C2064" s="176" t="s">
        <v>220</v>
      </c>
      <c r="D2064" s="176" t="s">
        <v>220</v>
      </c>
      <c r="E2064" s="176" t="s">
        <v>222</v>
      </c>
      <c r="F2064" s="176" t="s">
        <v>220</v>
      </c>
      <c r="G2064" s="176" t="s">
        <v>222</v>
      </c>
      <c r="H2064" s="176" t="s">
        <v>222</v>
      </c>
      <c r="I2064" s="176" t="s">
        <v>222</v>
      </c>
      <c r="J2064" s="176" t="s">
        <v>222</v>
      </c>
      <c r="K2064" s="176" t="s">
        <v>221</v>
      </c>
      <c r="L2064" s="176" t="s">
        <v>221</v>
      </c>
      <c r="M2064" s="176" t="s">
        <v>222</v>
      </c>
      <c r="N2064" s="176" t="s">
        <v>222</v>
      </c>
    </row>
    <row r="2065" spans="1:50" x14ac:dyDescent="0.3">
      <c r="A2065" s="176">
        <v>812922</v>
      </c>
      <c r="B2065" s="176" t="s">
        <v>308</v>
      </c>
      <c r="C2065" s="176" t="s">
        <v>222</v>
      </c>
      <c r="D2065" s="176" t="s">
        <v>222</v>
      </c>
      <c r="E2065" s="176" t="s">
        <v>222</v>
      </c>
      <c r="F2065" s="176" t="s">
        <v>222</v>
      </c>
      <c r="G2065" s="176" t="s">
        <v>220</v>
      </c>
      <c r="H2065" s="176" t="s">
        <v>222</v>
      </c>
      <c r="I2065" s="176" t="s">
        <v>221</v>
      </c>
      <c r="J2065" s="176" t="s">
        <v>221</v>
      </c>
      <c r="K2065" s="176" t="s">
        <v>221</v>
      </c>
      <c r="L2065" s="176" t="s">
        <v>221</v>
      </c>
      <c r="M2065" s="176" t="s">
        <v>221</v>
      </c>
      <c r="N2065" s="176" t="s">
        <v>221</v>
      </c>
      <c r="O2065" s="176" t="s">
        <v>284</v>
      </c>
      <c r="P2065" s="176" t="s">
        <v>284</v>
      </c>
      <c r="Q2065" s="176" t="s">
        <v>284</v>
      </c>
      <c r="R2065" s="176" t="s">
        <v>284</v>
      </c>
      <c r="S2065" s="176" t="s">
        <v>284</v>
      </c>
      <c r="T2065" s="176" t="s">
        <v>284</v>
      </c>
      <c r="U2065" s="176" t="s">
        <v>284</v>
      </c>
      <c r="V2065" s="176" t="s">
        <v>284</v>
      </c>
      <c r="W2065" s="176" t="s">
        <v>284</v>
      </c>
      <c r="X2065" s="176" t="s">
        <v>284</v>
      </c>
      <c r="Y2065" s="176" t="s">
        <v>284</v>
      </c>
      <c r="Z2065" s="176" t="s">
        <v>284</v>
      </c>
      <c r="AA2065" s="176" t="s">
        <v>284</v>
      </c>
      <c r="AB2065" s="176" t="s">
        <v>284</v>
      </c>
      <c r="AC2065" s="176" t="s">
        <v>284</v>
      </c>
      <c r="AD2065" s="176" t="s">
        <v>284</v>
      </c>
      <c r="AE2065" s="176" t="s">
        <v>284</v>
      </c>
      <c r="AF2065" s="176" t="s">
        <v>284</v>
      </c>
      <c r="AG2065" s="176" t="s">
        <v>284</v>
      </c>
      <c r="AH2065" s="176" t="s">
        <v>284</v>
      </c>
      <c r="AI2065" s="176" t="s">
        <v>284</v>
      </c>
      <c r="AJ2065" s="176" t="s">
        <v>284</v>
      </c>
      <c r="AK2065" s="176" t="s">
        <v>284</v>
      </c>
      <c r="AL2065" s="176" t="s">
        <v>284</v>
      </c>
      <c r="AM2065" s="176" t="s">
        <v>284</v>
      </c>
      <c r="AN2065" s="176" t="s">
        <v>284</v>
      </c>
      <c r="AO2065" s="176" t="s">
        <v>284</v>
      </c>
      <c r="AP2065" s="176" t="s">
        <v>284</v>
      </c>
      <c r="AQ2065" s="176" t="s">
        <v>284</v>
      </c>
      <c r="AR2065" s="176" t="s">
        <v>284</v>
      </c>
      <c r="AS2065" s="176" t="s">
        <v>284</v>
      </c>
      <c r="AT2065" s="176" t="s">
        <v>284</v>
      </c>
      <c r="AU2065" s="176" t="s">
        <v>284</v>
      </c>
      <c r="AV2065" s="176" t="s">
        <v>284</v>
      </c>
      <c r="AW2065" s="176" t="s">
        <v>284</v>
      </c>
      <c r="AX2065" s="176" t="s">
        <v>284</v>
      </c>
    </row>
    <row r="2066" spans="1:50" x14ac:dyDescent="0.3">
      <c r="A2066" s="176">
        <v>812923</v>
      </c>
      <c r="B2066" s="176" t="s">
        <v>308</v>
      </c>
      <c r="C2066" s="176" t="s">
        <v>220</v>
      </c>
      <c r="D2066" s="176" t="s">
        <v>222</v>
      </c>
      <c r="E2066" s="176" t="s">
        <v>221</v>
      </c>
      <c r="F2066" s="176" t="s">
        <v>220</v>
      </c>
      <c r="G2066" s="176" t="s">
        <v>221</v>
      </c>
      <c r="H2066" s="176" t="s">
        <v>220</v>
      </c>
      <c r="I2066" s="176" t="s">
        <v>220</v>
      </c>
      <c r="J2066" s="176" t="s">
        <v>221</v>
      </c>
      <c r="K2066" s="176" t="s">
        <v>221</v>
      </c>
      <c r="L2066" s="176" t="s">
        <v>221</v>
      </c>
      <c r="M2066" s="176" t="s">
        <v>221</v>
      </c>
      <c r="N2066" s="176" t="s">
        <v>222</v>
      </c>
      <c r="O2066" s="176" t="s">
        <v>284</v>
      </c>
      <c r="P2066" s="176" t="s">
        <v>284</v>
      </c>
      <c r="Q2066" s="176" t="s">
        <v>284</v>
      </c>
      <c r="R2066" s="176" t="s">
        <v>284</v>
      </c>
      <c r="S2066" s="176" t="s">
        <v>284</v>
      </c>
      <c r="T2066" s="176" t="s">
        <v>284</v>
      </c>
      <c r="U2066" s="176" t="s">
        <v>284</v>
      </c>
      <c r="V2066" s="176" t="s">
        <v>284</v>
      </c>
      <c r="W2066" s="176" t="s">
        <v>284</v>
      </c>
      <c r="X2066" s="176" t="s">
        <v>284</v>
      </c>
      <c r="Y2066" s="176" t="s">
        <v>284</v>
      </c>
      <c r="Z2066" s="176" t="s">
        <v>284</v>
      </c>
      <c r="AA2066" s="176" t="s">
        <v>284</v>
      </c>
      <c r="AB2066" s="176" t="s">
        <v>284</v>
      </c>
      <c r="AC2066" s="176" t="s">
        <v>284</v>
      </c>
      <c r="AD2066" s="176" t="s">
        <v>284</v>
      </c>
      <c r="AE2066" s="176" t="s">
        <v>284</v>
      </c>
      <c r="AF2066" s="176" t="s">
        <v>284</v>
      </c>
      <c r="AG2066" s="176" t="s">
        <v>284</v>
      </c>
      <c r="AH2066" s="176" t="s">
        <v>284</v>
      </c>
      <c r="AI2066" s="176" t="s">
        <v>284</v>
      </c>
      <c r="AJ2066" s="176" t="s">
        <v>284</v>
      </c>
      <c r="AK2066" s="176" t="s">
        <v>284</v>
      </c>
      <c r="AL2066" s="176" t="s">
        <v>284</v>
      </c>
      <c r="AM2066" s="176" t="s">
        <v>284</v>
      </c>
      <c r="AN2066" s="176" t="s">
        <v>284</v>
      </c>
      <c r="AO2066" s="176" t="s">
        <v>284</v>
      </c>
      <c r="AP2066" s="176" t="s">
        <v>284</v>
      </c>
      <c r="AQ2066" s="176" t="s">
        <v>284</v>
      </c>
      <c r="AR2066" s="176" t="s">
        <v>284</v>
      </c>
      <c r="AS2066" s="176" t="s">
        <v>284</v>
      </c>
      <c r="AT2066" s="176" t="s">
        <v>284</v>
      </c>
      <c r="AU2066" s="176" t="s">
        <v>284</v>
      </c>
      <c r="AV2066" s="176" t="s">
        <v>284</v>
      </c>
      <c r="AW2066" s="176" t="s">
        <v>284</v>
      </c>
      <c r="AX2066" s="176" t="s">
        <v>284</v>
      </c>
    </row>
    <row r="2067" spans="1:50" x14ac:dyDescent="0.3">
      <c r="A2067" s="176">
        <v>812924</v>
      </c>
      <c r="B2067" s="176" t="s">
        <v>308</v>
      </c>
      <c r="C2067" s="176" t="s">
        <v>222</v>
      </c>
      <c r="D2067" s="176" t="s">
        <v>222</v>
      </c>
      <c r="E2067" s="176" t="s">
        <v>222</v>
      </c>
      <c r="F2067" s="176" t="s">
        <v>222</v>
      </c>
      <c r="G2067" s="176" t="s">
        <v>222</v>
      </c>
      <c r="H2067" s="176" t="s">
        <v>222</v>
      </c>
      <c r="I2067" s="176" t="s">
        <v>221</v>
      </c>
      <c r="J2067" s="176" t="s">
        <v>221</v>
      </c>
      <c r="K2067" s="176" t="s">
        <v>221</v>
      </c>
      <c r="L2067" s="176" t="s">
        <v>221</v>
      </c>
      <c r="M2067" s="176" t="s">
        <v>221</v>
      </c>
      <c r="N2067" s="176" t="s">
        <v>221</v>
      </c>
    </row>
    <row r="2068" spans="1:50" x14ac:dyDescent="0.3">
      <c r="A2068" s="176">
        <v>812926</v>
      </c>
      <c r="B2068" s="176" t="s">
        <v>308</v>
      </c>
      <c r="C2068" s="176" t="s">
        <v>222</v>
      </c>
      <c r="D2068" s="176" t="s">
        <v>221</v>
      </c>
      <c r="E2068" s="176" t="s">
        <v>221</v>
      </c>
      <c r="F2068" s="176" t="s">
        <v>222</v>
      </c>
      <c r="G2068" s="176" t="s">
        <v>221</v>
      </c>
      <c r="H2068" s="176" t="s">
        <v>221</v>
      </c>
      <c r="I2068" s="176" t="s">
        <v>221</v>
      </c>
      <c r="J2068" s="176" t="s">
        <v>221</v>
      </c>
      <c r="K2068" s="176" t="s">
        <v>221</v>
      </c>
      <c r="L2068" s="176" t="s">
        <v>221</v>
      </c>
      <c r="M2068" s="176" t="s">
        <v>221</v>
      </c>
      <c r="N2068" s="176" t="s">
        <v>221</v>
      </c>
    </row>
    <row r="2069" spans="1:50" x14ac:dyDescent="0.3">
      <c r="A2069" s="176">
        <v>812927</v>
      </c>
      <c r="B2069" s="176" t="s">
        <v>308</v>
      </c>
      <c r="C2069" s="176" t="s">
        <v>221</v>
      </c>
      <c r="D2069" s="176" t="s">
        <v>220</v>
      </c>
      <c r="E2069" s="176" t="s">
        <v>221</v>
      </c>
      <c r="F2069" s="176" t="s">
        <v>220</v>
      </c>
      <c r="G2069" s="176" t="s">
        <v>220</v>
      </c>
      <c r="H2069" s="176" t="s">
        <v>221</v>
      </c>
      <c r="I2069" s="176" t="s">
        <v>221</v>
      </c>
      <c r="J2069" s="176" t="s">
        <v>220</v>
      </c>
      <c r="K2069" s="176" t="s">
        <v>220</v>
      </c>
      <c r="L2069" s="176" t="s">
        <v>220</v>
      </c>
      <c r="M2069" s="176" t="s">
        <v>221</v>
      </c>
      <c r="N2069" s="176" t="s">
        <v>221</v>
      </c>
    </row>
    <row r="2070" spans="1:50" x14ac:dyDescent="0.3">
      <c r="A2070" s="176">
        <v>812928</v>
      </c>
      <c r="B2070" s="176" t="s">
        <v>308</v>
      </c>
      <c r="C2070" s="176" t="s">
        <v>220</v>
      </c>
      <c r="D2070" s="176" t="s">
        <v>220</v>
      </c>
      <c r="E2070" s="176" t="s">
        <v>220</v>
      </c>
      <c r="F2070" s="176" t="s">
        <v>220</v>
      </c>
      <c r="G2070" s="176" t="s">
        <v>220</v>
      </c>
      <c r="H2070" s="176" t="s">
        <v>220</v>
      </c>
      <c r="I2070" s="176" t="s">
        <v>222</v>
      </c>
      <c r="J2070" s="176" t="s">
        <v>222</v>
      </c>
      <c r="K2070" s="176" t="s">
        <v>222</v>
      </c>
      <c r="L2070" s="176" t="s">
        <v>222</v>
      </c>
      <c r="M2070" s="176" t="s">
        <v>222</v>
      </c>
      <c r="N2070" s="176" t="s">
        <v>222</v>
      </c>
    </row>
    <row r="2071" spans="1:50" x14ac:dyDescent="0.3">
      <c r="A2071" s="176">
        <v>812930</v>
      </c>
      <c r="B2071" s="176" t="s">
        <v>308</v>
      </c>
      <c r="C2071" s="176" t="s">
        <v>220</v>
      </c>
      <c r="D2071" s="176" t="s">
        <v>222</v>
      </c>
      <c r="E2071" s="176" t="s">
        <v>222</v>
      </c>
      <c r="F2071" s="176" t="s">
        <v>220</v>
      </c>
      <c r="G2071" s="176" t="s">
        <v>220</v>
      </c>
      <c r="H2071" s="176" t="s">
        <v>222</v>
      </c>
      <c r="I2071" s="176" t="s">
        <v>221</v>
      </c>
      <c r="J2071" s="176" t="s">
        <v>221</v>
      </c>
      <c r="K2071" s="176" t="s">
        <v>221</v>
      </c>
      <c r="L2071" s="176" t="s">
        <v>221</v>
      </c>
      <c r="M2071" s="176" t="s">
        <v>221</v>
      </c>
      <c r="N2071" s="176" t="s">
        <v>221</v>
      </c>
    </row>
    <row r="2072" spans="1:50" x14ac:dyDescent="0.3">
      <c r="A2072" s="176">
        <v>812931</v>
      </c>
      <c r="B2072" s="176" t="s">
        <v>308</v>
      </c>
      <c r="C2072" s="176" t="s">
        <v>222</v>
      </c>
      <c r="D2072" s="176" t="s">
        <v>221</v>
      </c>
      <c r="E2072" s="176" t="s">
        <v>221</v>
      </c>
      <c r="F2072" s="176" t="s">
        <v>222</v>
      </c>
      <c r="G2072" s="176" t="s">
        <v>222</v>
      </c>
      <c r="H2072" s="176" t="s">
        <v>222</v>
      </c>
      <c r="I2072" s="176" t="s">
        <v>221</v>
      </c>
      <c r="J2072" s="176" t="s">
        <v>221</v>
      </c>
      <c r="K2072" s="176" t="s">
        <v>221</v>
      </c>
      <c r="L2072" s="176" t="s">
        <v>221</v>
      </c>
      <c r="M2072" s="176" t="s">
        <v>221</v>
      </c>
      <c r="N2072" s="176" t="s">
        <v>221</v>
      </c>
    </row>
    <row r="2073" spans="1:50" x14ac:dyDescent="0.3">
      <c r="A2073" s="176">
        <v>812932</v>
      </c>
      <c r="B2073" s="176" t="s">
        <v>308</v>
      </c>
      <c r="C2073" s="176" t="s">
        <v>220</v>
      </c>
      <c r="D2073" s="176" t="s">
        <v>220</v>
      </c>
      <c r="E2073" s="176" t="s">
        <v>220</v>
      </c>
      <c r="F2073" s="176" t="s">
        <v>220</v>
      </c>
      <c r="G2073" s="176" t="s">
        <v>222</v>
      </c>
      <c r="H2073" s="176" t="s">
        <v>221</v>
      </c>
      <c r="I2073" s="176" t="s">
        <v>221</v>
      </c>
      <c r="J2073" s="176" t="s">
        <v>221</v>
      </c>
      <c r="K2073" s="176" t="s">
        <v>221</v>
      </c>
      <c r="L2073" s="176" t="s">
        <v>222</v>
      </c>
      <c r="M2073" s="176" t="s">
        <v>221</v>
      </c>
      <c r="N2073" s="176" t="s">
        <v>221</v>
      </c>
      <c r="O2073" s="176" t="s">
        <v>284</v>
      </c>
      <c r="P2073" s="176" t="s">
        <v>284</v>
      </c>
      <c r="Q2073" s="176" t="s">
        <v>284</v>
      </c>
      <c r="R2073" s="176" t="s">
        <v>284</v>
      </c>
      <c r="S2073" s="176" t="s">
        <v>284</v>
      </c>
      <c r="T2073" s="176" t="s">
        <v>284</v>
      </c>
      <c r="U2073" s="176" t="s">
        <v>284</v>
      </c>
      <c r="V2073" s="176" t="s">
        <v>284</v>
      </c>
      <c r="W2073" s="176" t="s">
        <v>284</v>
      </c>
      <c r="X2073" s="176" t="s">
        <v>284</v>
      </c>
      <c r="Y2073" s="176" t="s">
        <v>284</v>
      </c>
      <c r="Z2073" s="176" t="s">
        <v>284</v>
      </c>
      <c r="AA2073" s="176" t="s">
        <v>284</v>
      </c>
      <c r="AB2073" s="176" t="s">
        <v>284</v>
      </c>
      <c r="AC2073" s="176" t="s">
        <v>284</v>
      </c>
      <c r="AD2073" s="176" t="s">
        <v>284</v>
      </c>
      <c r="AE2073" s="176" t="s">
        <v>284</v>
      </c>
      <c r="AF2073" s="176" t="s">
        <v>284</v>
      </c>
      <c r="AG2073" s="176" t="s">
        <v>284</v>
      </c>
      <c r="AH2073" s="176" t="s">
        <v>284</v>
      </c>
      <c r="AI2073" s="176" t="s">
        <v>284</v>
      </c>
      <c r="AJ2073" s="176" t="s">
        <v>284</v>
      </c>
      <c r="AK2073" s="176" t="s">
        <v>284</v>
      </c>
      <c r="AL2073" s="176" t="s">
        <v>284</v>
      </c>
      <c r="AM2073" s="176" t="s">
        <v>284</v>
      </c>
      <c r="AN2073" s="176" t="s">
        <v>284</v>
      </c>
      <c r="AO2073" s="176" t="s">
        <v>284</v>
      </c>
      <c r="AP2073" s="176" t="s">
        <v>284</v>
      </c>
      <c r="AQ2073" s="176" t="s">
        <v>284</v>
      </c>
      <c r="AR2073" s="176" t="s">
        <v>284</v>
      </c>
      <c r="AS2073" s="176" t="s">
        <v>284</v>
      </c>
      <c r="AT2073" s="176" t="s">
        <v>284</v>
      </c>
      <c r="AU2073" s="176" t="s">
        <v>284</v>
      </c>
      <c r="AV2073" s="176" t="s">
        <v>284</v>
      </c>
      <c r="AW2073" s="176" t="s">
        <v>284</v>
      </c>
      <c r="AX2073" s="176" t="s">
        <v>284</v>
      </c>
    </row>
    <row r="2074" spans="1:50" x14ac:dyDescent="0.3">
      <c r="A2074" s="176">
        <v>812933</v>
      </c>
      <c r="B2074" s="176" t="s">
        <v>308</v>
      </c>
      <c r="C2074" s="176" t="s">
        <v>222</v>
      </c>
      <c r="D2074" s="176" t="s">
        <v>222</v>
      </c>
      <c r="E2074" s="176" t="s">
        <v>222</v>
      </c>
      <c r="F2074" s="176" t="s">
        <v>222</v>
      </c>
      <c r="G2074" s="176" t="s">
        <v>222</v>
      </c>
      <c r="H2074" s="176" t="s">
        <v>222</v>
      </c>
      <c r="I2074" s="176" t="s">
        <v>221</v>
      </c>
      <c r="J2074" s="176" t="s">
        <v>221</v>
      </c>
      <c r="K2074" s="176" t="s">
        <v>221</v>
      </c>
      <c r="L2074" s="176" t="s">
        <v>221</v>
      </c>
      <c r="M2074" s="176" t="s">
        <v>221</v>
      </c>
      <c r="N2074" s="176" t="s">
        <v>221</v>
      </c>
    </row>
    <row r="2075" spans="1:50" x14ac:dyDescent="0.3">
      <c r="A2075" s="176">
        <v>812934</v>
      </c>
      <c r="B2075" s="176" t="s">
        <v>308</v>
      </c>
      <c r="C2075" s="176" t="s">
        <v>222</v>
      </c>
      <c r="D2075" s="176" t="s">
        <v>222</v>
      </c>
      <c r="E2075" s="176" t="s">
        <v>222</v>
      </c>
      <c r="F2075" s="176" t="s">
        <v>222</v>
      </c>
      <c r="G2075" s="176" t="s">
        <v>222</v>
      </c>
      <c r="H2075" s="176" t="s">
        <v>222</v>
      </c>
      <c r="I2075" s="176" t="s">
        <v>221</v>
      </c>
      <c r="J2075" s="176" t="s">
        <v>221</v>
      </c>
      <c r="K2075" s="176" t="s">
        <v>221</v>
      </c>
      <c r="L2075" s="176" t="s">
        <v>221</v>
      </c>
      <c r="M2075" s="176" t="s">
        <v>221</v>
      </c>
      <c r="N2075" s="176" t="s">
        <v>221</v>
      </c>
    </row>
    <row r="2076" spans="1:50" x14ac:dyDescent="0.3">
      <c r="A2076" s="176">
        <v>812935</v>
      </c>
      <c r="B2076" s="176" t="s">
        <v>308</v>
      </c>
      <c r="C2076" s="176" t="s">
        <v>222</v>
      </c>
      <c r="D2076" s="176" t="s">
        <v>222</v>
      </c>
      <c r="E2076" s="176" t="s">
        <v>222</v>
      </c>
      <c r="F2076" s="176" t="s">
        <v>222</v>
      </c>
      <c r="G2076" s="176" t="s">
        <v>222</v>
      </c>
      <c r="H2076" s="176" t="s">
        <v>222</v>
      </c>
      <c r="I2076" s="176" t="s">
        <v>221</v>
      </c>
      <c r="J2076" s="176" t="s">
        <v>221</v>
      </c>
      <c r="K2076" s="176" t="s">
        <v>221</v>
      </c>
      <c r="L2076" s="176" t="s">
        <v>221</v>
      </c>
      <c r="M2076" s="176" t="s">
        <v>221</v>
      </c>
      <c r="N2076" s="176" t="s">
        <v>221</v>
      </c>
    </row>
    <row r="2077" spans="1:50" x14ac:dyDescent="0.3">
      <c r="A2077" s="176">
        <v>812936</v>
      </c>
      <c r="B2077" s="176" t="s">
        <v>308</v>
      </c>
      <c r="C2077" s="176" t="s">
        <v>220</v>
      </c>
      <c r="D2077" s="176" t="s">
        <v>222</v>
      </c>
      <c r="E2077" s="176" t="s">
        <v>220</v>
      </c>
      <c r="F2077" s="176" t="s">
        <v>222</v>
      </c>
      <c r="G2077" s="176" t="s">
        <v>222</v>
      </c>
      <c r="H2077" s="176" t="s">
        <v>220</v>
      </c>
      <c r="I2077" s="176" t="s">
        <v>222</v>
      </c>
      <c r="J2077" s="176" t="s">
        <v>222</v>
      </c>
      <c r="K2077" s="176" t="s">
        <v>221</v>
      </c>
      <c r="L2077" s="176" t="s">
        <v>221</v>
      </c>
      <c r="M2077" s="176" t="s">
        <v>222</v>
      </c>
      <c r="N2077" s="176" t="s">
        <v>222</v>
      </c>
    </row>
    <row r="2078" spans="1:50" x14ac:dyDescent="0.3">
      <c r="A2078" s="176">
        <v>812937</v>
      </c>
      <c r="B2078" s="176" t="s">
        <v>308</v>
      </c>
      <c r="C2078" s="176" t="s">
        <v>222</v>
      </c>
      <c r="D2078" s="176" t="s">
        <v>222</v>
      </c>
      <c r="E2078" s="176" t="s">
        <v>222</v>
      </c>
      <c r="F2078" s="176" t="s">
        <v>222</v>
      </c>
      <c r="G2078" s="176" t="s">
        <v>222</v>
      </c>
      <c r="H2078" s="176" t="s">
        <v>222</v>
      </c>
      <c r="I2078" s="176" t="s">
        <v>221</v>
      </c>
      <c r="J2078" s="176" t="s">
        <v>221</v>
      </c>
      <c r="K2078" s="176" t="s">
        <v>221</v>
      </c>
      <c r="L2078" s="176" t="s">
        <v>221</v>
      </c>
      <c r="M2078" s="176" t="s">
        <v>221</v>
      </c>
      <c r="N2078" s="176" t="s">
        <v>221</v>
      </c>
    </row>
    <row r="2079" spans="1:50" x14ac:dyDescent="0.3">
      <c r="A2079" s="176">
        <v>812938</v>
      </c>
      <c r="B2079" s="176" t="s">
        <v>308</v>
      </c>
      <c r="C2079" s="176" t="s">
        <v>222</v>
      </c>
      <c r="D2079" s="176" t="s">
        <v>222</v>
      </c>
      <c r="E2079" s="176" t="s">
        <v>221</v>
      </c>
      <c r="F2079" s="176" t="s">
        <v>221</v>
      </c>
      <c r="G2079" s="176" t="s">
        <v>221</v>
      </c>
      <c r="H2079" s="176" t="s">
        <v>221</v>
      </c>
      <c r="I2079" s="176" t="s">
        <v>221</v>
      </c>
      <c r="J2079" s="176" t="s">
        <v>221</v>
      </c>
      <c r="K2079" s="176" t="s">
        <v>221</v>
      </c>
      <c r="L2079" s="176" t="s">
        <v>221</v>
      </c>
      <c r="M2079" s="176" t="s">
        <v>221</v>
      </c>
      <c r="N2079" s="176" t="s">
        <v>221</v>
      </c>
    </row>
    <row r="2080" spans="1:50" x14ac:dyDescent="0.3">
      <c r="A2080" s="176">
        <v>812939</v>
      </c>
      <c r="B2080" s="176" t="s">
        <v>308</v>
      </c>
      <c r="C2080" s="176" t="s">
        <v>222</v>
      </c>
      <c r="D2080" s="176" t="s">
        <v>221</v>
      </c>
      <c r="E2080" s="176" t="s">
        <v>221</v>
      </c>
      <c r="F2080" s="176" t="s">
        <v>222</v>
      </c>
      <c r="G2080" s="176" t="s">
        <v>222</v>
      </c>
      <c r="H2080" s="176" t="s">
        <v>222</v>
      </c>
      <c r="I2080" s="176" t="s">
        <v>221</v>
      </c>
      <c r="J2080" s="176" t="s">
        <v>221</v>
      </c>
      <c r="K2080" s="176" t="s">
        <v>221</v>
      </c>
      <c r="L2080" s="176" t="s">
        <v>221</v>
      </c>
      <c r="M2080" s="176" t="s">
        <v>221</v>
      </c>
      <c r="N2080" s="176" t="s">
        <v>221</v>
      </c>
    </row>
    <row r="2081" spans="1:50" x14ac:dyDescent="0.3">
      <c r="A2081" s="176">
        <v>812940</v>
      </c>
      <c r="B2081" s="176" t="s">
        <v>308</v>
      </c>
      <c r="C2081" s="176" t="s">
        <v>221</v>
      </c>
      <c r="D2081" s="176" t="s">
        <v>221</v>
      </c>
      <c r="E2081" s="176" t="s">
        <v>221</v>
      </c>
      <c r="F2081" s="176" t="s">
        <v>221</v>
      </c>
      <c r="G2081" s="176" t="s">
        <v>221</v>
      </c>
      <c r="H2081" s="176" t="s">
        <v>221</v>
      </c>
      <c r="I2081" s="176" t="s">
        <v>221</v>
      </c>
      <c r="J2081" s="176" t="s">
        <v>221</v>
      </c>
      <c r="K2081" s="176" t="s">
        <v>221</v>
      </c>
      <c r="L2081" s="176" t="s">
        <v>221</v>
      </c>
      <c r="M2081" s="176" t="s">
        <v>221</v>
      </c>
      <c r="N2081" s="176" t="s">
        <v>221</v>
      </c>
    </row>
    <row r="2082" spans="1:50" x14ac:dyDescent="0.3">
      <c r="A2082" s="176">
        <v>812941</v>
      </c>
      <c r="B2082" s="176" t="s">
        <v>308</v>
      </c>
      <c r="C2082" s="176" t="s">
        <v>222</v>
      </c>
      <c r="D2082" s="176" t="s">
        <v>222</v>
      </c>
      <c r="E2082" s="176" t="s">
        <v>221</v>
      </c>
      <c r="F2082" s="176" t="s">
        <v>221</v>
      </c>
      <c r="G2082" s="176" t="s">
        <v>221</v>
      </c>
      <c r="H2082" s="176" t="s">
        <v>221</v>
      </c>
      <c r="I2082" s="176" t="s">
        <v>221</v>
      </c>
      <c r="J2082" s="176" t="s">
        <v>221</v>
      </c>
      <c r="K2082" s="176" t="s">
        <v>221</v>
      </c>
      <c r="L2082" s="176" t="s">
        <v>221</v>
      </c>
      <c r="M2082" s="176" t="s">
        <v>221</v>
      </c>
      <c r="N2082" s="176" t="s">
        <v>221</v>
      </c>
    </row>
    <row r="2083" spans="1:50" x14ac:dyDescent="0.3">
      <c r="A2083" s="176">
        <v>812942</v>
      </c>
      <c r="B2083" s="176" t="s">
        <v>308</v>
      </c>
      <c r="C2083" s="176" t="s">
        <v>221</v>
      </c>
      <c r="D2083" s="176" t="s">
        <v>222</v>
      </c>
      <c r="E2083" s="176" t="s">
        <v>222</v>
      </c>
      <c r="F2083" s="176" t="s">
        <v>222</v>
      </c>
      <c r="G2083" s="176" t="s">
        <v>221</v>
      </c>
      <c r="H2083" s="176" t="s">
        <v>221</v>
      </c>
      <c r="I2083" s="176" t="s">
        <v>221</v>
      </c>
      <c r="J2083" s="176" t="s">
        <v>221</v>
      </c>
      <c r="K2083" s="176" t="s">
        <v>221</v>
      </c>
      <c r="L2083" s="176" t="s">
        <v>221</v>
      </c>
      <c r="M2083" s="176" t="s">
        <v>221</v>
      </c>
      <c r="N2083" s="176" t="s">
        <v>221</v>
      </c>
    </row>
    <row r="2084" spans="1:50" x14ac:dyDescent="0.3">
      <c r="A2084" s="176">
        <v>812943</v>
      </c>
      <c r="B2084" s="176" t="s">
        <v>308</v>
      </c>
      <c r="C2084" s="176" t="s">
        <v>222</v>
      </c>
      <c r="D2084" s="176" t="s">
        <v>222</v>
      </c>
      <c r="E2084" s="176" t="s">
        <v>221</v>
      </c>
      <c r="F2084" s="176" t="s">
        <v>221</v>
      </c>
      <c r="G2084" s="176" t="s">
        <v>222</v>
      </c>
      <c r="H2084" s="176" t="s">
        <v>222</v>
      </c>
      <c r="I2084" s="176" t="s">
        <v>221</v>
      </c>
      <c r="J2084" s="176" t="s">
        <v>221</v>
      </c>
      <c r="K2084" s="176" t="s">
        <v>221</v>
      </c>
      <c r="L2084" s="176" t="s">
        <v>221</v>
      </c>
      <c r="M2084" s="176" t="s">
        <v>221</v>
      </c>
      <c r="N2084" s="176" t="s">
        <v>221</v>
      </c>
    </row>
    <row r="2085" spans="1:50" x14ac:dyDescent="0.3">
      <c r="A2085" s="176">
        <v>812944</v>
      </c>
      <c r="B2085" s="176" t="s">
        <v>308</v>
      </c>
      <c r="C2085" s="176" t="s">
        <v>222</v>
      </c>
      <c r="D2085" s="176" t="s">
        <v>222</v>
      </c>
      <c r="E2085" s="176" t="s">
        <v>222</v>
      </c>
      <c r="F2085" s="176" t="s">
        <v>221</v>
      </c>
      <c r="G2085" s="176" t="s">
        <v>221</v>
      </c>
      <c r="H2085" s="176" t="s">
        <v>222</v>
      </c>
      <c r="I2085" s="176" t="s">
        <v>221</v>
      </c>
      <c r="J2085" s="176" t="s">
        <v>221</v>
      </c>
      <c r="K2085" s="176" t="s">
        <v>221</v>
      </c>
      <c r="L2085" s="176" t="s">
        <v>221</v>
      </c>
      <c r="M2085" s="176" t="s">
        <v>221</v>
      </c>
      <c r="N2085" s="176" t="s">
        <v>221</v>
      </c>
    </row>
    <row r="2086" spans="1:50" x14ac:dyDescent="0.3">
      <c r="A2086" s="176">
        <v>812945</v>
      </c>
      <c r="B2086" s="176" t="s">
        <v>308</v>
      </c>
      <c r="C2086" s="176" t="s">
        <v>220</v>
      </c>
      <c r="D2086" s="176" t="s">
        <v>222</v>
      </c>
      <c r="E2086" s="176" t="s">
        <v>222</v>
      </c>
      <c r="F2086" s="176" t="s">
        <v>220</v>
      </c>
      <c r="G2086" s="176" t="s">
        <v>220</v>
      </c>
      <c r="H2086" s="176" t="s">
        <v>220</v>
      </c>
      <c r="I2086" s="176" t="s">
        <v>222</v>
      </c>
      <c r="J2086" s="176" t="s">
        <v>222</v>
      </c>
      <c r="K2086" s="176" t="s">
        <v>222</v>
      </c>
      <c r="L2086" s="176" t="s">
        <v>222</v>
      </c>
      <c r="M2086" s="176" t="s">
        <v>222</v>
      </c>
      <c r="N2086" s="176" t="s">
        <v>220</v>
      </c>
      <c r="O2086" s="176" t="s">
        <v>284</v>
      </c>
      <c r="P2086" s="176" t="s">
        <v>284</v>
      </c>
      <c r="Q2086" s="176" t="s">
        <v>284</v>
      </c>
      <c r="R2086" s="176" t="s">
        <v>284</v>
      </c>
      <c r="S2086" s="176" t="s">
        <v>284</v>
      </c>
      <c r="T2086" s="176" t="s">
        <v>284</v>
      </c>
      <c r="U2086" s="176" t="s">
        <v>284</v>
      </c>
      <c r="V2086" s="176" t="s">
        <v>284</v>
      </c>
      <c r="W2086" s="176" t="s">
        <v>284</v>
      </c>
      <c r="X2086" s="176" t="s">
        <v>284</v>
      </c>
      <c r="Y2086" s="176" t="s">
        <v>284</v>
      </c>
      <c r="Z2086" s="176" t="s">
        <v>284</v>
      </c>
      <c r="AA2086" s="176" t="s">
        <v>284</v>
      </c>
      <c r="AB2086" s="176" t="s">
        <v>284</v>
      </c>
      <c r="AC2086" s="176" t="s">
        <v>284</v>
      </c>
      <c r="AD2086" s="176" t="s">
        <v>284</v>
      </c>
      <c r="AE2086" s="176" t="s">
        <v>284</v>
      </c>
      <c r="AF2086" s="176" t="s">
        <v>284</v>
      </c>
      <c r="AG2086" s="176" t="s">
        <v>284</v>
      </c>
      <c r="AH2086" s="176" t="s">
        <v>284</v>
      </c>
      <c r="AI2086" s="176" t="s">
        <v>284</v>
      </c>
      <c r="AJ2086" s="176" t="s">
        <v>284</v>
      </c>
      <c r="AK2086" s="176" t="s">
        <v>284</v>
      </c>
      <c r="AL2086" s="176" t="s">
        <v>284</v>
      </c>
      <c r="AM2086" s="176" t="s">
        <v>284</v>
      </c>
      <c r="AN2086" s="176" t="s">
        <v>284</v>
      </c>
      <c r="AO2086" s="176" t="s">
        <v>284</v>
      </c>
      <c r="AP2086" s="176" t="s">
        <v>284</v>
      </c>
      <c r="AQ2086" s="176" t="s">
        <v>284</v>
      </c>
      <c r="AR2086" s="176" t="s">
        <v>284</v>
      </c>
      <c r="AS2086" s="176" t="s">
        <v>284</v>
      </c>
      <c r="AT2086" s="176" t="s">
        <v>284</v>
      </c>
      <c r="AU2086" s="176" t="s">
        <v>284</v>
      </c>
      <c r="AV2086" s="176" t="s">
        <v>284</v>
      </c>
      <c r="AW2086" s="176" t="s">
        <v>284</v>
      </c>
      <c r="AX2086" s="176" t="s">
        <v>284</v>
      </c>
    </row>
    <row r="2087" spans="1:50" x14ac:dyDescent="0.3">
      <c r="A2087" s="176">
        <v>812946</v>
      </c>
      <c r="B2087" s="176" t="s">
        <v>308</v>
      </c>
      <c r="C2087" s="176" t="s">
        <v>222</v>
      </c>
      <c r="D2087" s="176" t="s">
        <v>222</v>
      </c>
      <c r="E2087" s="176" t="s">
        <v>221</v>
      </c>
      <c r="F2087" s="176" t="s">
        <v>221</v>
      </c>
      <c r="G2087" s="176" t="s">
        <v>221</v>
      </c>
      <c r="H2087" s="176" t="s">
        <v>221</v>
      </c>
      <c r="I2087" s="176" t="s">
        <v>221</v>
      </c>
      <c r="J2087" s="176" t="s">
        <v>221</v>
      </c>
      <c r="K2087" s="176" t="s">
        <v>221</v>
      </c>
      <c r="L2087" s="176" t="s">
        <v>221</v>
      </c>
      <c r="M2087" s="176" t="s">
        <v>221</v>
      </c>
      <c r="N2087" s="176" t="s">
        <v>221</v>
      </c>
    </row>
    <row r="2088" spans="1:50" x14ac:dyDescent="0.3">
      <c r="A2088" s="176">
        <v>812947</v>
      </c>
      <c r="B2088" s="176" t="s">
        <v>308</v>
      </c>
      <c r="C2088" s="176" t="s">
        <v>220</v>
      </c>
      <c r="D2088" s="176" t="s">
        <v>220</v>
      </c>
      <c r="E2088" s="176" t="s">
        <v>220</v>
      </c>
      <c r="F2088" s="176" t="s">
        <v>220</v>
      </c>
      <c r="G2088" s="176" t="s">
        <v>222</v>
      </c>
      <c r="H2088" s="176" t="s">
        <v>220</v>
      </c>
      <c r="I2088" s="176" t="s">
        <v>222</v>
      </c>
      <c r="J2088" s="176" t="s">
        <v>220</v>
      </c>
      <c r="K2088" s="176" t="s">
        <v>222</v>
      </c>
      <c r="L2088" s="176" t="s">
        <v>222</v>
      </c>
      <c r="M2088" s="176" t="s">
        <v>222</v>
      </c>
      <c r="N2088" s="176" t="s">
        <v>220</v>
      </c>
    </row>
    <row r="2089" spans="1:50" x14ac:dyDescent="0.3">
      <c r="A2089" s="176">
        <v>812948</v>
      </c>
      <c r="B2089" s="176" t="s">
        <v>308</v>
      </c>
      <c r="C2089" s="176" t="s">
        <v>222</v>
      </c>
      <c r="D2089" s="176" t="s">
        <v>220</v>
      </c>
      <c r="E2089" s="176" t="s">
        <v>221</v>
      </c>
      <c r="F2089" s="176" t="s">
        <v>222</v>
      </c>
      <c r="G2089" s="176" t="s">
        <v>222</v>
      </c>
      <c r="H2089" s="176" t="s">
        <v>220</v>
      </c>
      <c r="I2089" s="176" t="s">
        <v>222</v>
      </c>
      <c r="J2089" s="176" t="s">
        <v>222</v>
      </c>
      <c r="K2089" s="176" t="s">
        <v>222</v>
      </c>
      <c r="L2089" s="176" t="s">
        <v>222</v>
      </c>
      <c r="M2089" s="176" t="s">
        <v>222</v>
      </c>
      <c r="N2089" s="176" t="s">
        <v>222</v>
      </c>
    </row>
    <row r="2090" spans="1:50" x14ac:dyDescent="0.3">
      <c r="A2090" s="176">
        <v>812949</v>
      </c>
      <c r="B2090" s="176" t="s">
        <v>308</v>
      </c>
      <c r="C2090" s="176" t="s">
        <v>222</v>
      </c>
      <c r="D2090" s="176" t="s">
        <v>222</v>
      </c>
      <c r="E2090" s="176" t="s">
        <v>221</v>
      </c>
      <c r="F2090" s="176" t="s">
        <v>222</v>
      </c>
      <c r="G2090" s="176" t="s">
        <v>222</v>
      </c>
      <c r="H2090" s="176" t="s">
        <v>222</v>
      </c>
      <c r="I2090" s="176" t="s">
        <v>221</v>
      </c>
      <c r="J2090" s="176" t="s">
        <v>221</v>
      </c>
      <c r="K2090" s="176" t="s">
        <v>221</v>
      </c>
      <c r="L2090" s="176" t="s">
        <v>221</v>
      </c>
      <c r="M2090" s="176" t="s">
        <v>221</v>
      </c>
      <c r="N2090" s="176" t="s">
        <v>221</v>
      </c>
    </row>
    <row r="2091" spans="1:50" x14ac:dyDescent="0.3">
      <c r="A2091" s="176">
        <v>812950</v>
      </c>
      <c r="B2091" s="176" t="s">
        <v>308</v>
      </c>
      <c r="C2091" s="176" t="s">
        <v>222</v>
      </c>
      <c r="D2091" s="176" t="s">
        <v>222</v>
      </c>
      <c r="E2091" s="176" t="s">
        <v>222</v>
      </c>
      <c r="F2091" s="176" t="s">
        <v>222</v>
      </c>
      <c r="G2091" s="176" t="s">
        <v>222</v>
      </c>
      <c r="H2091" s="176" t="s">
        <v>222</v>
      </c>
      <c r="I2091" s="176" t="s">
        <v>221</v>
      </c>
      <c r="J2091" s="176" t="s">
        <v>221</v>
      </c>
      <c r="K2091" s="176" t="s">
        <v>221</v>
      </c>
      <c r="L2091" s="176" t="s">
        <v>221</v>
      </c>
      <c r="M2091" s="176" t="s">
        <v>221</v>
      </c>
      <c r="N2091" s="176" t="s">
        <v>221</v>
      </c>
    </row>
    <row r="2092" spans="1:50" x14ac:dyDescent="0.3">
      <c r="A2092" s="176">
        <v>812952</v>
      </c>
      <c r="B2092" s="176" t="s">
        <v>308</v>
      </c>
      <c r="C2092" s="176" t="s">
        <v>222</v>
      </c>
      <c r="D2092" s="176" t="s">
        <v>222</v>
      </c>
      <c r="E2092" s="176" t="s">
        <v>222</v>
      </c>
      <c r="F2092" s="176" t="s">
        <v>222</v>
      </c>
      <c r="G2092" s="176" t="s">
        <v>222</v>
      </c>
      <c r="H2092" s="176" t="s">
        <v>222</v>
      </c>
      <c r="I2092" s="176" t="s">
        <v>221</v>
      </c>
      <c r="J2092" s="176" t="s">
        <v>221</v>
      </c>
      <c r="K2092" s="176" t="s">
        <v>221</v>
      </c>
      <c r="L2092" s="176" t="s">
        <v>221</v>
      </c>
      <c r="M2092" s="176" t="s">
        <v>221</v>
      </c>
      <c r="N2092" s="176" t="s">
        <v>221</v>
      </c>
    </row>
    <row r="2093" spans="1:50" x14ac:dyDescent="0.3">
      <c r="A2093" s="176">
        <v>812953</v>
      </c>
      <c r="B2093" s="176" t="s">
        <v>308</v>
      </c>
      <c r="C2093" s="176" t="s">
        <v>222</v>
      </c>
      <c r="D2093" s="176" t="s">
        <v>222</v>
      </c>
      <c r="E2093" s="176" t="s">
        <v>221</v>
      </c>
      <c r="F2093" s="176" t="s">
        <v>222</v>
      </c>
      <c r="G2093" s="176" t="s">
        <v>222</v>
      </c>
      <c r="H2093" s="176" t="s">
        <v>221</v>
      </c>
      <c r="I2093" s="176" t="s">
        <v>221</v>
      </c>
      <c r="J2093" s="176" t="s">
        <v>221</v>
      </c>
      <c r="K2093" s="176" t="s">
        <v>221</v>
      </c>
      <c r="L2093" s="176" t="s">
        <v>221</v>
      </c>
      <c r="M2093" s="176" t="s">
        <v>221</v>
      </c>
      <c r="N2093" s="176" t="s">
        <v>221</v>
      </c>
    </row>
    <row r="2094" spans="1:50" x14ac:dyDescent="0.3">
      <c r="A2094" s="176">
        <v>812954</v>
      </c>
      <c r="B2094" s="176" t="s">
        <v>308</v>
      </c>
      <c r="C2094" s="176" t="s">
        <v>222</v>
      </c>
      <c r="D2094" s="176" t="s">
        <v>222</v>
      </c>
      <c r="E2094" s="176" t="s">
        <v>222</v>
      </c>
      <c r="F2094" s="176" t="s">
        <v>222</v>
      </c>
      <c r="G2094" s="176" t="s">
        <v>222</v>
      </c>
      <c r="H2094" s="176" t="s">
        <v>221</v>
      </c>
      <c r="I2094" s="176" t="s">
        <v>221</v>
      </c>
      <c r="J2094" s="176" t="s">
        <v>221</v>
      </c>
      <c r="K2094" s="176" t="s">
        <v>221</v>
      </c>
      <c r="L2094" s="176" t="s">
        <v>221</v>
      </c>
      <c r="M2094" s="176" t="s">
        <v>221</v>
      </c>
      <c r="N2094" s="176" t="s">
        <v>221</v>
      </c>
    </row>
    <row r="2095" spans="1:50" x14ac:dyDescent="0.3">
      <c r="A2095" s="176">
        <v>812955</v>
      </c>
      <c r="B2095" s="176" t="s">
        <v>308</v>
      </c>
      <c r="C2095" s="176" t="s">
        <v>222</v>
      </c>
      <c r="D2095" s="176" t="s">
        <v>222</v>
      </c>
      <c r="E2095" s="176" t="s">
        <v>221</v>
      </c>
      <c r="F2095" s="176" t="s">
        <v>221</v>
      </c>
      <c r="G2095" s="176" t="s">
        <v>222</v>
      </c>
      <c r="H2095" s="176" t="s">
        <v>222</v>
      </c>
      <c r="I2095" s="176" t="s">
        <v>221</v>
      </c>
      <c r="J2095" s="176" t="s">
        <v>221</v>
      </c>
      <c r="K2095" s="176" t="s">
        <v>221</v>
      </c>
      <c r="L2095" s="176" t="s">
        <v>221</v>
      </c>
      <c r="M2095" s="176" t="s">
        <v>221</v>
      </c>
      <c r="N2095" s="176" t="s">
        <v>221</v>
      </c>
    </row>
    <row r="2096" spans="1:50" x14ac:dyDescent="0.3">
      <c r="A2096" s="176">
        <v>812956</v>
      </c>
      <c r="B2096" s="176" t="s">
        <v>308</v>
      </c>
      <c r="C2096" s="176" t="s">
        <v>221</v>
      </c>
      <c r="D2096" s="176" t="s">
        <v>221</v>
      </c>
      <c r="E2096" s="176" t="s">
        <v>221</v>
      </c>
      <c r="F2096" s="176" t="s">
        <v>221</v>
      </c>
      <c r="G2096" s="176" t="s">
        <v>221</v>
      </c>
      <c r="H2096" s="176" t="s">
        <v>221</v>
      </c>
      <c r="I2096" s="176" t="s">
        <v>221</v>
      </c>
      <c r="J2096" s="176" t="s">
        <v>221</v>
      </c>
      <c r="K2096" s="176" t="s">
        <v>221</v>
      </c>
      <c r="L2096" s="176" t="s">
        <v>221</v>
      </c>
      <c r="M2096" s="176" t="s">
        <v>221</v>
      </c>
      <c r="N2096" s="176" t="s">
        <v>221</v>
      </c>
    </row>
    <row r="2097" spans="1:50" x14ac:dyDescent="0.3">
      <c r="A2097" s="176">
        <v>812957</v>
      </c>
      <c r="B2097" s="176" t="s">
        <v>308</v>
      </c>
      <c r="F2097" s="176" t="s">
        <v>222</v>
      </c>
      <c r="H2097" s="176" t="s">
        <v>222</v>
      </c>
      <c r="I2097" s="176" t="s">
        <v>221</v>
      </c>
      <c r="J2097" s="176" t="s">
        <v>221</v>
      </c>
      <c r="K2097" s="176" t="s">
        <v>221</v>
      </c>
      <c r="L2097" s="176" t="s">
        <v>221</v>
      </c>
      <c r="M2097" s="176" t="s">
        <v>221</v>
      </c>
      <c r="N2097" s="176" t="s">
        <v>221</v>
      </c>
    </row>
    <row r="2098" spans="1:50" x14ac:dyDescent="0.3">
      <c r="A2098" s="176">
        <v>812958</v>
      </c>
      <c r="B2098" s="176" t="s">
        <v>308</v>
      </c>
      <c r="C2098" s="176" t="s">
        <v>222</v>
      </c>
      <c r="D2098" s="176" t="s">
        <v>222</v>
      </c>
      <c r="E2098" s="176" t="s">
        <v>221</v>
      </c>
      <c r="F2098" s="176" t="s">
        <v>221</v>
      </c>
      <c r="G2098" s="176" t="s">
        <v>222</v>
      </c>
      <c r="H2098" s="176" t="s">
        <v>222</v>
      </c>
      <c r="I2098" s="176" t="s">
        <v>222</v>
      </c>
      <c r="J2098" s="176" t="s">
        <v>222</v>
      </c>
      <c r="K2098" s="176" t="s">
        <v>222</v>
      </c>
      <c r="L2098" s="176" t="s">
        <v>222</v>
      </c>
      <c r="M2098" s="176" t="s">
        <v>222</v>
      </c>
      <c r="N2098" s="176" t="s">
        <v>222</v>
      </c>
    </row>
    <row r="2099" spans="1:50" x14ac:dyDescent="0.3">
      <c r="A2099" s="176">
        <v>812959</v>
      </c>
      <c r="B2099" s="176" t="s">
        <v>308</v>
      </c>
      <c r="C2099" s="176" t="s">
        <v>222</v>
      </c>
      <c r="D2099" s="176" t="s">
        <v>222</v>
      </c>
      <c r="E2099" s="176" t="s">
        <v>222</v>
      </c>
      <c r="F2099" s="176" t="s">
        <v>222</v>
      </c>
      <c r="G2099" s="176" t="s">
        <v>221</v>
      </c>
      <c r="H2099" s="176" t="s">
        <v>222</v>
      </c>
      <c r="I2099" s="176" t="s">
        <v>221</v>
      </c>
      <c r="J2099" s="176" t="s">
        <v>221</v>
      </c>
      <c r="K2099" s="176" t="s">
        <v>221</v>
      </c>
      <c r="L2099" s="176" t="s">
        <v>221</v>
      </c>
      <c r="M2099" s="176" t="s">
        <v>221</v>
      </c>
      <c r="N2099" s="176" t="s">
        <v>221</v>
      </c>
    </row>
    <row r="2100" spans="1:50" x14ac:dyDescent="0.3">
      <c r="A2100" s="176">
        <v>812960</v>
      </c>
      <c r="B2100" s="176" t="s">
        <v>308</v>
      </c>
      <c r="C2100" s="176" t="s">
        <v>222</v>
      </c>
      <c r="D2100" s="176" t="s">
        <v>222</v>
      </c>
      <c r="E2100" s="176" t="s">
        <v>222</v>
      </c>
      <c r="F2100" s="176" t="s">
        <v>222</v>
      </c>
      <c r="G2100" s="176" t="s">
        <v>222</v>
      </c>
      <c r="H2100" s="176" t="s">
        <v>222</v>
      </c>
      <c r="I2100" s="176" t="s">
        <v>221</v>
      </c>
      <c r="J2100" s="176" t="s">
        <v>221</v>
      </c>
      <c r="K2100" s="176" t="s">
        <v>221</v>
      </c>
      <c r="L2100" s="176" t="s">
        <v>221</v>
      </c>
      <c r="M2100" s="176" t="s">
        <v>221</v>
      </c>
      <c r="N2100" s="176" t="s">
        <v>221</v>
      </c>
    </row>
    <row r="2101" spans="1:50" x14ac:dyDescent="0.3">
      <c r="A2101" s="176">
        <v>812961</v>
      </c>
      <c r="B2101" s="176" t="s">
        <v>308</v>
      </c>
      <c r="C2101" s="176" t="s">
        <v>222</v>
      </c>
      <c r="D2101" s="176" t="s">
        <v>222</v>
      </c>
      <c r="E2101" s="176" t="s">
        <v>222</v>
      </c>
      <c r="F2101" s="176" t="s">
        <v>222</v>
      </c>
      <c r="G2101" s="176" t="s">
        <v>222</v>
      </c>
      <c r="H2101" s="176" t="s">
        <v>222</v>
      </c>
      <c r="I2101" s="176" t="s">
        <v>221</v>
      </c>
      <c r="J2101" s="176" t="s">
        <v>221</v>
      </c>
      <c r="K2101" s="176" t="s">
        <v>221</v>
      </c>
      <c r="L2101" s="176" t="s">
        <v>221</v>
      </c>
      <c r="M2101" s="176" t="s">
        <v>221</v>
      </c>
      <c r="N2101" s="176" t="s">
        <v>221</v>
      </c>
    </row>
    <row r="2102" spans="1:50" x14ac:dyDescent="0.3">
      <c r="A2102" s="176">
        <v>812962</v>
      </c>
      <c r="B2102" s="176" t="s">
        <v>308</v>
      </c>
      <c r="C2102" s="176" t="s">
        <v>222</v>
      </c>
      <c r="D2102" s="176" t="s">
        <v>222</v>
      </c>
      <c r="E2102" s="176" t="s">
        <v>222</v>
      </c>
      <c r="F2102" s="176" t="s">
        <v>222</v>
      </c>
      <c r="G2102" s="176" t="s">
        <v>222</v>
      </c>
      <c r="H2102" s="176" t="s">
        <v>222</v>
      </c>
      <c r="I2102" s="176" t="s">
        <v>221</v>
      </c>
      <c r="J2102" s="176" t="s">
        <v>221</v>
      </c>
      <c r="K2102" s="176" t="s">
        <v>221</v>
      </c>
      <c r="L2102" s="176" t="s">
        <v>221</v>
      </c>
      <c r="M2102" s="176" t="s">
        <v>221</v>
      </c>
      <c r="N2102" s="176" t="s">
        <v>221</v>
      </c>
    </row>
    <row r="2103" spans="1:50" x14ac:dyDescent="0.3">
      <c r="A2103" s="176">
        <v>812963</v>
      </c>
      <c r="B2103" s="176" t="s">
        <v>308</v>
      </c>
      <c r="C2103" s="176" t="s">
        <v>222</v>
      </c>
      <c r="D2103" s="176" t="s">
        <v>222</v>
      </c>
      <c r="E2103" s="176" t="s">
        <v>222</v>
      </c>
      <c r="F2103" s="176" t="s">
        <v>220</v>
      </c>
      <c r="G2103" s="176" t="s">
        <v>222</v>
      </c>
      <c r="H2103" s="176" t="s">
        <v>222</v>
      </c>
      <c r="I2103" s="176" t="s">
        <v>220</v>
      </c>
      <c r="J2103" s="176" t="s">
        <v>222</v>
      </c>
      <c r="K2103" s="176" t="s">
        <v>222</v>
      </c>
      <c r="L2103" s="176" t="s">
        <v>220</v>
      </c>
      <c r="M2103" s="176" t="s">
        <v>222</v>
      </c>
      <c r="N2103" s="176" t="s">
        <v>222</v>
      </c>
      <c r="O2103" s="176" t="s">
        <v>284</v>
      </c>
      <c r="P2103" s="176" t="s">
        <v>284</v>
      </c>
      <c r="Q2103" s="176" t="s">
        <v>284</v>
      </c>
      <c r="R2103" s="176" t="s">
        <v>284</v>
      </c>
      <c r="S2103" s="176" t="s">
        <v>284</v>
      </c>
      <c r="T2103" s="176" t="s">
        <v>284</v>
      </c>
      <c r="U2103" s="176" t="s">
        <v>284</v>
      </c>
      <c r="V2103" s="176" t="s">
        <v>284</v>
      </c>
      <c r="W2103" s="176" t="s">
        <v>284</v>
      </c>
      <c r="X2103" s="176" t="s">
        <v>284</v>
      </c>
      <c r="Y2103" s="176" t="s">
        <v>284</v>
      </c>
      <c r="Z2103" s="176" t="s">
        <v>284</v>
      </c>
      <c r="AA2103" s="176" t="s">
        <v>284</v>
      </c>
      <c r="AB2103" s="176" t="s">
        <v>284</v>
      </c>
      <c r="AC2103" s="176" t="s">
        <v>284</v>
      </c>
      <c r="AD2103" s="176" t="s">
        <v>284</v>
      </c>
      <c r="AE2103" s="176" t="s">
        <v>284</v>
      </c>
      <c r="AF2103" s="176" t="s">
        <v>284</v>
      </c>
      <c r="AG2103" s="176" t="s">
        <v>284</v>
      </c>
      <c r="AH2103" s="176" t="s">
        <v>284</v>
      </c>
      <c r="AI2103" s="176" t="s">
        <v>284</v>
      </c>
      <c r="AJ2103" s="176" t="s">
        <v>284</v>
      </c>
      <c r="AK2103" s="176" t="s">
        <v>284</v>
      </c>
      <c r="AL2103" s="176" t="s">
        <v>284</v>
      </c>
      <c r="AM2103" s="176" t="s">
        <v>284</v>
      </c>
      <c r="AN2103" s="176" t="s">
        <v>284</v>
      </c>
      <c r="AO2103" s="176" t="s">
        <v>284</v>
      </c>
      <c r="AP2103" s="176" t="s">
        <v>284</v>
      </c>
      <c r="AQ2103" s="176" t="s">
        <v>284</v>
      </c>
      <c r="AR2103" s="176" t="s">
        <v>284</v>
      </c>
      <c r="AS2103" s="176" t="s">
        <v>284</v>
      </c>
      <c r="AT2103" s="176" t="s">
        <v>284</v>
      </c>
      <c r="AU2103" s="176" t="s">
        <v>284</v>
      </c>
      <c r="AV2103" s="176" t="s">
        <v>284</v>
      </c>
      <c r="AW2103" s="176" t="s">
        <v>284</v>
      </c>
      <c r="AX2103" s="176" t="s">
        <v>284</v>
      </c>
    </row>
    <row r="2104" spans="1:50" x14ac:dyDescent="0.3">
      <c r="A2104" s="176">
        <v>812964</v>
      </c>
      <c r="B2104" s="176" t="s">
        <v>308</v>
      </c>
      <c r="C2104" s="176" t="s">
        <v>220</v>
      </c>
      <c r="D2104" s="176" t="s">
        <v>220</v>
      </c>
      <c r="E2104" s="176" t="s">
        <v>222</v>
      </c>
      <c r="F2104" s="176" t="s">
        <v>222</v>
      </c>
      <c r="G2104" s="176" t="s">
        <v>221</v>
      </c>
      <c r="H2104" s="176" t="s">
        <v>222</v>
      </c>
      <c r="I2104" s="176" t="s">
        <v>222</v>
      </c>
      <c r="J2104" s="176" t="s">
        <v>221</v>
      </c>
      <c r="K2104" s="176" t="s">
        <v>221</v>
      </c>
      <c r="L2104" s="176" t="s">
        <v>221</v>
      </c>
      <c r="M2104" s="176" t="s">
        <v>222</v>
      </c>
      <c r="N2104" s="176" t="s">
        <v>222</v>
      </c>
    </row>
    <row r="2105" spans="1:50" x14ac:dyDescent="0.3">
      <c r="A2105" s="176">
        <v>812965</v>
      </c>
      <c r="B2105" s="176" t="s">
        <v>308</v>
      </c>
      <c r="C2105" s="176" t="s">
        <v>222</v>
      </c>
      <c r="D2105" s="176" t="s">
        <v>222</v>
      </c>
      <c r="E2105" s="176" t="s">
        <v>222</v>
      </c>
      <c r="F2105" s="176" t="s">
        <v>221</v>
      </c>
      <c r="G2105" s="176" t="s">
        <v>222</v>
      </c>
      <c r="H2105" s="176" t="s">
        <v>222</v>
      </c>
      <c r="I2105" s="176" t="s">
        <v>221</v>
      </c>
      <c r="J2105" s="176" t="s">
        <v>221</v>
      </c>
      <c r="K2105" s="176" t="s">
        <v>221</v>
      </c>
      <c r="L2105" s="176" t="s">
        <v>221</v>
      </c>
      <c r="M2105" s="176" t="s">
        <v>221</v>
      </c>
      <c r="N2105" s="176" t="s">
        <v>221</v>
      </c>
    </row>
    <row r="2106" spans="1:50" x14ac:dyDescent="0.3">
      <c r="A2106" s="176">
        <v>812966</v>
      </c>
      <c r="B2106" s="176" t="s">
        <v>308</v>
      </c>
      <c r="C2106" s="176" t="s">
        <v>222</v>
      </c>
      <c r="D2106" s="176" t="s">
        <v>222</v>
      </c>
      <c r="E2106" s="176" t="s">
        <v>222</v>
      </c>
      <c r="F2106" s="176" t="s">
        <v>222</v>
      </c>
      <c r="G2106" s="176" t="s">
        <v>222</v>
      </c>
      <c r="H2106" s="176" t="s">
        <v>222</v>
      </c>
      <c r="I2106" s="176" t="s">
        <v>221</v>
      </c>
      <c r="J2106" s="176" t="s">
        <v>221</v>
      </c>
      <c r="K2106" s="176" t="s">
        <v>221</v>
      </c>
      <c r="L2106" s="176" t="s">
        <v>221</v>
      </c>
      <c r="M2106" s="176" t="s">
        <v>221</v>
      </c>
      <c r="N2106" s="176" t="s">
        <v>221</v>
      </c>
    </row>
    <row r="2107" spans="1:50" x14ac:dyDescent="0.3">
      <c r="A2107" s="176">
        <v>812967</v>
      </c>
      <c r="B2107" s="176" t="s">
        <v>308</v>
      </c>
      <c r="C2107" s="176" t="s">
        <v>221</v>
      </c>
      <c r="D2107" s="176" t="s">
        <v>221</v>
      </c>
      <c r="E2107" s="176" t="s">
        <v>221</v>
      </c>
      <c r="F2107" s="176" t="s">
        <v>221</v>
      </c>
      <c r="G2107" s="176" t="s">
        <v>221</v>
      </c>
      <c r="H2107" s="176" t="s">
        <v>221</v>
      </c>
      <c r="I2107" s="176" t="s">
        <v>221</v>
      </c>
      <c r="J2107" s="176" t="s">
        <v>221</v>
      </c>
      <c r="K2107" s="176" t="s">
        <v>221</v>
      </c>
      <c r="L2107" s="176" t="s">
        <v>221</v>
      </c>
      <c r="M2107" s="176" t="s">
        <v>221</v>
      </c>
      <c r="N2107" s="176" t="s">
        <v>221</v>
      </c>
      <c r="O2107" s="176" t="s">
        <v>284</v>
      </c>
      <c r="P2107" s="176" t="s">
        <v>284</v>
      </c>
      <c r="Q2107" s="176" t="s">
        <v>284</v>
      </c>
      <c r="R2107" s="176" t="s">
        <v>284</v>
      </c>
      <c r="S2107" s="176" t="s">
        <v>284</v>
      </c>
      <c r="T2107" s="176" t="s">
        <v>284</v>
      </c>
      <c r="U2107" s="176" t="s">
        <v>284</v>
      </c>
      <c r="V2107" s="176" t="s">
        <v>284</v>
      </c>
      <c r="W2107" s="176" t="s">
        <v>284</v>
      </c>
      <c r="X2107" s="176" t="s">
        <v>284</v>
      </c>
      <c r="Y2107" s="176" t="s">
        <v>284</v>
      </c>
      <c r="Z2107" s="176" t="s">
        <v>284</v>
      </c>
      <c r="AA2107" s="176" t="s">
        <v>284</v>
      </c>
      <c r="AB2107" s="176" t="s">
        <v>284</v>
      </c>
      <c r="AC2107" s="176" t="s">
        <v>284</v>
      </c>
      <c r="AD2107" s="176" t="s">
        <v>284</v>
      </c>
      <c r="AE2107" s="176" t="s">
        <v>284</v>
      </c>
      <c r="AF2107" s="176" t="s">
        <v>284</v>
      </c>
      <c r="AG2107" s="176" t="s">
        <v>284</v>
      </c>
      <c r="AH2107" s="176" t="s">
        <v>284</v>
      </c>
      <c r="AI2107" s="176" t="s">
        <v>284</v>
      </c>
      <c r="AJ2107" s="176" t="s">
        <v>284</v>
      </c>
      <c r="AK2107" s="176" t="s">
        <v>284</v>
      </c>
      <c r="AL2107" s="176" t="s">
        <v>284</v>
      </c>
      <c r="AM2107" s="176" t="s">
        <v>284</v>
      </c>
      <c r="AN2107" s="176" t="s">
        <v>284</v>
      </c>
      <c r="AO2107" s="176" t="s">
        <v>284</v>
      </c>
      <c r="AP2107" s="176" t="s">
        <v>284</v>
      </c>
      <c r="AQ2107" s="176" t="s">
        <v>284</v>
      </c>
      <c r="AR2107" s="176" t="s">
        <v>284</v>
      </c>
      <c r="AS2107" s="176" t="s">
        <v>284</v>
      </c>
      <c r="AT2107" s="176" t="s">
        <v>284</v>
      </c>
      <c r="AU2107" s="176" t="s">
        <v>284</v>
      </c>
      <c r="AV2107" s="176" t="s">
        <v>284</v>
      </c>
      <c r="AW2107" s="176" t="s">
        <v>284</v>
      </c>
      <c r="AX2107" s="176" t="s">
        <v>284</v>
      </c>
    </row>
    <row r="2108" spans="1:50" x14ac:dyDescent="0.3">
      <c r="A2108" s="176">
        <v>812968</v>
      </c>
      <c r="B2108" s="176" t="s">
        <v>308</v>
      </c>
      <c r="C2108" s="176" t="s">
        <v>222</v>
      </c>
      <c r="D2108" s="176" t="s">
        <v>221</v>
      </c>
      <c r="E2108" s="176" t="s">
        <v>221</v>
      </c>
      <c r="F2108" s="176" t="s">
        <v>221</v>
      </c>
      <c r="G2108" s="176" t="s">
        <v>222</v>
      </c>
      <c r="H2108" s="176" t="s">
        <v>221</v>
      </c>
      <c r="I2108" s="176" t="s">
        <v>221</v>
      </c>
      <c r="J2108" s="176" t="s">
        <v>221</v>
      </c>
      <c r="K2108" s="176" t="s">
        <v>221</v>
      </c>
      <c r="L2108" s="176" t="s">
        <v>221</v>
      </c>
      <c r="M2108" s="176" t="s">
        <v>221</v>
      </c>
      <c r="N2108" s="176" t="s">
        <v>221</v>
      </c>
    </row>
    <row r="2109" spans="1:50" x14ac:dyDescent="0.3">
      <c r="A2109" s="176">
        <v>812969</v>
      </c>
      <c r="B2109" s="176" t="s">
        <v>308</v>
      </c>
      <c r="C2109" s="176" t="s">
        <v>221</v>
      </c>
      <c r="D2109" s="176" t="s">
        <v>221</v>
      </c>
      <c r="E2109" s="176" t="s">
        <v>222</v>
      </c>
      <c r="F2109" s="176" t="s">
        <v>220</v>
      </c>
      <c r="G2109" s="176" t="s">
        <v>220</v>
      </c>
      <c r="H2109" s="176" t="s">
        <v>222</v>
      </c>
      <c r="I2109" s="176" t="s">
        <v>220</v>
      </c>
      <c r="J2109" s="176" t="s">
        <v>220</v>
      </c>
      <c r="K2109" s="176" t="s">
        <v>222</v>
      </c>
      <c r="L2109" s="176" t="s">
        <v>221</v>
      </c>
      <c r="M2109" s="176" t="s">
        <v>221</v>
      </c>
      <c r="N2109" s="176" t="s">
        <v>220</v>
      </c>
      <c r="O2109" s="176" t="s">
        <v>284</v>
      </c>
      <c r="P2109" s="176" t="s">
        <v>284</v>
      </c>
      <c r="Q2109" s="176" t="s">
        <v>284</v>
      </c>
      <c r="R2109" s="176" t="s">
        <v>284</v>
      </c>
      <c r="S2109" s="176" t="s">
        <v>284</v>
      </c>
      <c r="T2109" s="176" t="s">
        <v>284</v>
      </c>
      <c r="U2109" s="176" t="s">
        <v>284</v>
      </c>
      <c r="V2109" s="176" t="s">
        <v>284</v>
      </c>
      <c r="W2109" s="176" t="s">
        <v>284</v>
      </c>
      <c r="X2109" s="176" t="s">
        <v>284</v>
      </c>
      <c r="Y2109" s="176" t="s">
        <v>284</v>
      </c>
      <c r="Z2109" s="176" t="s">
        <v>284</v>
      </c>
      <c r="AA2109" s="176" t="s">
        <v>284</v>
      </c>
      <c r="AB2109" s="176" t="s">
        <v>284</v>
      </c>
      <c r="AC2109" s="176" t="s">
        <v>284</v>
      </c>
      <c r="AD2109" s="176" t="s">
        <v>284</v>
      </c>
      <c r="AE2109" s="176" t="s">
        <v>284</v>
      </c>
      <c r="AF2109" s="176" t="s">
        <v>284</v>
      </c>
      <c r="AG2109" s="176" t="s">
        <v>284</v>
      </c>
      <c r="AH2109" s="176" t="s">
        <v>284</v>
      </c>
      <c r="AI2109" s="176" t="s">
        <v>284</v>
      </c>
      <c r="AJ2109" s="176" t="s">
        <v>284</v>
      </c>
      <c r="AK2109" s="176" t="s">
        <v>284</v>
      </c>
      <c r="AL2109" s="176" t="s">
        <v>284</v>
      </c>
      <c r="AM2109" s="176" t="s">
        <v>284</v>
      </c>
      <c r="AN2109" s="176" t="s">
        <v>284</v>
      </c>
      <c r="AO2109" s="176" t="s">
        <v>284</v>
      </c>
      <c r="AP2109" s="176" t="s">
        <v>284</v>
      </c>
      <c r="AQ2109" s="176" t="s">
        <v>284</v>
      </c>
      <c r="AR2109" s="176" t="s">
        <v>284</v>
      </c>
      <c r="AS2109" s="176" t="s">
        <v>284</v>
      </c>
      <c r="AT2109" s="176" t="s">
        <v>284</v>
      </c>
      <c r="AU2109" s="176" t="s">
        <v>284</v>
      </c>
      <c r="AV2109" s="176" t="s">
        <v>284</v>
      </c>
      <c r="AW2109" s="176" t="s">
        <v>284</v>
      </c>
      <c r="AX2109" s="176" t="s">
        <v>284</v>
      </c>
    </row>
    <row r="2110" spans="1:50" x14ac:dyDescent="0.3">
      <c r="A2110" s="176">
        <v>812970</v>
      </c>
      <c r="B2110" s="176" t="s">
        <v>308</v>
      </c>
      <c r="C2110" s="176" t="s">
        <v>220</v>
      </c>
      <c r="D2110" s="176" t="s">
        <v>222</v>
      </c>
      <c r="E2110" s="176" t="s">
        <v>220</v>
      </c>
      <c r="F2110" s="176" t="s">
        <v>220</v>
      </c>
      <c r="G2110" s="176" t="s">
        <v>220</v>
      </c>
      <c r="H2110" s="176" t="s">
        <v>222</v>
      </c>
      <c r="I2110" s="176" t="s">
        <v>220</v>
      </c>
      <c r="J2110" s="176" t="s">
        <v>222</v>
      </c>
      <c r="K2110" s="176" t="s">
        <v>222</v>
      </c>
      <c r="L2110" s="176" t="s">
        <v>220</v>
      </c>
      <c r="M2110" s="176" t="s">
        <v>222</v>
      </c>
      <c r="N2110" s="176" t="s">
        <v>222</v>
      </c>
    </row>
    <row r="2111" spans="1:50" x14ac:dyDescent="0.3">
      <c r="A2111" s="176">
        <v>812971</v>
      </c>
      <c r="B2111" s="176" t="s">
        <v>308</v>
      </c>
      <c r="C2111" s="176" t="s">
        <v>220</v>
      </c>
      <c r="D2111" s="176" t="s">
        <v>222</v>
      </c>
      <c r="E2111" s="176" t="s">
        <v>221</v>
      </c>
      <c r="F2111" s="176" t="s">
        <v>220</v>
      </c>
      <c r="G2111" s="176" t="s">
        <v>221</v>
      </c>
      <c r="H2111" s="176" t="s">
        <v>220</v>
      </c>
      <c r="I2111" s="176" t="s">
        <v>222</v>
      </c>
      <c r="J2111" s="176" t="s">
        <v>221</v>
      </c>
      <c r="K2111" s="176" t="s">
        <v>221</v>
      </c>
      <c r="L2111" s="176" t="s">
        <v>221</v>
      </c>
      <c r="M2111" s="176" t="s">
        <v>221</v>
      </c>
      <c r="N2111" s="176" t="s">
        <v>221</v>
      </c>
    </row>
    <row r="2112" spans="1:50" x14ac:dyDescent="0.3">
      <c r="A2112" s="176">
        <v>812972</v>
      </c>
      <c r="B2112" s="176" t="s">
        <v>308</v>
      </c>
      <c r="C2112" s="176" t="s">
        <v>222</v>
      </c>
      <c r="D2112" s="176" t="s">
        <v>222</v>
      </c>
      <c r="E2112" s="176" t="s">
        <v>222</v>
      </c>
      <c r="F2112" s="176" t="s">
        <v>222</v>
      </c>
      <c r="G2112" s="176" t="s">
        <v>222</v>
      </c>
      <c r="H2112" s="176" t="s">
        <v>222</v>
      </c>
      <c r="I2112" s="176" t="s">
        <v>221</v>
      </c>
      <c r="J2112" s="176" t="s">
        <v>221</v>
      </c>
      <c r="K2112" s="176" t="s">
        <v>221</v>
      </c>
      <c r="L2112" s="176" t="s">
        <v>221</v>
      </c>
      <c r="M2112" s="176" t="s">
        <v>221</v>
      </c>
      <c r="N2112" s="176" t="s">
        <v>221</v>
      </c>
    </row>
    <row r="2113" spans="1:50" x14ac:dyDescent="0.3">
      <c r="A2113" s="176">
        <v>812973</v>
      </c>
      <c r="B2113" s="176" t="s">
        <v>308</v>
      </c>
      <c r="C2113" s="176" t="s">
        <v>222</v>
      </c>
      <c r="D2113" s="176" t="s">
        <v>222</v>
      </c>
      <c r="E2113" s="176" t="s">
        <v>222</v>
      </c>
      <c r="F2113" s="176" t="s">
        <v>222</v>
      </c>
      <c r="G2113" s="176" t="s">
        <v>221</v>
      </c>
      <c r="H2113" s="176" t="s">
        <v>222</v>
      </c>
      <c r="I2113" s="176" t="s">
        <v>221</v>
      </c>
      <c r="J2113" s="176" t="s">
        <v>221</v>
      </c>
      <c r="K2113" s="176" t="s">
        <v>221</v>
      </c>
      <c r="L2113" s="176" t="s">
        <v>221</v>
      </c>
      <c r="M2113" s="176" t="s">
        <v>221</v>
      </c>
      <c r="N2113" s="176" t="s">
        <v>221</v>
      </c>
    </row>
    <row r="2114" spans="1:50" x14ac:dyDescent="0.3">
      <c r="A2114" s="176">
        <v>812974</v>
      </c>
      <c r="B2114" s="176" t="s">
        <v>308</v>
      </c>
      <c r="C2114" s="176" t="s">
        <v>222</v>
      </c>
      <c r="D2114" s="176" t="s">
        <v>222</v>
      </c>
      <c r="E2114" s="176" t="s">
        <v>221</v>
      </c>
      <c r="F2114" s="176" t="s">
        <v>222</v>
      </c>
      <c r="G2114" s="176" t="s">
        <v>222</v>
      </c>
      <c r="H2114" s="176" t="s">
        <v>222</v>
      </c>
      <c r="I2114" s="176" t="s">
        <v>221</v>
      </c>
      <c r="J2114" s="176" t="s">
        <v>221</v>
      </c>
      <c r="K2114" s="176" t="s">
        <v>221</v>
      </c>
      <c r="L2114" s="176" t="s">
        <v>221</v>
      </c>
      <c r="M2114" s="176" t="s">
        <v>221</v>
      </c>
      <c r="N2114" s="176" t="s">
        <v>221</v>
      </c>
    </row>
    <row r="2115" spans="1:50" x14ac:dyDescent="0.3">
      <c r="A2115" s="176">
        <v>812975</v>
      </c>
      <c r="B2115" s="176" t="s">
        <v>308</v>
      </c>
      <c r="C2115" s="176" t="s">
        <v>221</v>
      </c>
      <c r="D2115" s="176" t="s">
        <v>220</v>
      </c>
      <c r="E2115" s="176" t="s">
        <v>221</v>
      </c>
      <c r="F2115" s="176" t="s">
        <v>221</v>
      </c>
      <c r="G2115" s="176" t="s">
        <v>221</v>
      </c>
      <c r="H2115" s="176" t="s">
        <v>221</v>
      </c>
      <c r="I2115" s="176" t="s">
        <v>220</v>
      </c>
      <c r="J2115" s="176" t="s">
        <v>221</v>
      </c>
      <c r="K2115" s="176" t="s">
        <v>221</v>
      </c>
      <c r="L2115" s="176" t="s">
        <v>220</v>
      </c>
      <c r="M2115" s="176" t="s">
        <v>220</v>
      </c>
      <c r="N2115" s="176" t="s">
        <v>220</v>
      </c>
    </row>
    <row r="2116" spans="1:50" x14ac:dyDescent="0.3">
      <c r="A2116" s="176">
        <v>812976</v>
      </c>
      <c r="B2116" s="176" t="s">
        <v>308</v>
      </c>
      <c r="C2116" s="176" t="s">
        <v>220</v>
      </c>
      <c r="D2116" s="176" t="s">
        <v>222</v>
      </c>
      <c r="E2116" s="176" t="s">
        <v>222</v>
      </c>
      <c r="F2116" s="176" t="s">
        <v>222</v>
      </c>
      <c r="G2116" s="176" t="s">
        <v>222</v>
      </c>
      <c r="H2116" s="176" t="s">
        <v>221</v>
      </c>
      <c r="I2116" s="176" t="s">
        <v>222</v>
      </c>
      <c r="J2116" s="176" t="s">
        <v>222</v>
      </c>
      <c r="K2116" s="176" t="s">
        <v>222</v>
      </c>
      <c r="L2116" s="176" t="s">
        <v>222</v>
      </c>
      <c r="M2116" s="176" t="s">
        <v>222</v>
      </c>
      <c r="N2116" s="176" t="s">
        <v>222</v>
      </c>
    </row>
    <row r="2117" spans="1:50" x14ac:dyDescent="0.3">
      <c r="A2117" s="176">
        <v>812977</v>
      </c>
      <c r="B2117" s="176" t="s">
        <v>308</v>
      </c>
      <c r="C2117" s="176" t="s">
        <v>222</v>
      </c>
      <c r="D2117" s="176" t="s">
        <v>222</v>
      </c>
      <c r="E2117" s="176" t="s">
        <v>222</v>
      </c>
      <c r="F2117" s="176" t="s">
        <v>222</v>
      </c>
      <c r="G2117" s="176" t="s">
        <v>222</v>
      </c>
      <c r="H2117" s="176" t="s">
        <v>221</v>
      </c>
      <c r="I2117" s="176" t="s">
        <v>221</v>
      </c>
      <c r="J2117" s="176" t="s">
        <v>221</v>
      </c>
      <c r="K2117" s="176" t="s">
        <v>221</v>
      </c>
      <c r="L2117" s="176" t="s">
        <v>221</v>
      </c>
      <c r="M2117" s="176" t="s">
        <v>221</v>
      </c>
      <c r="N2117" s="176" t="s">
        <v>221</v>
      </c>
    </row>
    <row r="2118" spans="1:50" x14ac:dyDescent="0.3">
      <c r="A2118" s="176">
        <v>812978</v>
      </c>
      <c r="B2118" s="176" t="s">
        <v>308</v>
      </c>
      <c r="C2118" s="176" t="s">
        <v>222</v>
      </c>
      <c r="D2118" s="176" t="s">
        <v>222</v>
      </c>
      <c r="E2118" s="176" t="s">
        <v>222</v>
      </c>
      <c r="F2118" s="176" t="s">
        <v>222</v>
      </c>
      <c r="G2118" s="176" t="s">
        <v>222</v>
      </c>
      <c r="H2118" s="176" t="s">
        <v>222</v>
      </c>
      <c r="I2118" s="176" t="s">
        <v>221</v>
      </c>
      <c r="J2118" s="176" t="s">
        <v>221</v>
      </c>
      <c r="K2118" s="176" t="s">
        <v>221</v>
      </c>
      <c r="L2118" s="176" t="s">
        <v>221</v>
      </c>
      <c r="M2118" s="176" t="s">
        <v>221</v>
      </c>
      <c r="N2118" s="176" t="s">
        <v>221</v>
      </c>
    </row>
    <row r="2119" spans="1:50" x14ac:dyDescent="0.3">
      <c r="A2119" s="176">
        <v>812980</v>
      </c>
      <c r="B2119" s="176" t="s">
        <v>308</v>
      </c>
      <c r="C2119" s="176" t="s">
        <v>222</v>
      </c>
      <c r="D2119" s="176" t="s">
        <v>222</v>
      </c>
      <c r="E2119" s="176" t="s">
        <v>221</v>
      </c>
      <c r="F2119" s="176" t="s">
        <v>221</v>
      </c>
      <c r="G2119" s="176" t="s">
        <v>222</v>
      </c>
      <c r="H2119" s="176" t="s">
        <v>222</v>
      </c>
      <c r="I2119" s="176" t="s">
        <v>221</v>
      </c>
      <c r="J2119" s="176" t="s">
        <v>221</v>
      </c>
      <c r="K2119" s="176" t="s">
        <v>221</v>
      </c>
      <c r="L2119" s="176" t="s">
        <v>221</v>
      </c>
      <c r="M2119" s="176" t="s">
        <v>221</v>
      </c>
      <c r="N2119" s="176" t="s">
        <v>221</v>
      </c>
    </row>
    <row r="2120" spans="1:50" x14ac:dyDescent="0.3">
      <c r="A2120" s="176">
        <v>812983</v>
      </c>
      <c r="B2120" s="176" t="s">
        <v>308</v>
      </c>
      <c r="C2120" s="176" t="s">
        <v>220</v>
      </c>
      <c r="D2120" s="176" t="s">
        <v>220</v>
      </c>
      <c r="E2120" s="176" t="s">
        <v>221</v>
      </c>
      <c r="F2120" s="176" t="s">
        <v>220</v>
      </c>
      <c r="G2120" s="176" t="s">
        <v>220</v>
      </c>
      <c r="H2120" s="176" t="s">
        <v>222</v>
      </c>
      <c r="I2120" s="176" t="s">
        <v>221</v>
      </c>
      <c r="J2120" s="176" t="s">
        <v>221</v>
      </c>
      <c r="K2120" s="176" t="s">
        <v>221</v>
      </c>
      <c r="L2120" s="176" t="s">
        <v>221</v>
      </c>
      <c r="M2120" s="176" t="s">
        <v>221</v>
      </c>
      <c r="N2120" s="176" t="s">
        <v>221</v>
      </c>
    </row>
    <row r="2121" spans="1:50" x14ac:dyDescent="0.3">
      <c r="A2121" s="176">
        <v>812984</v>
      </c>
      <c r="B2121" s="176" t="s">
        <v>308</v>
      </c>
      <c r="C2121" s="176" t="s">
        <v>222</v>
      </c>
      <c r="D2121" s="176" t="s">
        <v>221</v>
      </c>
      <c r="E2121" s="176" t="s">
        <v>221</v>
      </c>
      <c r="F2121" s="176" t="s">
        <v>222</v>
      </c>
      <c r="G2121" s="176" t="s">
        <v>222</v>
      </c>
      <c r="H2121" s="176" t="s">
        <v>222</v>
      </c>
      <c r="I2121" s="176" t="s">
        <v>221</v>
      </c>
      <c r="J2121" s="176" t="s">
        <v>221</v>
      </c>
      <c r="K2121" s="176" t="s">
        <v>221</v>
      </c>
      <c r="L2121" s="176" t="s">
        <v>221</v>
      </c>
      <c r="M2121" s="176" t="s">
        <v>221</v>
      </c>
      <c r="N2121" s="176" t="s">
        <v>221</v>
      </c>
    </row>
    <row r="2122" spans="1:50" x14ac:dyDescent="0.3">
      <c r="A2122" s="176">
        <v>812985</v>
      </c>
      <c r="B2122" s="176" t="s">
        <v>308</v>
      </c>
      <c r="C2122" s="176" t="s">
        <v>222</v>
      </c>
      <c r="D2122" s="176" t="s">
        <v>220</v>
      </c>
      <c r="E2122" s="176" t="s">
        <v>220</v>
      </c>
      <c r="F2122" s="176" t="s">
        <v>220</v>
      </c>
      <c r="G2122" s="176" t="s">
        <v>220</v>
      </c>
      <c r="H2122" s="176" t="s">
        <v>220</v>
      </c>
      <c r="I2122" s="176" t="s">
        <v>221</v>
      </c>
      <c r="J2122" s="176" t="s">
        <v>221</v>
      </c>
      <c r="K2122" s="176" t="s">
        <v>221</v>
      </c>
      <c r="L2122" s="176" t="s">
        <v>221</v>
      </c>
      <c r="M2122" s="176" t="s">
        <v>221</v>
      </c>
      <c r="N2122" s="176" t="s">
        <v>221</v>
      </c>
    </row>
    <row r="2123" spans="1:50" x14ac:dyDescent="0.3">
      <c r="A2123" s="176">
        <v>812986</v>
      </c>
      <c r="B2123" s="176" t="s">
        <v>308</v>
      </c>
      <c r="C2123" s="176" t="s">
        <v>222</v>
      </c>
      <c r="D2123" s="176" t="s">
        <v>222</v>
      </c>
      <c r="E2123" s="176" t="s">
        <v>222</v>
      </c>
      <c r="F2123" s="176" t="s">
        <v>222</v>
      </c>
      <c r="G2123" s="176" t="s">
        <v>222</v>
      </c>
      <c r="H2123" s="176" t="s">
        <v>222</v>
      </c>
      <c r="I2123" s="176" t="s">
        <v>221</v>
      </c>
      <c r="J2123" s="176" t="s">
        <v>221</v>
      </c>
      <c r="K2123" s="176" t="s">
        <v>221</v>
      </c>
      <c r="L2123" s="176" t="s">
        <v>221</v>
      </c>
      <c r="M2123" s="176" t="s">
        <v>221</v>
      </c>
      <c r="N2123" s="176" t="s">
        <v>221</v>
      </c>
    </row>
    <row r="2124" spans="1:50" x14ac:dyDescent="0.3">
      <c r="A2124" s="176">
        <v>812987</v>
      </c>
      <c r="B2124" s="176" t="s">
        <v>308</v>
      </c>
      <c r="C2124" s="176" t="s">
        <v>220</v>
      </c>
      <c r="D2124" s="176" t="s">
        <v>222</v>
      </c>
      <c r="E2124" s="176" t="s">
        <v>222</v>
      </c>
      <c r="F2124" s="176" t="s">
        <v>220</v>
      </c>
      <c r="G2124" s="176" t="s">
        <v>220</v>
      </c>
      <c r="H2124" s="176" t="s">
        <v>220</v>
      </c>
      <c r="I2124" s="176" t="s">
        <v>222</v>
      </c>
      <c r="J2124" s="176" t="s">
        <v>222</v>
      </c>
      <c r="K2124" s="176" t="s">
        <v>220</v>
      </c>
      <c r="L2124" s="176" t="s">
        <v>220</v>
      </c>
      <c r="M2124" s="176" t="s">
        <v>220</v>
      </c>
      <c r="N2124" s="176" t="s">
        <v>222</v>
      </c>
      <c r="O2124" s="176" t="s">
        <v>284</v>
      </c>
      <c r="P2124" s="176" t="s">
        <v>284</v>
      </c>
      <c r="Q2124" s="176" t="s">
        <v>284</v>
      </c>
      <c r="R2124" s="176" t="s">
        <v>284</v>
      </c>
      <c r="S2124" s="176" t="s">
        <v>284</v>
      </c>
      <c r="T2124" s="176" t="s">
        <v>284</v>
      </c>
      <c r="U2124" s="176" t="s">
        <v>284</v>
      </c>
      <c r="V2124" s="176" t="s">
        <v>284</v>
      </c>
      <c r="W2124" s="176" t="s">
        <v>284</v>
      </c>
      <c r="X2124" s="176" t="s">
        <v>284</v>
      </c>
      <c r="Y2124" s="176" t="s">
        <v>284</v>
      </c>
      <c r="Z2124" s="176" t="s">
        <v>284</v>
      </c>
      <c r="AA2124" s="176" t="s">
        <v>284</v>
      </c>
      <c r="AB2124" s="176" t="s">
        <v>284</v>
      </c>
      <c r="AC2124" s="176" t="s">
        <v>284</v>
      </c>
      <c r="AD2124" s="176" t="s">
        <v>284</v>
      </c>
      <c r="AE2124" s="176" t="s">
        <v>284</v>
      </c>
      <c r="AF2124" s="176" t="s">
        <v>284</v>
      </c>
      <c r="AG2124" s="176" t="s">
        <v>284</v>
      </c>
      <c r="AH2124" s="176" t="s">
        <v>284</v>
      </c>
      <c r="AI2124" s="176" t="s">
        <v>284</v>
      </c>
      <c r="AJ2124" s="176" t="s">
        <v>284</v>
      </c>
      <c r="AK2124" s="176" t="s">
        <v>284</v>
      </c>
      <c r="AL2124" s="176" t="s">
        <v>284</v>
      </c>
      <c r="AM2124" s="176" t="s">
        <v>284</v>
      </c>
      <c r="AN2124" s="176" t="s">
        <v>284</v>
      </c>
      <c r="AO2124" s="176" t="s">
        <v>284</v>
      </c>
      <c r="AP2124" s="176" t="s">
        <v>284</v>
      </c>
      <c r="AQ2124" s="176" t="s">
        <v>284</v>
      </c>
      <c r="AR2124" s="176" t="s">
        <v>284</v>
      </c>
      <c r="AS2124" s="176" t="s">
        <v>284</v>
      </c>
      <c r="AT2124" s="176" t="s">
        <v>284</v>
      </c>
      <c r="AU2124" s="176" t="s">
        <v>284</v>
      </c>
      <c r="AV2124" s="176" t="s">
        <v>284</v>
      </c>
      <c r="AW2124" s="176" t="s">
        <v>284</v>
      </c>
      <c r="AX2124" s="176" t="s">
        <v>284</v>
      </c>
    </row>
    <row r="2125" spans="1:50" x14ac:dyDescent="0.3">
      <c r="A2125" s="176">
        <v>812988</v>
      </c>
      <c r="B2125" s="176" t="s">
        <v>308</v>
      </c>
      <c r="C2125" s="176" t="s">
        <v>220</v>
      </c>
      <c r="D2125" s="176" t="s">
        <v>220</v>
      </c>
      <c r="E2125" s="176" t="s">
        <v>221</v>
      </c>
      <c r="F2125" s="176" t="s">
        <v>222</v>
      </c>
      <c r="G2125" s="176" t="s">
        <v>221</v>
      </c>
      <c r="H2125" s="176" t="s">
        <v>221</v>
      </c>
      <c r="I2125" s="176" t="s">
        <v>220</v>
      </c>
      <c r="J2125" s="176" t="s">
        <v>222</v>
      </c>
      <c r="K2125" s="176" t="s">
        <v>221</v>
      </c>
      <c r="L2125" s="176" t="s">
        <v>221</v>
      </c>
      <c r="M2125" s="176" t="s">
        <v>221</v>
      </c>
      <c r="N2125" s="176" t="s">
        <v>222</v>
      </c>
    </row>
    <row r="2126" spans="1:50" x14ac:dyDescent="0.3">
      <c r="A2126" s="176">
        <v>812989</v>
      </c>
      <c r="B2126" s="176" t="s">
        <v>308</v>
      </c>
      <c r="C2126" s="176" t="s">
        <v>222</v>
      </c>
      <c r="D2126" s="176" t="s">
        <v>222</v>
      </c>
      <c r="E2126" s="176" t="s">
        <v>222</v>
      </c>
      <c r="F2126" s="176" t="s">
        <v>222</v>
      </c>
      <c r="G2126" s="176" t="s">
        <v>222</v>
      </c>
      <c r="H2126" s="176" t="s">
        <v>222</v>
      </c>
      <c r="I2126" s="176" t="s">
        <v>221</v>
      </c>
      <c r="J2126" s="176" t="s">
        <v>221</v>
      </c>
      <c r="K2126" s="176" t="s">
        <v>221</v>
      </c>
      <c r="L2126" s="176" t="s">
        <v>221</v>
      </c>
      <c r="M2126" s="176" t="s">
        <v>221</v>
      </c>
      <c r="N2126" s="176" t="s">
        <v>221</v>
      </c>
    </row>
    <row r="2127" spans="1:50" x14ac:dyDescent="0.3">
      <c r="A2127" s="176">
        <v>812990</v>
      </c>
      <c r="B2127" s="176" t="s">
        <v>308</v>
      </c>
      <c r="C2127" s="176" t="s">
        <v>221</v>
      </c>
      <c r="D2127" s="176" t="s">
        <v>221</v>
      </c>
      <c r="E2127" s="176" t="s">
        <v>222</v>
      </c>
      <c r="F2127" s="176" t="s">
        <v>222</v>
      </c>
      <c r="I2127" s="176" t="s">
        <v>221</v>
      </c>
      <c r="J2127" s="176" t="s">
        <v>221</v>
      </c>
      <c r="K2127" s="176" t="s">
        <v>221</v>
      </c>
      <c r="L2127" s="176" t="s">
        <v>221</v>
      </c>
      <c r="M2127" s="176" t="s">
        <v>221</v>
      </c>
      <c r="N2127" s="176" t="s">
        <v>221</v>
      </c>
    </row>
    <row r="2128" spans="1:50" x14ac:dyDescent="0.3">
      <c r="A2128" s="176">
        <v>812995</v>
      </c>
      <c r="B2128" s="176" t="s">
        <v>308</v>
      </c>
      <c r="C2128" s="176" t="s">
        <v>220</v>
      </c>
      <c r="D2128" s="176" t="s">
        <v>222</v>
      </c>
      <c r="E2128" s="176" t="s">
        <v>222</v>
      </c>
      <c r="F2128" s="176" t="s">
        <v>222</v>
      </c>
      <c r="G2128" s="176" t="s">
        <v>222</v>
      </c>
      <c r="H2128" s="176" t="s">
        <v>222</v>
      </c>
      <c r="I2128" s="176" t="s">
        <v>222</v>
      </c>
      <c r="J2128" s="176" t="s">
        <v>222</v>
      </c>
      <c r="K2128" s="176" t="s">
        <v>222</v>
      </c>
      <c r="L2128" s="176" t="s">
        <v>222</v>
      </c>
      <c r="M2128" s="176" t="s">
        <v>222</v>
      </c>
      <c r="N2128" s="176" t="s">
        <v>221</v>
      </c>
    </row>
    <row r="2129" spans="1:50" x14ac:dyDescent="0.3">
      <c r="A2129" s="176">
        <v>812997</v>
      </c>
      <c r="B2129" s="176" t="s">
        <v>308</v>
      </c>
      <c r="C2129" s="176" t="s">
        <v>220</v>
      </c>
      <c r="D2129" s="176" t="s">
        <v>222</v>
      </c>
      <c r="E2129" s="176" t="s">
        <v>220</v>
      </c>
      <c r="F2129" s="176" t="s">
        <v>222</v>
      </c>
      <c r="G2129" s="176" t="s">
        <v>222</v>
      </c>
      <c r="H2129" s="176" t="s">
        <v>222</v>
      </c>
      <c r="I2129" s="176" t="s">
        <v>222</v>
      </c>
      <c r="J2129" s="176" t="s">
        <v>222</v>
      </c>
      <c r="K2129" s="176" t="s">
        <v>222</v>
      </c>
      <c r="L2129" s="176" t="s">
        <v>222</v>
      </c>
      <c r="M2129" s="176" t="s">
        <v>222</v>
      </c>
      <c r="N2129" s="176" t="s">
        <v>222</v>
      </c>
      <c r="O2129" s="176" t="s">
        <v>284</v>
      </c>
      <c r="P2129" s="176" t="s">
        <v>284</v>
      </c>
      <c r="Q2129" s="176" t="s">
        <v>284</v>
      </c>
      <c r="R2129" s="176" t="s">
        <v>284</v>
      </c>
      <c r="S2129" s="176" t="s">
        <v>284</v>
      </c>
      <c r="T2129" s="176" t="s">
        <v>284</v>
      </c>
      <c r="U2129" s="176" t="s">
        <v>284</v>
      </c>
      <c r="V2129" s="176" t="s">
        <v>284</v>
      </c>
      <c r="W2129" s="176" t="s">
        <v>284</v>
      </c>
      <c r="X2129" s="176" t="s">
        <v>284</v>
      </c>
      <c r="Y2129" s="176" t="s">
        <v>284</v>
      </c>
      <c r="Z2129" s="176" t="s">
        <v>284</v>
      </c>
      <c r="AA2129" s="176" t="s">
        <v>284</v>
      </c>
      <c r="AB2129" s="176" t="s">
        <v>284</v>
      </c>
      <c r="AC2129" s="176" t="s">
        <v>284</v>
      </c>
      <c r="AD2129" s="176" t="s">
        <v>284</v>
      </c>
      <c r="AE2129" s="176" t="s">
        <v>284</v>
      </c>
      <c r="AF2129" s="176" t="s">
        <v>284</v>
      </c>
      <c r="AG2129" s="176" t="s">
        <v>284</v>
      </c>
      <c r="AH2129" s="176" t="s">
        <v>284</v>
      </c>
      <c r="AI2129" s="176" t="s">
        <v>284</v>
      </c>
      <c r="AJ2129" s="176" t="s">
        <v>284</v>
      </c>
      <c r="AK2129" s="176" t="s">
        <v>284</v>
      </c>
      <c r="AL2129" s="176" t="s">
        <v>284</v>
      </c>
      <c r="AM2129" s="176" t="s">
        <v>284</v>
      </c>
      <c r="AN2129" s="176" t="s">
        <v>284</v>
      </c>
      <c r="AO2129" s="176" t="s">
        <v>284</v>
      </c>
      <c r="AP2129" s="176" t="s">
        <v>284</v>
      </c>
      <c r="AQ2129" s="176" t="s">
        <v>284</v>
      </c>
      <c r="AR2129" s="176" t="s">
        <v>284</v>
      </c>
      <c r="AS2129" s="176" t="s">
        <v>284</v>
      </c>
      <c r="AT2129" s="176" t="s">
        <v>284</v>
      </c>
      <c r="AU2129" s="176" t="s">
        <v>284</v>
      </c>
      <c r="AV2129" s="176" t="s">
        <v>284</v>
      </c>
      <c r="AW2129" s="176" t="s">
        <v>284</v>
      </c>
      <c r="AX2129" s="176" t="s">
        <v>284</v>
      </c>
    </row>
    <row r="2130" spans="1:50" x14ac:dyDescent="0.3">
      <c r="A2130" s="176">
        <v>812999</v>
      </c>
      <c r="B2130" s="176" t="s">
        <v>308</v>
      </c>
      <c r="C2130" s="176" t="s">
        <v>221</v>
      </c>
      <c r="D2130" s="176" t="s">
        <v>221</v>
      </c>
      <c r="E2130" s="176" t="s">
        <v>222</v>
      </c>
      <c r="F2130" s="176" t="s">
        <v>222</v>
      </c>
      <c r="G2130" s="176" t="s">
        <v>222</v>
      </c>
      <c r="H2130" s="176" t="s">
        <v>222</v>
      </c>
      <c r="I2130" s="176" t="s">
        <v>221</v>
      </c>
      <c r="J2130" s="176" t="s">
        <v>221</v>
      </c>
      <c r="K2130" s="176" t="s">
        <v>221</v>
      </c>
      <c r="L2130" s="176" t="s">
        <v>221</v>
      </c>
      <c r="M2130" s="176" t="s">
        <v>221</v>
      </c>
      <c r="N2130" s="176" t="s">
        <v>221</v>
      </c>
    </row>
    <row r="2131" spans="1:50" x14ac:dyDescent="0.3">
      <c r="A2131" s="176">
        <v>813000</v>
      </c>
      <c r="B2131" s="176" t="s">
        <v>308</v>
      </c>
      <c r="C2131" s="176" t="s">
        <v>222</v>
      </c>
      <c r="D2131" s="176" t="s">
        <v>222</v>
      </c>
      <c r="E2131" s="176" t="s">
        <v>222</v>
      </c>
      <c r="F2131" s="176" t="s">
        <v>222</v>
      </c>
      <c r="G2131" s="176" t="s">
        <v>222</v>
      </c>
      <c r="H2131" s="176" t="s">
        <v>222</v>
      </c>
      <c r="I2131" s="176" t="s">
        <v>221</v>
      </c>
      <c r="J2131" s="176" t="s">
        <v>221</v>
      </c>
      <c r="K2131" s="176" t="s">
        <v>221</v>
      </c>
      <c r="L2131" s="176" t="s">
        <v>221</v>
      </c>
      <c r="M2131" s="176" t="s">
        <v>221</v>
      </c>
      <c r="N2131" s="176" t="s">
        <v>221</v>
      </c>
    </row>
    <row r="2132" spans="1:50" x14ac:dyDescent="0.3">
      <c r="A2132" s="176">
        <v>813002</v>
      </c>
      <c r="B2132" s="176" t="s">
        <v>308</v>
      </c>
      <c r="C2132" s="176" t="s">
        <v>220</v>
      </c>
      <c r="D2132" s="176" t="s">
        <v>222</v>
      </c>
      <c r="E2132" s="176" t="s">
        <v>222</v>
      </c>
      <c r="F2132" s="176" t="s">
        <v>222</v>
      </c>
      <c r="G2132" s="176" t="s">
        <v>222</v>
      </c>
      <c r="H2132" s="176" t="s">
        <v>222</v>
      </c>
      <c r="I2132" s="176" t="s">
        <v>220</v>
      </c>
      <c r="J2132" s="176" t="s">
        <v>222</v>
      </c>
      <c r="K2132" s="176" t="s">
        <v>221</v>
      </c>
      <c r="L2132" s="176" t="s">
        <v>221</v>
      </c>
      <c r="M2132" s="176" t="s">
        <v>220</v>
      </c>
      <c r="N2132" s="176" t="s">
        <v>220</v>
      </c>
    </row>
    <row r="2133" spans="1:50" x14ac:dyDescent="0.3">
      <c r="A2133" s="176">
        <v>813005</v>
      </c>
      <c r="B2133" s="176" t="s">
        <v>308</v>
      </c>
      <c r="C2133" s="176" t="s">
        <v>221</v>
      </c>
      <c r="D2133" s="176" t="s">
        <v>220</v>
      </c>
      <c r="E2133" s="176" t="s">
        <v>220</v>
      </c>
      <c r="F2133" s="176" t="s">
        <v>220</v>
      </c>
      <c r="G2133" s="176" t="s">
        <v>220</v>
      </c>
      <c r="H2133" s="176" t="s">
        <v>222</v>
      </c>
      <c r="I2133" s="176" t="s">
        <v>222</v>
      </c>
      <c r="J2133" s="176" t="s">
        <v>222</v>
      </c>
      <c r="K2133" s="176" t="s">
        <v>222</v>
      </c>
      <c r="L2133" s="176" t="s">
        <v>221</v>
      </c>
      <c r="M2133" s="176" t="s">
        <v>222</v>
      </c>
      <c r="N2133" s="176" t="s">
        <v>222</v>
      </c>
      <c r="O2133" s="176" t="s">
        <v>284</v>
      </c>
      <c r="P2133" s="176" t="s">
        <v>284</v>
      </c>
      <c r="Q2133" s="176" t="s">
        <v>284</v>
      </c>
      <c r="R2133" s="176" t="s">
        <v>284</v>
      </c>
      <c r="S2133" s="176" t="s">
        <v>284</v>
      </c>
      <c r="T2133" s="176" t="s">
        <v>284</v>
      </c>
      <c r="U2133" s="176" t="s">
        <v>284</v>
      </c>
      <c r="V2133" s="176" t="s">
        <v>284</v>
      </c>
      <c r="W2133" s="176" t="s">
        <v>284</v>
      </c>
      <c r="X2133" s="176" t="s">
        <v>284</v>
      </c>
      <c r="Y2133" s="176" t="s">
        <v>284</v>
      </c>
      <c r="Z2133" s="176" t="s">
        <v>284</v>
      </c>
      <c r="AA2133" s="176" t="s">
        <v>284</v>
      </c>
      <c r="AB2133" s="176" t="s">
        <v>284</v>
      </c>
      <c r="AC2133" s="176" t="s">
        <v>284</v>
      </c>
      <c r="AD2133" s="176" t="s">
        <v>284</v>
      </c>
      <c r="AE2133" s="176" t="s">
        <v>284</v>
      </c>
      <c r="AF2133" s="176" t="s">
        <v>284</v>
      </c>
      <c r="AG2133" s="176" t="s">
        <v>284</v>
      </c>
      <c r="AH2133" s="176" t="s">
        <v>284</v>
      </c>
      <c r="AI2133" s="176" t="s">
        <v>284</v>
      </c>
      <c r="AJ2133" s="176" t="s">
        <v>284</v>
      </c>
      <c r="AK2133" s="176" t="s">
        <v>284</v>
      </c>
      <c r="AL2133" s="176" t="s">
        <v>284</v>
      </c>
      <c r="AM2133" s="176" t="s">
        <v>284</v>
      </c>
      <c r="AN2133" s="176" t="s">
        <v>284</v>
      </c>
      <c r="AO2133" s="176" t="s">
        <v>284</v>
      </c>
      <c r="AP2133" s="176" t="s">
        <v>284</v>
      </c>
      <c r="AQ2133" s="176" t="s">
        <v>284</v>
      </c>
      <c r="AR2133" s="176" t="s">
        <v>284</v>
      </c>
      <c r="AS2133" s="176" t="s">
        <v>284</v>
      </c>
      <c r="AT2133" s="176" t="s">
        <v>284</v>
      </c>
      <c r="AU2133" s="176" t="s">
        <v>284</v>
      </c>
      <c r="AV2133" s="176" t="s">
        <v>284</v>
      </c>
      <c r="AW2133" s="176" t="s">
        <v>284</v>
      </c>
      <c r="AX2133" s="176" t="s">
        <v>284</v>
      </c>
    </row>
    <row r="2134" spans="1:50" x14ac:dyDescent="0.3">
      <c r="A2134" s="176">
        <v>813006</v>
      </c>
      <c r="B2134" s="176" t="s">
        <v>308</v>
      </c>
      <c r="C2134" s="176" t="s">
        <v>222</v>
      </c>
      <c r="D2134" s="176" t="s">
        <v>222</v>
      </c>
      <c r="E2134" s="176" t="s">
        <v>221</v>
      </c>
      <c r="F2134" s="176" t="s">
        <v>221</v>
      </c>
      <c r="G2134" s="176" t="s">
        <v>221</v>
      </c>
      <c r="H2134" s="176" t="s">
        <v>222</v>
      </c>
      <c r="I2134" s="176" t="s">
        <v>221</v>
      </c>
      <c r="J2134" s="176" t="s">
        <v>221</v>
      </c>
      <c r="K2134" s="176" t="s">
        <v>221</v>
      </c>
      <c r="L2134" s="176" t="s">
        <v>221</v>
      </c>
      <c r="M2134" s="176" t="s">
        <v>221</v>
      </c>
      <c r="N2134" s="176" t="s">
        <v>221</v>
      </c>
      <c r="O2134" s="176" t="s">
        <v>221</v>
      </c>
      <c r="P2134" s="176" t="s">
        <v>221</v>
      </c>
      <c r="Q2134" s="176" t="s">
        <v>221</v>
      </c>
      <c r="R2134" s="176" t="s">
        <v>221</v>
      </c>
      <c r="S2134" s="176" t="s">
        <v>221</v>
      </c>
      <c r="T2134" s="176" t="s">
        <v>221</v>
      </c>
      <c r="U2134" s="176" t="s">
        <v>221</v>
      </c>
      <c r="V2134" s="176" t="s">
        <v>221</v>
      </c>
      <c r="W2134" s="176" t="s">
        <v>221</v>
      </c>
      <c r="X2134" s="176" t="s">
        <v>221</v>
      </c>
      <c r="Y2134" s="176" t="s">
        <v>221</v>
      </c>
      <c r="Z2134" s="176" t="s">
        <v>221</v>
      </c>
    </row>
    <row r="2135" spans="1:50" x14ac:dyDescent="0.3">
      <c r="A2135" s="176">
        <v>813008</v>
      </c>
      <c r="B2135" s="176" t="s">
        <v>308</v>
      </c>
      <c r="C2135" s="176" t="s">
        <v>222</v>
      </c>
      <c r="D2135" s="176" t="s">
        <v>222</v>
      </c>
      <c r="E2135" s="176" t="s">
        <v>222</v>
      </c>
      <c r="F2135" s="176" t="s">
        <v>222</v>
      </c>
      <c r="G2135" s="176" t="s">
        <v>222</v>
      </c>
      <c r="H2135" s="176" t="s">
        <v>222</v>
      </c>
      <c r="I2135" s="176" t="s">
        <v>222</v>
      </c>
      <c r="J2135" s="176" t="s">
        <v>222</v>
      </c>
      <c r="K2135" s="176" t="s">
        <v>222</v>
      </c>
      <c r="L2135" s="176" t="s">
        <v>222</v>
      </c>
      <c r="M2135" s="176" t="s">
        <v>222</v>
      </c>
      <c r="N2135" s="176" t="s">
        <v>222</v>
      </c>
    </row>
    <row r="2136" spans="1:50" x14ac:dyDescent="0.3">
      <c r="A2136" s="176">
        <v>813009</v>
      </c>
      <c r="B2136" s="176" t="s">
        <v>308</v>
      </c>
      <c r="C2136" s="176" t="s">
        <v>221</v>
      </c>
      <c r="D2136" s="176" t="s">
        <v>221</v>
      </c>
      <c r="E2136" s="176" t="s">
        <v>221</v>
      </c>
      <c r="F2136" s="176" t="s">
        <v>221</v>
      </c>
      <c r="G2136" s="176" t="s">
        <v>221</v>
      </c>
      <c r="H2136" s="176" t="s">
        <v>221</v>
      </c>
      <c r="I2136" s="176" t="s">
        <v>221</v>
      </c>
      <c r="J2136" s="176" t="s">
        <v>221</v>
      </c>
      <c r="K2136" s="176" t="s">
        <v>221</v>
      </c>
      <c r="L2136" s="176" t="s">
        <v>221</v>
      </c>
      <c r="M2136" s="176" t="s">
        <v>221</v>
      </c>
      <c r="N2136" s="176" t="s">
        <v>221</v>
      </c>
    </row>
    <row r="2137" spans="1:50" x14ac:dyDescent="0.3">
      <c r="A2137" s="176">
        <v>813011</v>
      </c>
      <c r="B2137" s="176" t="s">
        <v>308</v>
      </c>
      <c r="C2137" s="176" t="s">
        <v>220</v>
      </c>
      <c r="D2137" s="176" t="s">
        <v>221</v>
      </c>
      <c r="E2137" s="176" t="s">
        <v>221</v>
      </c>
      <c r="F2137" s="176" t="s">
        <v>221</v>
      </c>
      <c r="G2137" s="176" t="s">
        <v>221</v>
      </c>
      <c r="H2137" s="176" t="s">
        <v>220</v>
      </c>
      <c r="I2137" s="176" t="s">
        <v>222</v>
      </c>
      <c r="J2137" s="176" t="s">
        <v>221</v>
      </c>
      <c r="K2137" s="176" t="s">
        <v>221</v>
      </c>
      <c r="L2137" s="176" t="s">
        <v>221</v>
      </c>
      <c r="M2137" s="176" t="s">
        <v>221</v>
      </c>
      <c r="N2137" s="176" t="s">
        <v>222</v>
      </c>
    </row>
    <row r="2138" spans="1:50" x14ac:dyDescent="0.3">
      <c r="A2138" s="176">
        <v>813012</v>
      </c>
      <c r="B2138" s="176" t="s">
        <v>308</v>
      </c>
      <c r="C2138" s="176" t="s">
        <v>222</v>
      </c>
      <c r="D2138" s="176" t="s">
        <v>222</v>
      </c>
      <c r="E2138" s="176" t="s">
        <v>222</v>
      </c>
      <c r="F2138" s="176" t="s">
        <v>222</v>
      </c>
      <c r="G2138" s="176" t="s">
        <v>222</v>
      </c>
      <c r="H2138" s="176" t="s">
        <v>222</v>
      </c>
      <c r="I2138" s="176" t="s">
        <v>221</v>
      </c>
      <c r="J2138" s="176" t="s">
        <v>221</v>
      </c>
      <c r="K2138" s="176" t="s">
        <v>221</v>
      </c>
      <c r="L2138" s="176" t="s">
        <v>221</v>
      </c>
      <c r="M2138" s="176" t="s">
        <v>221</v>
      </c>
      <c r="N2138" s="176" t="s">
        <v>221</v>
      </c>
    </row>
    <row r="2139" spans="1:50" x14ac:dyDescent="0.3">
      <c r="A2139" s="176">
        <v>813014</v>
      </c>
      <c r="B2139" s="176" t="s">
        <v>308</v>
      </c>
      <c r="C2139" s="176" t="s">
        <v>222</v>
      </c>
      <c r="D2139" s="176" t="s">
        <v>222</v>
      </c>
      <c r="E2139" s="176" t="s">
        <v>222</v>
      </c>
      <c r="F2139" s="176" t="s">
        <v>221</v>
      </c>
      <c r="G2139" s="176" t="s">
        <v>222</v>
      </c>
      <c r="H2139" s="176" t="s">
        <v>221</v>
      </c>
      <c r="I2139" s="176" t="s">
        <v>221</v>
      </c>
      <c r="J2139" s="176" t="s">
        <v>221</v>
      </c>
      <c r="K2139" s="176" t="s">
        <v>221</v>
      </c>
      <c r="L2139" s="176" t="s">
        <v>221</v>
      </c>
      <c r="M2139" s="176" t="s">
        <v>221</v>
      </c>
      <c r="N2139" s="176" t="s">
        <v>221</v>
      </c>
    </row>
    <row r="2140" spans="1:50" x14ac:dyDescent="0.3">
      <c r="A2140" s="176">
        <v>813015</v>
      </c>
      <c r="B2140" s="176" t="s">
        <v>308</v>
      </c>
      <c r="C2140" s="176" t="s">
        <v>222</v>
      </c>
      <c r="D2140" s="176" t="s">
        <v>222</v>
      </c>
      <c r="E2140" s="176" t="s">
        <v>222</v>
      </c>
      <c r="F2140" s="176" t="s">
        <v>222</v>
      </c>
      <c r="G2140" s="176" t="s">
        <v>222</v>
      </c>
      <c r="H2140" s="176" t="s">
        <v>221</v>
      </c>
      <c r="I2140" s="176" t="s">
        <v>221</v>
      </c>
      <c r="J2140" s="176" t="s">
        <v>221</v>
      </c>
      <c r="K2140" s="176" t="s">
        <v>221</v>
      </c>
      <c r="L2140" s="176" t="s">
        <v>221</v>
      </c>
      <c r="M2140" s="176" t="s">
        <v>221</v>
      </c>
      <c r="N2140" s="176" t="s">
        <v>221</v>
      </c>
    </row>
    <row r="2141" spans="1:50" x14ac:dyDescent="0.3">
      <c r="A2141" s="176">
        <v>813016</v>
      </c>
      <c r="B2141" s="176" t="s">
        <v>308</v>
      </c>
      <c r="C2141" s="176" t="s">
        <v>222</v>
      </c>
      <c r="D2141" s="176" t="s">
        <v>222</v>
      </c>
      <c r="E2141" s="176" t="s">
        <v>222</v>
      </c>
      <c r="F2141" s="176" t="s">
        <v>222</v>
      </c>
      <c r="G2141" s="176" t="s">
        <v>221</v>
      </c>
      <c r="H2141" s="176" t="s">
        <v>221</v>
      </c>
      <c r="I2141" s="176" t="s">
        <v>222</v>
      </c>
      <c r="J2141" s="176" t="s">
        <v>221</v>
      </c>
      <c r="K2141" s="176" t="s">
        <v>221</v>
      </c>
      <c r="L2141" s="176" t="s">
        <v>222</v>
      </c>
      <c r="M2141" s="176" t="s">
        <v>222</v>
      </c>
      <c r="N2141" s="176" t="s">
        <v>222</v>
      </c>
    </row>
    <row r="2142" spans="1:50" x14ac:dyDescent="0.3">
      <c r="A2142" s="176">
        <v>813017</v>
      </c>
      <c r="B2142" s="176" t="s">
        <v>308</v>
      </c>
      <c r="C2142" s="176" t="s">
        <v>220</v>
      </c>
      <c r="D2142" s="176" t="s">
        <v>220</v>
      </c>
      <c r="E2142" s="176" t="s">
        <v>222</v>
      </c>
      <c r="F2142" s="176" t="s">
        <v>221</v>
      </c>
      <c r="G2142" s="176" t="s">
        <v>222</v>
      </c>
      <c r="H2142" s="176" t="s">
        <v>222</v>
      </c>
      <c r="I2142" s="176" t="s">
        <v>222</v>
      </c>
      <c r="J2142" s="176" t="s">
        <v>221</v>
      </c>
      <c r="K2142" s="176" t="s">
        <v>221</v>
      </c>
      <c r="L2142" s="176" t="s">
        <v>222</v>
      </c>
      <c r="M2142" s="176" t="s">
        <v>221</v>
      </c>
      <c r="N2142" s="176" t="s">
        <v>222</v>
      </c>
      <c r="O2142" s="176" t="s">
        <v>284</v>
      </c>
      <c r="P2142" s="176" t="s">
        <v>284</v>
      </c>
      <c r="Q2142" s="176" t="s">
        <v>284</v>
      </c>
      <c r="R2142" s="176" t="s">
        <v>284</v>
      </c>
      <c r="S2142" s="176" t="s">
        <v>284</v>
      </c>
      <c r="T2142" s="176" t="s">
        <v>284</v>
      </c>
      <c r="U2142" s="176" t="s">
        <v>284</v>
      </c>
      <c r="V2142" s="176" t="s">
        <v>284</v>
      </c>
      <c r="W2142" s="176" t="s">
        <v>284</v>
      </c>
      <c r="X2142" s="176" t="s">
        <v>284</v>
      </c>
      <c r="Y2142" s="176" t="s">
        <v>284</v>
      </c>
      <c r="Z2142" s="176" t="s">
        <v>284</v>
      </c>
      <c r="AA2142" s="176" t="s">
        <v>284</v>
      </c>
      <c r="AB2142" s="176" t="s">
        <v>284</v>
      </c>
      <c r="AC2142" s="176" t="s">
        <v>284</v>
      </c>
      <c r="AD2142" s="176" t="s">
        <v>284</v>
      </c>
      <c r="AE2142" s="176" t="s">
        <v>284</v>
      </c>
      <c r="AF2142" s="176" t="s">
        <v>284</v>
      </c>
      <c r="AG2142" s="176" t="s">
        <v>284</v>
      </c>
      <c r="AH2142" s="176" t="s">
        <v>284</v>
      </c>
      <c r="AI2142" s="176" t="s">
        <v>284</v>
      </c>
      <c r="AJ2142" s="176" t="s">
        <v>284</v>
      </c>
      <c r="AK2142" s="176" t="s">
        <v>284</v>
      </c>
      <c r="AL2142" s="176" t="s">
        <v>284</v>
      </c>
      <c r="AM2142" s="176" t="s">
        <v>284</v>
      </c>
      <c r="AN2142" s="176" t="s">
        <v>284</v>
      </c>
      <c r="AO2142" s="176" t="s">
        <v>284</v>
      </c>
      <c r="AP2142" s="176" t="s">
        <v>284</v>
      </c>
      <c r="AQ2142" s="176" t="s">
        <v>284</v>
      </c>
      <c r="AR2142" s="176" t="s">
        <v>284</v>
      </c>
      <c r="AS2142" s="176" t="s">
        <v>284</v>
      </c>
      <c r="AT2142" s="176" t="s">
        <v>284</v>
      </c>
      <c r="AU2142" s="176" t="s">
        <v>284</v>
      </c>
      <c r="AV2142" s="176" t="s">
        <v>284</v>
      </c>
      <c r="AW2142" s="176" t="s">
        <v>284</v>
      </c>
      <c r="AX2142" s="176" t="s">
        <v>284</v>
      </c>
    </row>
    <row r="2143" spans="1:50" x14ac:dyDescent="0.3">
      <c r="A2143" s="176">
        <v>813019</v>
      </c>
      <c r="B2143" s="176" t="s">
        <v>308</v>
      </c>
      <c r="C2143" s="176" t="s">
        <v>222</v>
      </c>
      <c r="D2143" s="176" t="s">
        <v>222</v>
      </c>
      <c r="E2143" s="176" t="s">
        <v>222</v>
      </c>
      <c r="F2143" s="176" t="s">
        <v>222</v>
      </c>
      <c r="G2143" s="176" t="s">
        <v>222</v>
      </c>
      <c r="H2143" s="176" t="s">
        <v>222</v>
      </c>
      <c r="I2143" s="176" t="s">
        <v>221</v>
      </c>
      <c r="J2143" s="176" t="s">
        <v>221</v>
      </c>
      <c r="K2143" s="176" t="s">
        <v>221</v>
      </c>
      <c r="L2143" s="176" t="s">
        <v>221</v>
      </c>
      <c r="M2143" s="176" t="s">
        <v>221</v>
      </c>
      <c r="N2143" s="176" t="s">
        <v>221</v>
      </c>
    </row>
    <row r="2144" spans="1:50" x14ac:dyDescent="0.3">
      <c r="A2144" s="176">
        <v>813020</v>
      </c>
      <c r="B2144" s="176" t="s">
        <v>308</v>
      </c>
      <c r="C2144" s="176" t="s">
        <v>222</v>
      </c>
      <c r="D2144" s="176" t="s">
        <v>222</v>
      </c>
      <c r="E2144" s="176" t="s">
        <v>221</v>
      </c>
      <c r="F2144" s="176" t="s">
        <v>222</v>
      </c>
      <c r="G2144" s="176" t="s">
        <v>222</v>
      </c>
      <c r="H2144" s="176" t="s">
        <v>221</v>
      </c>
      <c r="I2144" s="176" t="s">
        <v>221</v>
      </c>
      <c r="J2144" s="176" t="s">
        <v>221</v>
      </c>
      <c r="K2144" s="176" t="s">
        <v>221</v>
      </c>
      <c r="L2144" s="176" t="s">
        <v>221</v>
      </c>
      <c r="M2144" s="176" t="s">
        <v>221</v>
      </c>
      <c r="N2144" s="176" t="s">
        <v>221</v>
      </c>
    </row>
    <row r="2145" spans="1:50" x14ac:dyDescent="0.3">
      <c r="A2145" s="176">
        <v>813021</v>
      </c>
      <c r="B2145" s="176" t="s">
        <v>308</v>
      </c>
      <c r="C2145" s="176" t="s">
        <v>222</v>
      </c>
      <c r="D2145" s="176" t="s">
        <v>222</v>
      </c>
      <c r="E2145" s="176" t="s">
        <v>222</v>
      </c>
      <c r="F2145" s="176" t="s">
        <v>222</v>
      </c>
      <c r="G2145" s="176" t="s">
        <v>222</v>
      </c>
      <c r="H2145" s="176" t="s">
        <v>222</v>
      </c>
      <c r="I2145" s="176" t="s">
        <v>222</v>
      </c>
      <c r="J2145" s="176" t="s">
        <v>222</v>
      </c>
      <c r="K2145" s="176" t="s">
        <v>222</v>
      </c>
      <c r="L2145" s="176" t="s">
        <v>222</v>
      </c>
      <c r="M2145" s="176" t="s">
        <v>222</v>
      </c>
      <c r="N2145" s="176" t="s">
        <v>222</v>
      </c>
    </row>
    <row r="2146" spans="1:50" x14ac:dyDescent="0.3">
      <c r="A2146" s="176">
        <v>813022</v>
      </c>
      <c r="B2146" s="176" t="s">
        <v>308</v>
      </c>
      <c r="C2146" s="176" t="s">
        <v>220</v>
      </c>
      <c r="D2146" s="176" t="s">
        <v>220</v>
      </c>
      <c r="E2146" s="176" t="s">
        <v>220</v>
      </c>
      <c r="F2146" s="176" t="s">
        <v>220</v>
      </c>
      <c r="G2146" s="176" t="s">
        <v>220</v>
      </c>
      <c r="H2146" s="176" t="s">
        <v>222</v>
      </c>
      <c r="I2146" s="176" t="s">
        <v>222</v>
      </c>
      <c r="J2146" s="176" t="s">
        <v>221</v>
      </c>
      <c r="K2146" s="176" t="s">
        <v>221</v>
      </c>
      <c r="L2146" s="176" t="s">
        <v>221</v>
      </c>
      <c r="M2146" s="176" t="s">
        <v>221</v>
      </c>
      <c r="N2146" s="176" t="s">
        <v>222</v>
      </c>
    </row>
    <row r="2147" spans="1:50" x14ac:dyDescent="0.3">
      <c r="A2147" s="176">
        <v>813023</v>
      </c>
      <c r="B2147" s="176" t="s">
        <v>308</v>
      </c>
      <c r="C2147" s="176" t="s">
        <v>222</v>
      </c>
      <c r="D2147" s="176" t="s">
        <v>220</v>
      </c>
      <c r="E2147" s="176" t="s">
        <v>220</v>
      </c>
      <c r="F2147" s="176" t="s">
        <v>220</v>
      </c>
      <c r="G2147" s="176" t="s">
        <v>222</v>
      </c>
      <c r="H2147" s="176" t="s">
        <v>220</v>
      </c>
      <c r="I2147" s="176" t="s">
        <v>220</v>
      </c>
      <c r="J2147" s="176" t="s">
        <v>222</v>
      </c>
      <c r="K2147" s="176" t="s">
        <v>220</v>
      </c>
      <c r="L2147" s="176" t="s">
        <v>220</v>
      </c>
      <c r="M2147" s="176" t="s">
        <v>222</v>
      </c>
      <c r="N2147" s="176" t="s">
        <v>222</v>
      </c>
    </row>
    <row r="2148" spans="1:50" x14ac:dyDescent="0.3">
      <c r="A2148" s="176">
        <v>813024</v>
      </c>
      <c r="B2148" s="176" t="s">
        <v>308</v>
      </c>
      <c r="C2148" s="176" t="s">
        <v>222</v>
      </c>
      <c r="D2148" s="176" t="s">
        <v>222</v>
      </c>
      <c r="E2148" s="176" t="s">
        <v>222</v>
      </c>
      <c r="F2148" s="176" t="s">
        <v>222</v>
      </c>
      <c r="G2148" s="176" t="s">
        <v>222</v>
      </c>
      <c r="H2148" s="176" t="s">
        <v>222</v>
      </c>
      <c r="I2148" s="176" t="s">
        <v>222</v>
      </c>
      <c r="J2148" s="176" t="s">
        <v>222</v>
      </c>
      <c r="K2148" s="176" t="s">
        <v>222</v>
      </c>
      <c r="L2148" s="176" t="s">
        <v>222</v>
      </c>
      <c r="M2148" s="176" t="s">
        <v>222</v>
      </c>
      <c r="N2148" s="176" t="s">
        <v>222</v>
      </c>
      <c r="O2148" s="176" t="s">
        <v>284</v>
      </c>
      <c r="P2148" s="176" t="s">
        <v>284</v>
      </c>
      <c r="Q2148" s="176" t="s">
        <v>284</v>
      </c>
      <c r="R2148" s="176" t="s">
        <v>284</v>
      </c>
      <c r="S2148" s="176" t="s">
        <v>284</v>
      </c>
      <c r="T2148" s="176" t="s">
        <v>284</v>
      </c>
      <c r="U2148" s="176" t="s">
        <v>284</v>
      </c>
      <c r="V2148" s="176" t="s">
        <v>284</v>
      </c>
      <c r="W2148" s="176" t="s">
        <v>284</v>
      </c>
      <c r="X2148" s="176" t="s">
        <v>284</v>
      </c>
      <c r="Y2148" s="176" t="s">
        <v>284</v>
      </c>
      <c r="Z2148" s="176" t="s">
        <v>284</v>
      </c>
      <c r="AA2148" s="176" t="s">
        <v>284</v>
      </c>
      <c r="AB2148" s="176" t="s">
        <v>284</v>
      </c>
      <c r="AC2148" s="176" t="s">
        <v>284</v>
      </c>
      <c r="AD2148" s="176" t="s">
        <v>284</v>
      </c>
      <c r="AE2148" s="176" t="s">
        <v>284</v>
      </c>
      <c r="AF2148" s="176" t="s">
        <v>284</v>
      </c>
      <c r="AG2148" s="176" t="s">
        <v>284</v>
      </c>
      <c r="AH2148" s="176" t="s">
        <v>284</v>
      </c>
      <c r="AI2148" s="176" t="s">
        <v>284</v>
      </c>
      <c r="AJ2148" s="176" t="s">
        <v>284</v>
      </c>
      <c r="AK2148" s="176" t="s">
        <v>284</v>
      </c>
      <c r="AL2148" s="176" t="s">
        <v>284</v>
      </c>
      <c r="AM2148" s="176" t="s">
        <v>284</v>
      </c>
      <c r="AN2148" s="176" t="s">
        <v>284</v>
      </c>
      <c r="AO2148" s="176" t="s">
        <v>284</v>
      </c>
      <c r="AP2148" s="176" t="s">
        <v>284</v>
      </c>
      <c r="AQ2148" s="176" t="s">
        <v>284</v>
      </c>
      <c r="AR2148" s="176" t="s">
        <v>284</v>
      </c>
      <c r="AS2148" s="176" t="s">
        <v>284</v>
      </c>
      <c r="AT2148" s="176" t="s">
        <v>284</v>
      </c>
      <c r="AU2148" s="176" t="s">
        <v>284</v>
      </c>
      <c r="AV2148" s="176" t="s">
        <v>284</v>
      </c>
      <c r="AW2148" s="176" t="s">
        <v>284</v>
      </c>
      <c r="AX2148" s="176" t="s">
        <v>284</v>
      </c>
    </row>
    <row r="2149" spans="1:50" x14ac:dyDescent="0.3">
      <c r="A2149" s="176">
        <v>813025</v>
      </c>
      <c r="B2149" s="176" t="s">
        <v>308</v>
      </c>
      <c r="C2149" s="176" t="s">
        <v>220</v>
      </c>
      <c r="D2149" s="176" t="s">
        <v>220</v>
      </c>
      <c r="E2149" s="176" t="s">
        <v>221</v>
      </c>
      <c r="F2149" s="176" t="s">
        <v>221</v>
      </c>
      <c r="G2149" s="176" t="s">
        <v>221</v>
      </c>
      <c r="H2149" s="176" t="s">
        <v>220</v>
      </c>
      <c r="I2149" s="176" t="s">
        <v>222</v>
      </c>
      <c r="J2149" s="176" t="s">
        <v>222</v>
      </c>
      <c r="K2149" s="176" t="s">
        <v>222</v>
      </c>
      <c r="L2149" s="176" t="s">
        <v>222</v>
      </c>
      <c r="M2149" s="176" t="s">
        <v>221</v>
      </c>
      <c r="N2149" s="176" t="s">
        <v>221</v>
      </c>
    </row>
    <row r="2150" spans="1:50" x14ac:dyDescent="0.3">
      <c r="A2150" s="176">
        <v>813026</v>
      </c>
      <c r="B2150" s="176" t="s">
        <v>308</v>
      </c>
      <c r="C2150" s="176" t="s">
        <v>220</v>
      </c>
      <c r="D2150" s="176" t="s">
        <v>220</v>
      </c>
      <c r="E2150" s="176" t="s">
        <v>220</v>
      </c>
      <c r="F2150" s="176" t="s">
        <v>221</v>
      </c>
      <c r="G2150" s="176" t="s">
        <v>221</v>
      </c>
      <c r="H2150" s="176" t="s">
        <v>222</v>
      </c>
      <c r="I2150" s="176" t="s">
        <v>221</v>
      </c>
      <c r="J2150" s="176" t="s">
        <v>221</v>
      </c>
      <c r="K2150" s="176" t="s">
        <v>221</v>
      </c>
      <c r="L2150" s="176" t="s">
        <v>221</v>
      </c>
      <c r="M2150" s="176" t="s">
        <v>221</v>
      </c>
      <c r="N2150" s="176" t="s">
        <v>221</v>
      </c>
    </row>
    <row r="2151" spans="1:50" x14ac:dyDescent="0.3">
      <c r="A2151" s="176">
        <v>813027</v>
      </c>
      <c r="B2151" s="176" t="s">
        <v>308</v>
      </c>
      <c r="C2151" s="176" t="s">
        <v>222</v>
      </c>
      <c r="D2151" s="176" t="s">
        <v>222</v>
      </c>
      <c r="E2151" s="176" t="s">
        <v>222</v>
      </c>
      <c r="F2151" s="176" t="s">
        <v>221</v>
      </c>
      <c r="G2151" s="176" t="s">
        <v>221</v>
      </c>
      <c r="H2151" s="176" t="s">
        <v>222</v>
      </c>
      <c r="I2151" s="176" t="s">
        <v>221</v>
      </c>
      <c r="J2151" s="176" t="s">
        <v>221</v>
      </c>
      <c r="K2151" s="176" t="s">
        <v>221</v>
      </c>
      <c r="L2151" s="176" t="s">
        <v>221</v>
      </c>
      <c r="M2151" s="176" t="s">
        <v>221</v>
      </c>
      <c r="N2151" s="176" t="s">
        <v>221</v>
      </c>
    </row>
    <row r="2152" spans="1:50" x14ac:dyDescent="0.3">
      <c r="A2152" s="176">
        <v>813028</v>
      </c>
      <c r="B2152" s="176" t="s">
        <v>308</v>
      </c>
      <c r="C2152" s="176" t="s">
        <v>222</v>
      </c>
      <c r="D2152" s="176" t="s">
        <v>222</v>
      </c>
      <c r="E2152" s="176" t="s">
        <v>222</v>
      </c>
      <c r="F2152" s="176" t="s">
        <v>222</v>
      </c>
      <c r="G2152" s="176" t="s">
        <v>222</v>
      </c>
      <c r="H2152" s="176" t="s">
        <v>222</v>
      </c>
      <c r="I2152" s="176" t="s">
        <v>221</v>
      </c>
      <c r="J2152" s="176" t="s">
        <v>221</v>
      </c>
      <c r="K2152" s="176" t="s">
        <v>221</v>
      </c>
      <c r="L2152" s="176" t="s">
        <v>221</v>
      </c>
      <c r="M2152" s="176" t="s">
        <v>221</v>
      </c>
      <c r="N2152" s="176" t="s">
        <v>221</v>
      </c>
    </row>
    <row r="2153" spans="1:50" x14ac:dyDescent="0.3">
      <c r="A2153" s="176">
        <v>813030</v>
      </c>
      <c r="B2153" s="176" t="s">
        <v>308</v>
      </c>
      <c r="C2153" s="176" t="s">
        <v>220</v>
      </c>
      <c r="D2153" s="176" t="s">
        <v>220</v>
      </c>
      <c r="E2153" s="176" t="s">
        <v>220</v>
      </c>
      <c r="F2153" s="176" t="s">
        <v>220</v>
      </c>
      <c r="G2153" s="176" t="s">
        <v>222</v>
      </c>
      <c r="H2153" s="176" t="s">
        <v>222</v>
      </c>
      <c r="I2153" s="176" t="s">
        <v>222</v>
      </c>
      <c r="J2153" s="176" t="s">
        <v>222</v>
      </c>
      <c r="K2153" s="176" t="s">
        <v>221</v>
      </c>
      <c r="L2153" s="176" t="s">
        <v>221</v>
      </c>
      <c r="M2153" s="176" t="s">
        <v>221</v>
      </c>
      <c r="N2153" s="176" t="s">
        <v>221</v>
      </c>
    </row>
    <row r="2154" spans="1:50" x14ac:dyDescent="0.3">
      <c r="A2154" s="176">
        <v>813032</v>
      </c>
      <c r="B2154" s="176" t="s">
        <v>308</v>
      </c>
      <c r="C2154" s="176" t="s">
        <v>222</v>
      </c>
      <c r="D2154" s="176" t="s">
        <v>222</v>
      </c>
      <c r="E2154" s="176" t="s">
        <v>222</v>
      </c>
      <c r="F2154" s="176" t="s">
        <v>222</v>
      </c>
      <c r="G2154" s="176" t="s">
        <v>221</v>
      </c>
      <c r="H2154" s="176" t="s">
        <v>221</v>
      </c>
      <c r="I2154" s="176" t="s">
        <v>221</v>
      </c>
      <c r="J2154" s="176" t="s">
        <v>221</v>
      </c>
      <c r="K2154" s="176" t="s">
        <v>221</v>
      </c>
      <c r="L2154" s="176" t="s">
        <v>221</v>
      </c>
      <c r="M2154" s="176" t="s">
        <v>221</v>
      </c>
      <c r="N2154" s="176" t="s">
        <v>221</v>
      </c>
    </row>
    <row r="2155" spans="1:50" x14ac:dyDescent="0.3">
      <c r="A2155" s="176">
        <v>813033</v>
      </c>
      <c r="B2155" s="176" t="s">
        <v>308</v>
      </c>
      <c r="C2155" s="176" t="s">
        <v>222</v>
      </c>
      <c r="D2155" s="176" t="s">
        <v>221</v>
      </c>
      <c r="E2155" s="176" t="s">
        <v>221</v>
      </c>
      <c r="F2155" s="176" t="s">
        <v>222</v>
      </c>
      <c r="G2155" s="176" t="s">
        <v>222</v>
      </c>
      <c r="H2155" s="176" t="s">
        <v>222</v>
      </c>
      <c r="I2155" s="176" t="s">
        <v>222</v>
      </c>
      <c r="J2155" s="176" t="s">
        <v>221</v>
      </c>
      <c r="K2155" s="176" t="s">
        <v>221</v>
      </c>
      <c r="L2155" s="176" t="s">
        <v>221</v>
      </c>
      <c r="M2155" s="176" t="s">
        <v>221</v>
      </c>
      <c r="N2155" s="176" t="s">
        <v>221</v>
      </c>
      <c r="O2155" s="176" t="s">
        <v>284</v>
      </c>
      <c r="P2155" s="176" t="s">
        <v>284</v>
      </c>
      <c r="Q2155" s="176" t="s">
        <v>284</v>
      </c>
      <c r="R2155" s="176" t="s">
        <v>284</v>
      </c>
      <c r="S2155" s="176" t="s">
        <v>284</v>
      </c>
      <c r="T2155" s="176" t="s">
        <v>284</v>
      </c>
      <c r="U2155" s="176" t="s">
        <v>284</v>
      </c>
      <c r="V2155" s="176" t="s">
        <v>284</v>
      </c>
      <c r="W2155" s="176" t="s">
        <v>284</v>
      </c>
      <c r="X2155" s="176" t="s">
        <v>284</v>
      </c>
      <c r="Y2155" s="176" t="s">
        <v>284</v>
      </c>
      <c r="Z2155" s="176" t="s">
        <v>284</v>
      </c>
      <c r="AA2155" s="176" t="s">
        <v>284</v>
      </c>
      <c r="AB2155" s="176" t="s">
        <v>284</v>
      </c>
      <c r="AC2155" s="176" t="s">
        <v>284</v>
      </c>
      <c r="AD2155" s="176" t="s">
        <v>284</v>
      </c>
      <c r="AE2155" s="176" t="s">
        <v>284</v>
      </c>
      <c r="AF2155" s="176" t="s">
        <v>284</v>
      </c>
      <c r="AG2155" s="176" t="s">
        <v>284</v>
      </c>
      <c r="AH2155" s="176" t="s">
        <v>284</v>
      </c>
      <c r="AI2155" s="176" t="s">
        <v>284</v>
      </c>
      <c r="AJ2155" s="176" t="s">
        <v>284</v>
      </c>
      <c r="AK2155" s="176" t="s">
        <v>284</v>
      </c>
      <c r="AL2155" s="176" t="s">
        <v>284</v>
      </c>
      <c r="AM2155" s="176" t="s">
        <v>284</v>
      </c>
      <c r="AN2155" s="176" t="s">
        <v>284</v>
      </c>
      <c r="AO2155" s="176" t="s">
        <v>284</v>
      </c>
      <c r="AP2155" s="176" t="s">
        <v>284</v>
      </c>
      <c r="AQ2155" s="176" t="s">
        <v>284</v>
      </c>
      <c r="AR2155" s="176" t="s">
        <v>284</v>
      </c>
      <c r="AS2155" s="176" t="s">
        <v>284</v>
      </c>
      <c r="AT2155" s="176" t="s">
        <v>284</v>
      </c>
      <c r="AU2155" s="176" t="s">
        <v>284</v>
      </c>
      <c r="AV2155" s="176" t="s">
        <v>284</v>
      </c>
      <c r="AW2155" s="176" t="s">
        <v>284</v>
      </c>
      <c r="AX2155" s="176" t="s">
        <v>284</v>
      </c>
    </row>
    <row r="2156" spans="1:50" x14ac:dyDescent="0.3">
      <c r="A2156" s="176">
        <v>813034</v>
      </c>
      <c r="B2156" s="176" t="s">
        <v>308</v>
      </c>
      <c r="C2156" s="176" t="s">
        <v>222</v>
      </c>
      <c r="D2156" s="176" t="s">
        <v>221</v>
      </c>
      <c r="E2156" s="176" t="s">
        <v>221</v>
      </c>
      <c r="F2156" s="176" t="s">
        <v>222</v>
      </c>
      <c r="G2156" s="176" t="s">
        <v>221</v>
      </c>
      <c r="H2156" s="176" t="s">
        <v>221</v>
      </c>
      <c r="I2156" s="176" t="s">
        <v>221</v>
      </c>
      <c r="J2156" s="176" t="s">
        <v>221</v>
      </c>
      <c r="K2156" s="176" t="s">
        <v>221</v>
      </c>
      <c r="L2156" s="176" t="s">
        <v>221</v>
      </c>
      <c r="M2156" s="176" t="s">
        <v>221</v>
      </c>
      <c r="N2156" s="176" t="s">
        <v>221</v>
      </c>
    </row>
    <row r="2157" spans="1:50" x14ac:dyDescent="0.3">
      <c r="A2157" s="176">
        <v>813035</v>
      </c>
      <c r="B2157" s="176" t="s">
        <v>308</v>
      </c>
      <c r="C2157" s="176" t="s">
        <v>222</v>
      </c>
      <c r="D2157" s="176" t="s">
        <v>221</v>
      </c>
      <c r="E2157" s="176" t="s">
        <v>221</v>
      </c>
      <c r="F2157" s="176" t="s">
        <v>222</v>
      </c>
      <c r="G2157" s="176" t="s">
        <v>221</v>
      </c>
      <c r="H2157" s="176" t="s">
        <v>222</v>
      </c>
      <c r="I2157" s="176" t="s">
        <v>221</v>
      </c>
      <c r="J2157" s="176" t="s">
        <v>221</v>
      </c>
      <c r="K2157" s="176" t="s">
        <v>221</v>
      </c>
      <c r="L2157" s="176" t="s">
        <v>221</v>
      </c>
      <c r="M2157" s="176" t="s">
        <v>221</v>
      </c>
      <c r="N2157" s="176" t="s">
        <v>221</v>
      </c>
    </row>
    <row r="2158" spans="1:50" x14ac:dyDescent="0.3">
      <c r="A2158" s="176">
        <v>813036</v>
      </c>
      <c r="B2158" s="176" t="s">
        <v>308</v>
      </c>
      <c r="C2158" s="176" t="s">
        <v>222</v>
      </c>
      <c r="D2158" s="176" t="s">
        <v>222</v>
      </c>
      <c r="E2158" s="176" t="s">
        <v>222</v>
      </c>
      <c r="F2158" s="176" t="s">
        <v>222</v>
      </c>
      <c r="G2158" s="176" t="s">
        <v>222</v>
      </c>
      <c r="H2158" s="176" t="s">
        <v>222</v>
      </c>
      <c r="I2158" s="176" t="s">
        <v>221</v>
      </c>
      <c r="J2158" s="176" t="s">
        <v>221</v>
      </c>
      <c r="K2158" s="176" t="s">
        <v>221</v>
      </c>
      <c r="L2158" s="176" t="s">
        <v>221</v>
      </c>
      <c r="M2158" s="176" t="s">
        <v>221</v>
      </c>
      <c r="N2158" s="176" t="s">
        <v>221</v>
      </c>
    </row>
    <row r="2159" spans="1:50" x14ac:dyDescent="0.3">
      <c r="A2159" s="176">
        <v>813037</v>
      </c>
      <c r="B2159" s="176" t="s">
        <v>308</v>
      </c>
      <c r="C2159" s="176" t="s">
        <v>222</v>
      </c>
      <c r="D2159" s="176" t="s">
        <v>222</v>
      </c>
      <c r="E2159" s="176" t="s">
        <v>222</v>
      </c>
      <c r="F2159" s="176" t="s">
        <v>222</v>
      </c>
      <c r="G2159" s="176" t="s">
        <v>221</v>
      </c>
      <c r="H2159" s="176" t="s">
        <v>222</v>
      </c>
      <c r="I2159" s="176" t="s">
        <v>221</v>
      </c>
      <c r="J2159" s="176" t="s">
        <v>221</v>
      </c>
      <c r="K2159" s="176" t="s">
        <v>221</v>
      </c>
      <c r="L2159" s="176" t="s">
        <v>221</v>
      </c>
      <c r="M2159" s="176" t="s">
        <v>221</v>
      </c>
      <c r="N2159" s="176" t="s">
        <v>221</v>
      </c>
    </row>
    <row r="2160" spans="1:50" x14ac:dyDescent="0.3">
      <c r="A2160" s="176">
        <v>813038</v>
      </c>
      <c r="B2160" s="176" t="s">
        <v>308</v>
      </c>
      <c r="C2160" s="176" t="s">
        <v>222</v>
      </c>
      <c r="D2160" s="176" t="s">
        <v>222</v>
      </c>
      <c r="E2160" s="176" t="s">
        <v>222</v>
      </c>
      <c r="F2160" s="176" t="s">
        <v>222</v>
      </c>
      <c r="G2160" s="176" t="s">
        <v>222</v>
      </c>
      <c r="H2160" s="176" t="s">
        <v>222</v>
      </c>
      <c r="I2160" s="176" t="s">
        <v>221</v>
      </c>
      <c r="J2160" s="176" t="s">
        <v>221</v>
      </c>
      <c r="K2160" s="176" t="s">
        <v>221</v>
      </c>
      <c r="L2160" s="176" t="s">
        <v>221</v>
      </c>
      <c r="M2160" s="176" t="s">
        <v>221</v>
      </c>
      <c r="N2160" s="176" t="s">
        <v>221</v>
      </c>
    </row>
    <row r="2161" spans="1:50" x14ac:dyDescent="0.3">
      <c r="A2161" s="176">
        <v>813039</v>
      </c>
      <c r="B2161" s="176" t="s">
        <v>308</v>
      </c>
      <c r="C2161" s="176" t="s">
        <v>221</v>
      </c>
      <c r="D2161" s="176" t="s">
        <v>222</v>
      </c>
      <c r="E2161" s="176" t="s">
        <v>222</v>
      </c>
      <c r="F2161" s="176" t="s">
        <v>222</v>
      </c>
      <c r="G2161" s="176" t="s">
        <v>222</v>
      </c>
      <c r="H2161" s="176" t="s">
        <v>221</v>
      </c>
      <c r="I2161" s="176" t="s">
        <v>221</v>
      </c>
      <c r="J2161" s="176" t="s">
        <v>221</v>
      </c>
      <c r="K2161" s="176" t="s">
        <v>221</v>
      </c>
      <c r="L2161" s="176" t="s">
        <v>221</v>
      </c>
      <c r="M2161" s="176" t="s">
        <v>221</v>
      </c>
      <c r="N2161" s="176" t="s">
        <v>221</v>
      </c>
    </row>
    <row r="2162" spans="1:50" x14ac:dyDescent="0.3">
      <c r="A2162" s="176">
        <v>813041</v>
      </c>
      <c r="B2162" s="176" t="s">
        <v>308</v>
      </c>
      <c r="C2162" s="176" t="s">
        <v>222</v>
      </c>
      <c r="D2162" s="176" t="s">
        <v>222</v>
      </c>
      <c r="E2162" s="176" t="s">
        <v>222</v>
      </c>
      <c r="F2162" s="176" t="s">
        <v>222</v>
      </c>
      <c r="G2162" s="176" t="s">
        <v>222</v>
      </c>
      <c r="H2162" s="176" t="s">
        <v>222</v>
      </c>
      <c r="I2162" s="176" t="s">
        <v>221</v>
      </c>
      <c r="J2162" s="176" t="s">
        <v>221</v>
      </c>
      <c r="K2162" s="176" t="s">
        <v>221</v>
      </c>
      <c r="L2162" s="176" t="s">
        <v>221</v>
      </c>
      <c r="M2162" s="176" t="s">
        <v>221</v>
      </c>
      <c r="N2162" s="176" t="s">
        <v>221</v>
      </c>
    </row>
    <row r="2163" spans="1:50" x14ac:dyDescent="0.3">
      <c r="A2163" s="176">
        <v>813042</v>
      </c>
      <c r="B2163" s="176" t="s">
        <v>308</v>
      </c>
      <c r="C2163" s="176" t="s">
        <v>222</v>
      </c>
      <c r="D2163" s="176" t="s">
        <v>222</v>
      </c>
      <c r="E2163" s="176" t="s">
        <v>222</v>
      </c>
      <c r="F2163" s="176" t="s">
        <v>222</v>
      </c>
      <c r="G2163" s="176" t="s">
        <v>222</v>
      </c>
      <c r="H2163" s="176" t="s">
        <v>222</v>
      </c>
      <c r="I2163" s="176" t="s">
        <v>221</v>
      </c>
      <c r="J2163" s="176" t="s">
        <v>221</v>
      </c>
      <c r="K2163" s="176" t="s">
        <v>221</v>
      </c>
      <c r="L2163" s="176" t="s">
        <v>221</v>
      </c>
      <c r="M2163" s="176" t="s">
        <v>221</v>
      </c>
      <c r="N2163" s="176" t="s">
        <v>221</v>
      </c>
    </row>
    <row r="2164" spans="1:50" x14ac:dyDescent="0.3">
      <c r="A2164" s="176">
        <v>813045</v>
      </c>
      <c r="B2164" s="176" t="s">
        <v>308</v>
      </c>
      <c r="C2164" s="176" t="s">
        <v>222</v>
      </c>
      <c r="D2164" s="176" t="s">
        <v>222</v>
      </c>
      <c r="E2164" s="176" t="s">
        <v>222</v>
      </c>
      <c r="F2164" s="176" t="s">
        <v>221</v>
      </c>
      <c r="G2164" s="176" t="s">
        <v>221</v>
      </c>
      <c r="H2164" s="176" t="s">
        <v>221</v>
      </c>
      <c r="I2164" s="176" t="s">
        <v>221</v>
      </c>
      <c r="J2164" s="176" t="s">
        <v>221</v>
      </c>
      <c r="K2164" s="176" t="s">
        <v>221</v>
      </c>
      <c r="L2164" s="176" t="s">
        <v>221</v>
      </c>
      <c r="M2164" s="176" t="s">
        <v>221</v>
      </c>
      <c r="N2164" s="176" t="s">
        <v>221</v>
      </c>
    </row>
    <row r="2165" spans="1:50" x14ac:dyDescent="0.3">
      <c r="A2165" s="176">
        <v>813046</v>
      </c>
      <c r="B2165" s="176" t="s">
        <v>308</v>
      </c>
      <c r="C2165" s="176" t="s">
        <v>222</v>
      </c>
      <c r="D2165" s="176" t="s">
        <v>222</v>
      </c>
      <c r="E2165" s="176" t="s">
        <v>222</v>
      </c>
      <c r="F2165" s="176" t="s">
        <v>221</v>
      </c>
      <c r="G2165" s="176" t="s">
        <v>221</v>
      </c>
      <c r="H2165" s="176" t="s">
        <v>221</v>
      </c>
      <c r="I2165" s="176" t="s">
        <v>221</v>
      </c>
      <c r="J2165" s="176" t="s">
        <v>221</v>
      </c>
      <c r="K2165" s="176" t="s">
        <v>221</v>
      </c>
      <c r="L2165" s="176" t="s">
        <v>221</v>
      </c>
      <c r="M2165" s="176" t="s">
        <v>221</v>
      </c>
      <c r="N2165" s="176" t="s">
        <v>221</v>
      </c>
    </row>
    <row r="2166" spans="1:50" x14ac:dyDescent="0.3">
      <c r="A2166" s="176">
        <v>813048</v>
      </c>
      <c r="B2166" s="176" t="s">
        <v>308</v>
      </c>
      <c r="C2166" s="176" t="s">
        <v>221</v>
      </c>
      <c r="D2166" s="176" t="s">
        <v>222</v>
      </c>
      <c r="E2166" s="176" t="s">
        <v>222</v>
      </c>
      <c r="F2166" s="176" t="s">
        <v>221</v>
      </c>
      <c r="G2166" s="176" t="s">
        <v>221</v>
      </c>
      <c r="H2166" s="176" t="s">
        <v>221</v>
      </c>
      <c r="I2166" s="176" t="s">
        <v>221</v>
      </c>
      <c r="J2166" s="176" t="s">
        <v>221</v>
      </c>
      <c r="K2166" s="176" t="s">
        <v>221</v>
      </c>
      <c r="L2166" s="176" t="s">
        <v>221</v>
      </c>
      <c r="M2166" s="176" t="s">
        <v>221</v>
      </c>
      <c r="N2166" s="176" t="s">
        <v>221</v>
      </c>
    </row>
    <row r="2167" spans="1:50" x14ac:dyDescent="0.3">
      <c r="A2167" s="176">
        <v>813049</v>
      </c>
      <c r="B2167" s="176" t="s">
        <v>308</v>
      </c>
      <c r="C2167" s="176" t="s">
        <v>220</v>
      </c>
      <c r="D2167" s="176" t="s">
        <v>222</v>
      </c>
      <c r="E2167" s="176" t="s">
        <v>222</v>
      </c>
      <c r="F2167" s="176" t="s">
        <v>220</v>
      </c>
      <c r="G2167" s="176" t="s">
        <v>222</v>
      </c>
      <c r="H2167" s="176" t="s">
        <v>221</v>
      </c>
      <c r="I2167" s="176" t="s">
        <v>220</v>
      </c>
      <c r="J2167" s="176" t="s">
        <v>221</v>
      </c>
      <c r="K2167" s="176" t="s">
        <v>220</v>
      </c>
      <c r="L2167" s="176" t="s">
        <v>222</v>
      </c>
      <c r="M2167" s="176" t="s">
        <v>221</v>
      </c>
      <c r="N2167" s="176" t="s">
        <v>221</v>
      </c>
    </row>
    <row r="2168" spans="1:50" x14ac:dyDescent="0.3">
      <c r="A2168" s="176">
        <v>813050</v>
      </c>
      <c r="B2168" s="176" t="s">
        <v>308</v>
      </c>
      <c r="C2168" s="176" t="s">
        <v>222</v>
      </c>
      <c r="D2168" s="176" t="s">
        <v>222</v>
      </c>
      <c r="E2168" s="176" t="s">
        <v>222</v>
      </c>
      <c r="F2168" s="176" t="s">
        <v>222</v>
      </c>
      <c r="G2168" s="176" t="s">
        <v>222</v>
      </c>
      <c r="H2168" s="176" t="s">
        <v>222</v>
      </c>
      <c r="I2168" s="176" t="s">
        <v>221</v>
      </c>
      <c r="J2168" s="176" t="s">
        <v>221</v>
      </c>
      <c r="K2168" s="176" t="s">
        <v>221</v>
      </c>
      <c r="L2168" s="176" t="s">
        <v>221</v>
      </c>
      <c r="M2168" s="176" t="s">
        <v>221</v>
      </c>
      <c r="N2168" s="176" t="s">
        <v>221</v>
      </c>
    </row>
    <row r="2169" spans="1:50" x14ac:dyDescent="0.3">
      <c r="A2169" s="176">
        <v>813054</v>
      </c>
      <c r="B2169" s="176" t="s">
        <v>308</v>
      </c>
      <c r="C2169" s="176" t="s">
        <v>222</v>
      </c>
      <c r="D2169" s="176" t="s">
        <v>222</v>
      </c>
      <c r="E2169" s="176" t="s">
        <v>222</v>
      </c>
      <c r="F2169" s="176" t="s">
        <v>222</v>
      </c>
      <c r="G2169" s="176" t="s">
        <v>222</v>
      </c>
      <c r="H2169" s="176" t="s">
        <v>222</v>
      </c>
      <c r="I2169" s="176" t="s">
        <v>221</v>
      </c>
      <c r="J2169" s="176" t="s">
        <v>221</v>
      </c>
      <c r="K2169" s="176" t="s">
        <v>221</v>
      </c>
      <c r="L2169" s="176" t="s">
        <v>221</v>
      </c>
      <c r="M2169" s="176" t="s">
        <v>221</v>
      </c>
      <c r="N2169" s="176" t="s">
        <v>221</v>
      </c>
    </row>
    <row r="2170" spans="1:50" x14ac:dyDescent="0.3">
      <c r="A2170" s="176">
        <v>813055</v>
      </c>
      <c r="B2170" s="176" t="s">
        <v>308</v>
      </c>
      <c r="C2170" s="176" t="s">
        <v>220</v>
      </c>
      <c r="D2170" s="176" t="s">
        <v>222</v>
      </c>
      <c r="E2170" s="176" t="s">
        <v>222</v>
      </c>
      <c r="F2170" s="176" t="s">
        <v>222</v>
      </c>
      <c r="G2170" s="176" t="s">
        <v>222</v>
      </c>
      <c r="H2170" s="176" t="s">
        <v>222</v>
      </c>
      <c r="I2170" s="176" t="s">
        <v>221</v>
      </c>
      <c r="J2170" s="176" t="s">
        <v>221</v>
      </c>
      <c r="K2170" s="176" t="s">
        <v>221</v>
      </c>
      <c r="L2170" s="176" t="s">
        <v>221</v>
      </c>
      <c r="M2170" s="176" t="s">
        <v>221</v>
      </c>
      <c r="N2170" s="176" t="s">
        <v>222</v>
      </c>
    </row>
    <row r="2171" spans="1:50" x14ac:dyDescent="0.3">
      <c r="A2171" s="176">
        <v>813056</v>
      </c>
      <c r="B2171" s="176" t="s">
        <v>308</v>
      </c>
      <c r="C2171" s="176" t="s">
        <v>222</v>
      </c>
      <c r="D2171" s="176" t="s">
        <v>222</v>
      </c>
      <c r="E2171" s="176" t="s">
        <v>222</v>
      </c>
      <c r="F2171" s="176" t="s">
        <v>222</v>
      </c>
      <c r="G2171" s="176" t="s">
        <v>222</v>
      </c>
      <c r="H2171" s="176" t="s">
        <v>222</v>
      </c>
      <c r="I2171" s="176" t="s">
        <v>221</v>
      </c>
      <c r="J2171" s="176" t="s">
        <v>221</v>
      </c>
      <c r="K2171" s="176" t="s">
        <v>221</v>
      </c>
      <c r="L2171" s="176" t="s">
        <v>221</v>
      </c>
      <c r="M2171" s="176" t="s">
        <v>221</v>
      </c>
      <c r="N2171" s="176" t="s">
        <v>221</v>
      </c>
    </row>
    <row r="2172" spans="1:50" x14ac:dyDescent="0.3">
      <c r="A2172" s="176">
        <v>813057</v>
      </c>
      <c r="B2172" s="176" t="s">
        <v>308</v>
      </c>
      <c r="C2172" s="176" t="s">
        <v>222</v>
      </c>
      <c r="D2172" s="176" t="s">
        <v>222</v>
      </c>
      <c r="E2172" s="176" t="s">
        <v>222</v>
      </c>
      <c r="F2172" s="176" t="s">
        <v>222</v>
      </c>
      <c r="G2172" s="176" t="s">
        <v>222</v>
      </c>
      <c r="H2172" s="176" t="s">
        <v>221</v>
      </c>
      <c r="I2172" s="176" t="s">
        <v>221</v>
      </c>
      <c r="J2172" s="176" t="s">
        <v>221</v>
      </c>
      <c r="K2172" s="176" t="s">
        <v>221</v>
      </c>
      <c r="L2172" s="176" t="s">
        <v>221</v>
      </c>
      <c r="M2172" s="176" t="s">
        <v>221</v>
      </c>
      <c r="N2172" s="176" t="s">
        <v>221</v>
      </c>
    </row>
    <row r="2173" spans="1:50" x14ac:dyDescent="0.3">
      <c r="A2173" s="176">
        <v>813060</v>
      </c>
      <c r="B2173" s="176" t="s">
        <v>308</v>
      </c>
      <c r="C2173" s="176" t="s">
        <v>222</v>
      </c>
      <c r="D2173" s="176" t="s">
        <v>221</v>
      </c>
      <c r="E2173" s="176" t="s">
        <v>222</v>
      </c>
      <c r="F2173" s="176" t="s">
        <v>222</v>
      </c>
      <c r="G2173" s="176" t="s">
        <v>222</v>
      </c>
      <c r="H2173" s="176" t="s">
        <v>222</v>
      </c>
      <c r="I2173" s="176" t="s">
        <v>221</v>
      </c>
      <c r="J2173" s="176" t="s">
        <v>221</v>
      </c>
      <c r="K2173" s="176" t="s">
        <v>221</v>
      </c>
      <c r="L2173" s="176" t="s">
        <v>221</v>
      </c>
      <c r="M2173" s="176" t="s">
        <v>221</v>
      </c>
      <c r="N2173" s="176" t="s">
        <v>221</v>
      </c>
    </row>
    <row r="2174" spans="1:50" x14ac:dyDescent="0.3">
      <c r="A2174" s="176">
        <v>813062</v>
      </c>
      <c r="B2174" s="176" t="s">
        <v>308</v>
      </c>
      <c r="C2174" s="176" t="s">
        <v>220</v>
      </c>
      <c r="D2174" s="176" t="s">
        <v>220</v>
      </c>
      <c r="E2174" s="176" t="s">
        <v>220</v>
      </c>
      <c r="F2174" s="176" t="s">
        <v>222</v>
      </c>
      <c r="G2174" s="176" t="s">
        <v>222</v>
      </c>
      <c r="H2174" s="176" t="s">
        <v>220</v>
      </c>
      <c r="I2174" s="176" t="s">
        <v>222</v>
      </c>
      <c r="J2174" s="176" t="s">
        <v>222</v>
      </c>
      <c r="K2174" s="176" t="s">
        <v>222</v>
      </c>
      <c r="L2174" s="176" t="s">
        <v>220</v>
      </c>
      <c r="M2174" s="176" t="s">
        <v>222</v>
      </c>
      <c r="N2174" s="176" t="s">
        <v>222</v>
      </c>
    </row>
    <row r="2175" spans="1:50" x14ac:dyDescent="0.3">
      <c r="A2175" s="176">
        <v>813063</v>
      </c>
      <c r="B2175" s="176" t="s">
        <v>308</v>
      </c>
      <c r="C2175" s="176" t="s">
        <v>222</v>
      </c>
      <c r="D2175" s="176" t="s">
        <v>222</v>
      </c>
      <c r="E2175" s="176" t="s">
        <v>222</v>
      </c>
      <c r="F2175" s="176" t="s">
        <v>222</v>
      </c>
      <c r="G2175" s="176" t="s">
        <v>221</v>
      </c>
      <c r="H2175" s="176" t="s">
        <v>222</v>
      </c>
      <c r="I2175" s="176" t="s">
        <v>221</v>
      </c>
      <c r="J2175" s="176" t="s">
        <v>221</v>
      </c>
      <c r="K2175" s="176" t="s">
        <v>221</v>
      </c>
      <c r="L2175" s="176" t="s">
        <v>221</v>
      </c>
      <c r="M2175" s="176" t="s">
        <v>221</v>
      </c>
      <c r="N2175" s="176" t="s">
        <v>221</v>
      </c>
    </row>
    <row r="2176" spans="1:50" x14ac:dyDescent="0.3">
      <c r="A2176" s="176">
        <v>813064</v>
      </c>
      <c r="B2176" s="176" t="s">
        <v>308</v>
      </c>
      <c r="C2176" s="176" t="s">
        <v>220</v>
      </c>
      <c r="D2176" s="176" t="s">
        <v>220</v>
      </c>
      <c r="E2176" s="176" t="s">
        <v>220</v>
      </c>
      <c r="F2176" s="176" t="s">
        <v>220</v>
      </c>
      <c r="G2176" s="176" t="s">
        <v>220</v>
      </c>
      <c r="H2176" s="176" t="s">
        <v>220</v>
      </c>
      <c r="I2176" s="176" t="s">
        <v>222</v>
      </c>
      <c r="J2176" s="176" t="s">
        <v>222</v>
      </c>
      <c r="K2176" s="176" t="s">
        <v>222</v>
      </c>
      <c r="L2176" s="176" t="s">
        <v>222</v>
      </c>
      <c r="M2176" s="176" t="s">
        <v>222</v>
      </c>
      <c r="N2176" s="176" t="s">
        <v>221</v>
      </c>
      <c r="O2176" s="176" t="s">
        <v>284</v>
      </c>
      <c r="P2176" s="176" t="s">
        <v>284</v>
      </c>
      <c r="Q2176" s="176" t="s">
        <v>284</v>
      </c>
      <c r="R2176" s="176" t="s">
        <v>284</v>
      </c>
      <c r="S2176" s="176" t="s">
        <v>284</v>
      </c>
      <c r="T2176" s="176" t="s">
        <v>284</v>
      </c>
      <c r="U2176" s="176" t="s">
        <v>284</v>
      </c>
      <c r="V2176" s="176" t="s">
        <v>284</v>
      </c>
      <c r="W2176" s="176" t="s">
        <v>284</v>
      </c>
      <c r="X2176" s="176" t="s">
        <v>284</v>
      </c>
      <c r="Y2176" s="176" t="s">
        <v>284</v>
      </c>
      <c r="Z2176" s="176" t="s">
        <v>284</v>
      </c>
      <c r="AA2176" s="176" t="s">
        <v>284</v>
      </c>
      <c r="AB2176" s="176" t="s">
        <v>284</v>
      </c>
      <c r="AC2176" s="176" t="s">
        <v>284</v>
      </c>
      <c r="AD2176" s="176" t="s">
        <v>284</v>
      </c>
      <c r="AE2176" s="176" t="s">
        <v>284</v>
      </c>
      <c r="AF2176" s="176" t="s">
        <v>284</v>
      </c>
      <c r="AG2176" s="176" t="s">
        <v>284</v>
      </c>
      <c r="AH2176" s="176" t="s">
        <v>284</v>
      </c>
      <c r="AI2176" s="176" t="s">
        <v>284</v>
      </c>
      <c r="AJ2176" s="176" t="s">
        <v>284</v>
      </c>
      <c r="AK2176" s="176" t="s">
        <v>284</v>
      </c>
      <c r="AL2176" s="176" t="s">
        <v>284</v>
      </c>
      <c r="AM2176" s="176" t="s">
        <v>284</v>
      </c>
      <c r="AN2176" s="176" t="s">
        <v>284</v>
      </c>
      <c r="AO2176" s="176" t="s">
        <v>284</v>
      </c>
      <c r="AP2176" s="176" t="s">
        <v>284</v>
      </c>
      <c r="AQ2176" s="176" t="s">
        <v>284</v>
      </c>
      <c r="AR2176" s="176" t="s">
        <v>284</v>
      </c>
      <c r="AS2176" s="176" t="s">
        <v>284</v>
      </c>
      <c r="AT2176" s="176" t="s">
        <v>284</v>
      </c>
      <c r="AU2176" s="176" t="s">
        <v>284</v>
      </c>
      <c r="AV2176" s="176" t="s">
        <v>284</v>
      </c>
      <c r="AW2176" s="176" t="s">
        <v>284</v>
      </c>
      <c r="AX2176" s="176" t="s">
        <v>284</v>
      </c>
    </row>
    <row r="2177" spans="1:50" x14ac:dyDescent="0.3">
      <c r="A2177" s="176">
        <v>813065</v>
      </c>
      <c r="B2177" s="176" t="s">
        <v>308</v>
      </c>
      <c r="C2177" s="176" t="s">
        <v>222</v>
      </c>
      <c r="D2177" s="176" t="s">
        <v>222</v>
      </c>
      <c r="E2177" s="176" t="s">
        <v>221</v>
      </c>
      <c r="F2177" s="176" t="s">
        <v>222</v>
      </c>
      <c r="G2177" s="176" t="s">
        <v>222</v>
      </c>
      <c r="H2177" s="176" t="s">
        <v>222</v>
      </c>
      <c r="I2177" s="176" t="s">
        <v>221</v>
      </c>
      <c r="J2177" s="176" t="s">
        <v>221</v>
      </c>
      <c r="K2177" s="176" t="s">
        <v>221</v>
      </c>
      <c r="L2177" s="176" t="s">
        <v>221</v>
      </c>
      <c r="M2177" s="176" t="s">
        <v>221</v>
      </c>
      <c r="N2177" s="176" t="s">
        <v>221</v>
      </c>
    </row>
    <row r="2178" spans="1:50" x14ac:dyDescent="0.3">
      <c r="A2178" s="176">
        <v>813066</v>
      </c>
      <c r="B2178" s="176" t="s">
        <v>308</v>
      </c>
      <c r="C2178" s="176" t="s">
        <v>220</v>
      </c>
      <c r="D2178" s="176" t="s">
        <v>222</v>
      </c>
      <c r="E2178" s="176" t="s">
        <v>222</v>
      </c>
      <c r="F2178" s="176" t="s">
        <v>222</v>
      </c>
      <c r="G2178" s="176" t="s">
        <v>222</v>
      </c>
      <c r="H2178" s="176" t="s">
        <v>220</v>
      </c>
      <c r="I2178" s="176" t="s">
        <v>222</v>
      </c>
      <c r="J2178" s="176" t="s">
        <v>220</v>
      </c>
      <c r="K2178" s="176" t="s">
        <v>220</v>
      </c>
      <c r="L2178" s="176" t="s">
        <v>222</v>
      </c>
      <c r="M2178" s="176" t="s">
        <v>220</v>
      </c>
      <c r="N2178" s="176" t="s">
        <v>222</v>
      </c>
      <c r="O2178" s="176" t="s">
        <v>284</v>
      </c>
      <c r="P2178" s="176" t="s">
        <v>284</v>
      </c>
      <c r="Q2178" s="176" t="s">
        <v>284</v>
      </c>
      <c r="R2178" s="176" t="s">
        <v>284</v>
      </c>
      <c r="S2178" s="176" t="s">
        <v>284</v>
      </c>
      <c r="T2178" s="176" t="s">
        <v>284</v>
      </c>
      <c r="U2178" s="176" t="s">
        <v>284</v>
      </c>
      <c r="V2178" s="176" t="s">
        <v>284</v>
      </c>
      <c r="W2178" s="176" t="s">
        <v>284</v>
      </c>
      <c r="X2178" s="176" t="s">
        <v>284</v>
      </c>
      <c r="Y2178" s="176" t="s">
        <v>284</v>
      </c>
      <c r="Z2178" s="176" t="s">
        <v>284</v>
      </c>
      <c r="AA2178" s="176" t="s">
        <v>284</v>
      </c>
      <c r="AB2178" s="176" t="s">
        <v>284</v>
      </c>
      <c r="AC2178" s="176" t="s">
        <v>284</v>
      </c>
      <c r="AD2178" s="176" t="s">
        <v>284</v>
      </c>
      <c r="AE2178" s="176" t="s">
        <v>284</v>
      </c>
      <c r="AF2178" s="176" t="s">
        <v>284</v>
      </c>
      <c r="AG2178" s="176" t="s">
        <v>284</v>
      </c>
      <c r="AH2178" s="176" t="s">
        <v>284</v>
      </c>
      <c r="AI2178" s="176" t="s">
        <v>284</v>
      </c>
      <c r="AJ2178" s="176" t="s">
        <v>284</v>
      </c>
      <c r="AK2178" s="176" t="s">
        <v>284</v>
      </c>
      <c r="AL2178" s="176" t="s">
        <v>284</v>
      </c>
      <c r="AM2178" s="176" t="s">
        <v>284</v>
      </c>
      <c r="AN2178" s="176" t="s">
        <v>284</v>
      </c>
      <c r="AO2178" s="176" t="s">
        <v>284</v>
      </c>
      <c r="AP2178" s="176" t="s">
        <v>284</v>
      </c>
      <c r="AQ2178" s="176" t="s">
        <v>284</v>
      </c>
      <c r="AR2178" s="176" t="s">
        <v>284</v>
      </c>
      <c r="AS2178" s="176" t="s">
        <v>284</v>
      </c>
      <c r="AT2178" s="176" t="s">
        <v>284</v>
      </c>
      <c r="AU2178" s="176" t="s">
        <v>284</v>
      </c>
      <c r="AV2178" s="176" t="s">
        <v>284</v>
      </c>
      <c r="AW2178" s="176" t="s">
        <v>284</v>
      </c>
      <c r="AX2178" s="176" t="s">
        <v>284</v>
      </c>
    </row>
    <row r="2179" spans="1:50" x14ac:dyDescent="0.3">
      <c r="A2179" s="176">
        <v>813067</v>
      </c>
      <c r="B2179" s="176" t="s">
        <v>308</v>
      </c>
      <c r="C2179" s="176" t="s">
        <v>221</v>
      </c>
      <c r="D2179" s="176" t="s">
        <v>222</v>
      </c>
      <c r="E2179" s="176" t="s">
        <v>222</v>
      </c>
      <c r="F2179" s="176" t="s">
        <v>222</v>
      </c>
      <c r="G2179" s="176" t="s">
        <v>221</v>
      </c>
      <c r="H2179" s="176" t="s">
        <v>222</v>
      </c>
      <c r="I2179" s="176" t="s">
        <v>221</v>
      </c>
      <c r="J2179" s="176" t="s">
        <v>221</v>
      </c>
      <c r="K2179" s="176" t="s">
        <v>221</v>
      </c>
      <c r="L2179" s="176" t="s">
        <v>221</v>
      </c>
      <c r="M2179" s="176" t="s">
        <v>221</v>
      </c>
      <c r="N2179" s="176" t="s">
        <v>221</v>
      </c>
    </row>
    <row r="2180" spans="1:50" x14ac:dyDescent="0.3">
      <c r="A2180" s="176">
        <v>813068</v>
      </c>
      <c r="B2180" s="176" t="s">
        <v>308</v>
      </c>
      <c r="C2180" s="176" t="s">
        <v>222</v>
      </c>
      <c r="D2180" s="176" t="s">
        <v>222</v>
      </c>
      <c r="E2180" s="176" t="s">
        <v>221</v>
      </c>
      <c r="F2180" s="176" t="s">
        <v>221</v>
      </c>
      <c r="G2180" s="176" t="s">
        <v>221</v>
      </c>
      <c r="H2180" s="176" t="s">
        <v>222</v>
      </c>
      <c r="I2180" s="176" t="s">
        <v>221</v>
      </c>
      <c r="J2180" s="176" t="s">
        <v>221</v>
      </c>
      <c r="K2180" s="176" t="s">
        <v>221</v>
      </c>
      <c r="L2180" s="176" t="s">
        <v>221</v>
      </c>
      <c r="M2180" s="176" t="s">
        <v>221</v>
      </c>
      <c r="N2180" s="176" t="s">
        <v>221</v>
      </c>
    </row>
    <row r="2181" spans="1:50" x14ac:dyDescent="0.3">
      <c r="A2181" s="176">
        <v>813069</v>
      </c>
      <c r="B2181" s="176" t="s">
        <v>308</v>
      </c>
      <c r="C2181" s="176" t="s">
        <v>221</v>
      </c>
      <c r="D2181" s="176" t="s">
        <v>222</v>
      </c>
      <c r="E2181" s="176" t="s">
        <v>222</v>
      </c>
      <c r="F2181" s="176" t="s">
        <v>222</v>
      </c>
      <c r="G2181" s="176" t="s">
        <v>221</v>
      </c>
      <c r="H2181" s="176" t="s">
        <v>222</v>
      </c>
      <c r="I2181" s="176" t="s">
        <v>221</v>
      </c>
      <c r="J2181" s="176" t="s">
        <v>221</v>
      </c>
      <c r="K2181" s="176" t="s">
        <v>221</v>
      </c>
      <c r="L2181" s="176" t="s">
        <v>221</v>
      </c>
      <c r="M2181" s="176" t="s">
        <v>221</v>
      </c>
      <c r="N2181" s="176" t="s">
        <v>221</v>
      </c>
    </row>
    <row r="2182" spans="1:50" x14ac:dyDescent="0.3">
      <c r="A2182" s="176">
        <v>813070</v>
      </c>
      <c r="B2182" s="176" t="s">
        <v>308</v>
      </c>
      <c r="C2182" s="176" t="s">
        <v>222</v>
      </c>
      <c r="D2182" s="176" t="s">
        <v>222</v>
      </c>
      <c r="E2182" s="176" t="s">
        <v>222</v>
      </c>
      <c r="F2182" s="176" t="s">
        <v>222</v>
      </c>
      <c r="G2182" s="176" t="s">
        <v>222</v>
      </c>
      <c r="H2182" s="176" t="s">
        <v>222</v>
      </c>
      <c r="I2182" s="176" t="s">
        <v>222</v>
      </c>
      <c r="J2182" s="176" t="s">
        <v>222</v>
      </c>
      <c r="K2182" s="176" t="s">
        <v>221</v>
      </c>
      <c r="L2182" s="176" t="s">
        <v>222</v>
      </c>
      <c r="M2182" s="176" t="s">
        <v>221</v>
      </c>
      <c r="N2182" s="176" t="s">
        <v>222</v>
      </c>
    </row>
    <row r="2183" spans="1:50" x14ac:dyDescent="0.3">
      <c r="A2183" s="176">
        <v>813071</v>
      </c>
      <c r="B2183" s="176" t="s">
        <v>308</v>
      </c>
      <c r="C2183" s="176" t="s">
        <v>222</v>
      </c>
      <c r="D2183" s="176" t="s">
        <v>222</v>
      </c>
      <c r="E2183" s="176" t="s">
        <v>222</v>
      </c>
      <c r="F2183" s="176" t="s">
        <v>221</v>
      </c>
      <c r="G2183" s="176" t="s">
        <v>222</v>
      </c>
      <c r="H2183" s="176" t="s">
        <v>221</v>
      </c>
      <c r="I2183" s="176" t="s">
        <v>221</v>
      </c>
      <c r="J2183" s="176" t="s">
        <v>221</v>
      </c>
      <c r="K2183" s="176" t="s">
        <v>221</v>
      </c>
      <c r="L2183" s="176" t="s">
        <v>221</v>
      </c>
      <c r="M2183" s="176" t="s">
        <v>221</v>
      </c>
      <c r="N2183" s="176" t="s">
        <v>221</v>
      </c>
    </row>
    <row r="2184" spans="1:50" x14ac:dyDescent="0.3">
      <c r="A2184" s="176">
        <v>813072</v>
      </c>
      <c r="B2184" s="176" t="s">
        <v>308</v>
      </c>
      <c r="C2184" s="176" t="s">
        <v>220</v>
      </c>
      <c r="D2184" s="176" t="s">
        <v>222</v>
      </c>
      <c r="E2184" s="176" t="s">
        <v>220</v>
      </c>
      <c r="F2184" s="176" t="s">
        <v>220</v>
      </c>
      <c r="G2184" s="176" t="s">
        <v>220</v>
      </c>
      <c r="H2184" s="176" t="s">
        <v>222</v>
      </c>
      <c r="I2184" s="176" t="s">
        <v>221</v>
      </c>
      <c r="J2184" s="176" t="s">
        <v>221</v>
      </c>
      <c r="K2184" s="176" t="s">
        <v>221</v>
      </c>
      <c r="L2184" s="176" t="s">
        <v>221</v>
      </c>
      <c r="M2184" s="176" t="s">
        <v>221</v>
      </c>
      <c r="N2184" s="176" t="s">
        <v>221</v>
      </c>
    </row>
    <row r="2185" spans="1:50" x14ac:dyDescent="0.3">
      <c r="A2185" s="176">
        <v>813073</v>
      </c>
      <c r="B2185" s="176" t="s">
        <v>308</v>
      </c>
      <c r="C2185" s="176" t="s">
        <v>220</v>
      </c>
      <c r="D2185" s="176" t="s">
        <v>222</v>
      </c>
      <c r="E2185" s="176" t="s">
        <v>220</v>
      </c>
      <c r="F2185" s="176" t="s">
        <v>222</v>
      </c>
      <c r="G2185" s="176" t="s">
        <v>220</v>
      </c>
      <c r="H2185" s="176" t="s">
        <v>220</v>
      </c>
      <c r="I2185" s="176" t="s">
        <v>222</v>
      </c>
      <c r="J2185" s="176" t="s">
        <v>222</v>
      </c>
      <c r="K2185" s="176" t="s">
        <v>222</v>
      </c>
      <c r="L2185" s="176" t="s">
        <v>220</v>
      </c>
      <c r="M2185" s="176" t="s">
        <v>222</v>
      </c>
      <c r="N2185" s="176" t="s">
        <v>220</v>
      </c>
      <c r="O2185" s="176" t="s">
        <v>284</v>
      </c>
      <c r="P2185" s="176" t="s">
        <v>284</v>
      </c>
      <c r="Q2185" s="176" t="s">
        <v>284</v>
      </c>
      <c r="R2185" s="176" t="s">
        <v>284</v>
      </c>
      <c r="S2185" s="176" t="s">
        <v>284</v>
      </c>
      <c r="T2185" s="176" t="s">
        <v>284</v>
      </c>
      <c r="U2185" s="176" t="s">
        <v>284</v>
      </c>
      <c r="V2185" s="176" t="s">
        <v>284</v>
      </c>
      <c r="W2185" s="176" t="s">
        <v>284</v>
      </c>
      <c r="X2185" s="176" t="s">
        <v>284</v>
      </c>
      <c r="Y2185" s="176" t="s">
        <v>284</v>
      </c>
      <c r="Z2185" s="176" t="s">
        <v>284</v>
      </c>
      <c r="AA2185" s="176" t="s">
        <v>284</v>
      </c>
      <c r="AB2185" s="176" t="s">
        <v>284</v>
      </c>
      <c r="AC2185" s="176" t="s">
        <v>284</v>
      </c>
      <c r="AD2185" s="176" t="s">
        <v>284</v>
      </c>
      <c r="AE2185" s="176" t="s">
        <v>284</v>
      </c>
      <c r="AF2185" s="176" t="s">
        <v>284</v>
      </c>
      <c r="AG2185" s="176" t="s">
        <v>284</v>
      </c>
      <c r="AH2185" s="176" t="s">
        <v>284</v>
      </c>
      <c r="AI2185" s="176" t="s">
        <v>284</v>
      </c>
      <c r="AJ2185" s="176" t="s">
        <v>284</v>
      </c>
      <c r="AK2185" s="176" t="s">
        <v>284</v>
      </c>
      <c r="AL2185" s="176" t="s">
        <v>284</v>
      </c>
      <c r="AM2185" s="176" t="s">
        <v>284</v>
      </c>
      <c r="AN2185" s="176" t="s">
        <v>284</v>
      </c>
      <c r="AO2185" s="176" t="s">
        <v>284</v>
      </c>
      <c r="AP2185" s="176" t="s">
        <v>284</v>
      </c>
      <c r="AQ2185" s="176" t="s">
        <v>284</v>
      </c>
      <c r="AR2185" s="176" t="s">
        <v>284</v>
      </c>
      <c r="AS2185" s="176" t="s">
        <v>284</v>
      </c>
      <c r="AT2185" s="176" t="s">
        <v>284</v>
      </c>
      <c r="AU2185" s="176" t="s">
        <v>284</v>
      </c>
      <c r="AV2185" s="176" t="s">
        <v>284</v>
      </c>
      <c r="AW2185" s="176" t="s">
        <v>284</v>
      </c>
      <c r="AX2185" s="176" t="s">
        <v>284</v>
      </c>
    </row>
    <row r="2186" spans="1:50" x14ac:dyDescent="0.3">
      <c r="A2186" s="176">
        <v>813075</v>
      </c>
      <c r="B2186" s="176" t="s">
        <v>308</v>
      </c>
      <c r="C2186" s="176" t="s">
        <v>222</v>
      </c>
      <c r="D2186" s="176" t="s">
        <v>222</v>
      </c>
      <c r="E2186" s="176" t="s">
        <v>222</v>
      </c>
      <c r="F2186" s="176" t="s">
        <v>222</v>
      </c>
      <c r="G2186" s="176" t="s">
        <v>222</v>
      </c>
      <c r="H2186" s="176" t="s">
        <v>222</v>
      </c>
      <c r="I2186" s="176" t="s">
        <v>221</v>
      </c>
      <c r="J2186" s="176" t="s">
        <v>221</v>
      </c>
      <c r="K2186" s="176" t="s">
        <v>221</v>
      </c>
      <c r="L2186" s="176" t="s">
        <v>221</v>
      </c>
      <c r="M2186" s="176" t="s">
        <v>221</v>
      </c>
      <c r="N2186" s="176" t="s">
        <v>221</v>
      </c>
    </row>
    <row r="2187" spans="1:50" x14ac:dyDescent="0.3">
      <c r="A2187" s="176">
        <v>813076</v>
      </c>
      <c r="B2187" s="176" t="s">
        <v>308</v>
      </c>
      <c r="C2187" s="176" t="s">
        <v>221</v>
      </c>
      <c r="D2187" s="176" t="s">
        <v>220</v>
      </c>
      <c r="E2187" s="176" t="s">
        <v>222</v>
      </c>
      <c r="F2187" s="176" t="s">
        <v>221</v>
      </c>
      <c r="G2187" s="176" t="s">
        <v>221</v>
      </c>
      <c r="H2187" s="176" t="s">
        <v>221</v>
      </c>
      <c r="I2187" s="176" t="s">
        <v>220</v>
      </c>
      <c r="J2187" s="176" t="s">
        <v>222</v>
      </c>
      <c r="K2187" s="176" t="s">
        <v>222</v>
      </c>
      <c r="L2187" s="176" t="s">
        <v>222</v>
      </c>
      <c r="M2187" s="176" t="s">
        <v>221</v>
      </c>
      <c r="N2187" s="176" t="s">
        <v>221</v>
      </c>
    </row>
    <row r="2188" spans="1:50" x14ac:dyDescent="0.3">
      <c r="A2188" s="176">
        <v>813077</v>
      </c>
      <c r="B2188" s="176" t="s">
        <v>308</v>
      </c>
      <c r="C2188" s="176" t="s">
        <v>222</v>
      </c>
      <c r="D2188" s="176" t="s">
        <v>222</v>
      </c>
      <c r="E2188" s="176" t="s">
        <v>222</v>
      </c>
      <c r="F2188" s="176" t="s">
        <v>222</v>
      </c>
      <c r="G2188" s="176" t="s">
        <v>222</v>
      </c>
      <c r="H2188" s="176" t="s">
        <v>222</v>
      </c>
      <c r="I2188" s="176" t="s">
        <v>221</v>
      </c>
      <c r="J2188" s="176" t="s">
        <v>221</v>
      </c>
      <c r="K2188" s="176" t="s">
        <v>221</v>
      </c>
      <c r="L2188" s="176" t="s">
        <v>221</v>
      </c>
      <c r="M2188" s="176" t="s">
        <v>221</v>
      </c>
      <c r="N2188" s="176" t="s">
        <v>221</v>
      </c>
    </row>
    <row r="2189" spans="1:50" x14ac:dyDescent="0.3">
      <c r="A2189" s="176">
        <v>813078</v>
      </c>
      <c r="B2189" s="176" t="s">
        <v>308</v>
      </c>
      <c r="C2189" s="176" t="s">
        <v>222</v>
      </c>
      <c r="D2189" s="176" t="s">
        <v>222</v>
      </c>
      <c r="E2189" s="176" t="s">
        <v>222</v>
      </c>
      <c r="F2189" s="176" t="s">
        <v>222</v>
      </c>
      <c r="G2189" s="176" t="s">
        <v>222</v>
      </c>
      <c r="H2189" s="176" t="s">
        <v>222</v>
      </c>
      <c r="I2189" s="176" t="s">
        <v>221</v>
      </c>
      <c r="J2189" s="176" t="s">
        <v>221</v>
      </c>
      <c r="K2189" s="176" t="s">
        <v>221</v>
      </c>
      <c r="L2189" s="176" t="s">
        <v>221</v>
      </c>
      <c r="M2189" s="176" t="s">
        <v>221</v>
      </c>
      <c r="N2189" s="176" t="s">
        <v>221</v>
      </c>
    </row>
    <row r="2190" spans="1:50" x14ac:dyDescent="0.3">
      <c r="A2190" s="176">
        <v>813079</v>
      </c>
      <c r="B2190" s="176" t="s">
        <v>308</v>
      </c>
      <c r="C2190" s="176" t="s">
        <v>222</v>
      </c>
      <c r="D2190" s="176" t="s">
        <v>222</v>
      </c>
      <c r="E2190" s="176" t="s">
        <v>222</v>
      </c>
      <c r="F2190" s="176" t="s">
        <v>222</v>
      </c>
      <c r="G2190" s="176" t="s">
        <v>222</v>
      </c>
      <c r="H2190" s="176" t="s">
        <v>222</v>
      </c>
      <c r="I2190" s="176" t="s">
        <v>221</v>
      </c>
      <c r="J2190" s="176" t="s">
        <v>221</v>
      </c>
      <c r="K2190" s="176" t="s">
        <v>221</v>
      </c>
      <c r="L2190" s="176" t="s">
        <v>221</v>
      </c>
      <c r="M2190" s="176" t="s">
        <v>221</v>
      </c>
      <c r="N2190" s="176" t="s">
        <v>221</v>
      </c>
    </row>
    <row r="2191" spans="1:50" x14ac:dyDescent="0.3">
      <c r="A2191" s="176">
        <v>813081</v>
      </c>
      <c r="B2191" s="176" t="s">
        <v>308</v>
      </c>
      <c r="C2191" s="176" t="s">
        <v>222</v>
      </c>
      <c r="D2191" s="176" t="s">
        <v>222</v>
      </c>
      <c r="E2191" s="176" t="s">
        <v>221</v>
      </c>
      <c r="F2191" s="176" t="s">
        <v>221</v>
      </c>
      <c r="G2191" s="176" t="s">
        <v>221</v>
      </c>
      <c r="H2191" s="176" t="s">
        <v>221</v>
      </c>
      <c r="I2191" s="176" t="s">
        <v>221</v>
      </c>
      <c r="J2191" s="176" t="s">
        <v>221</v>
      </c>
      <c r="K2191" s="176" t="s">
        <v>221</v>
      </c>
      <c r="L2191" s="176" t="s">
        <v>221</v>
      </c>
      <c r="M2191" s="176" t="s">
        <v>221</v>
      </c>
      <c r="N2191" s="176" t="s">
        <v>221</v>
      </c>
    </row>
    <row r="2192" spans="1:50" x14ac:dyDescent="0.3">
      <c r="A2192" s="176">
        <v>813082</v>
      </c>
      <c r="B2192" s="176" t="s">
        <v>308</v>
      </c>
      <c r="C2192" s="176" t="s">
        <v>222</v>
      </c>
      <c r="D2192" s="176" t="s">
        <v>222</v>
      </c>
      <c r="E2192" s="176" t="s">
        <v>222</v>
      </c>
      <c r="F2192" s="176" t="s">
        <v>221</v>
      </c>
      <c r="G2192" s="176" t="s">
        <v>222</v>
      </c>
      <c r="H2192" s="176" t="s">
        <v>222</v>
      </c>
      <c r="I2192" s="176" t="s">
        <v>221</v>
      </c>
      <c r="J2192" s="176" t="s">
        <v>221</v>
      </c>
      <c r="K2192" s="176" t="s">
        <v>221</v>
      </c>
      <c r="L2192" s="176" t="s">
        <v>221</v>
      </c>
      <c r="M2192" s="176" t="s">
        <v>221</v>
      </c>
      <c r="N2192" s="176" t="s">
        <v>221</v>
      </c>
    </row>
    <row r="2193" spans="1:50" x14ac:dyDescent="0.3">
      <c r="A2193" s="176">
        <v>813083</v>
      </c>
      <c r="B2193" s="176" t="s">
        <v>308</v>
      </c>
      <c r="C2193" s="176" t="s">
        <v>222</v>
      </c>
      <c r="D2193" s="176" t="s">
        <v>222</v>
      </c>
      <c r="E2193" s="176" t="s">
        <v>222</v>
      </c>
      <c r="F2193" s="176" t="s">
        <v>222</v>
      </c>
      <c r="G2193" s="176" t="s">
        <v>222</v>
      </c>
      <c r="H2193" s="176" t="s">
        <v>222</v>
      </c>
      <c r="I2193" s="176" t="s">
        <v>221</v>
      </c>
      <c r="J2193" s="176" t="s">
        <v>221</v>
      </c>
      <c r="K2193" s="176" t="s">
        <v>221</v>
      </c>
      <c r="L2193" s="176" t="s">
        <v>221</v>
      </c>
      <c r="M2193" s="176" t="s">
        <v>221</v>
      </c>
      <c r="N2193" s="176" t="s">
        <v>221</v>
      </c>
    </row>
    <row r="2194" spans="1:50" x14ac:dyDescent="0.3">
      <c r="A2194" s="176">
        <v>813084</v>
      </c>
      <c r="B2194" s="176" t="s">
        <v>308</v>
      </c>
      <c r="C2194" s="176" t="s">
        <v>221</v>
      </c>
      <c r="D2194" s="176" t="s">
        <v>221</v>
      </c>
      <c r="E2194" s="176" t="s">
        <v>221</v>
      </c>
      <c r="F2194" s="176" t="s">
        <v>221</v>
      </c>
      <c r="G2194" s="176" t="s">
        <v>221</v>
      </c>
      <c r="H2194" s="176" t="s">
        <v>221</v>
      </c>
      <c r="I2194" s="176" t="s">
        <v>221</v>
      </c>
      <c r="J2194" s="176" t="s">
        <v>221</v>
      </c>
      <c r="K2194" s="176" t="s">
        <v>221</v>
      </c>
      <c r="L2194" s="176" t="s">
        <v>221</v>
      </c>
      <c r="M2194" s="176" t="s">
        <v>221</v>
      </c>
      <c r="N2194" s="176" t="s">
        <v>221</v>
      </c>
    </row>
    <row r="2195" spans="1:50" x14ac:dyDescent="0.3">
      <c r="A2195" s="176">
        <v>813085</v>
      </c>
      <c r="B2195" s="176" t="s">
        <v>308</v>
      </c>
      <c r="C2195" s="176" t="s">
        <v>222</v>
      </c>
      <c r="D2195" s="176" t="s">
        <v>221</v>
      </c>
      <c r="E2195" s="176" t="s">
        <v>222</v>
      </c>
      <c r="F2195" s="176" t="s">
        <v>222</v>
      </c>
      <c r="G2195" s="176" t="s">
        <v>222</v>
      </c>
      <c r="H2195" s="176" t="s">
        <v>222</v>
      </c>
      <c r="I2195" s="176" t="s">
        <v>221</v>
      </c>
      <c r="J2195" s="176" t="s">
        <v>221</v>
      </c>
      <c r="K2195" s="176" t="s">
        <v>221</v>
      </c>
      <c r="L2195" s="176" t="s">
        <v>221</v>
      </c>
      <c r="M2195" s="176" t="s">
        <v>221</v>
      </c>
      <c r="N2195" s="176" t="s">
        <v>221</v>
      </c>
    </row>
    <row r="2196" spans="1:50" x14ac:dyDescent="0.3">
      <c r="A2196" s="176">
        <v>813086</v>
      </c>
      <c r="B2196" s="176" t="s">
        <v>308</v>
      </c>
      <c r="C2196" s="176" t="s">
        <v>220</v>
      </c>
      <c r="D2196" s="176" t="s">
        <v>220</v>
      </c>
      <c r="E2196" s="176" t="s">
        <v>222</v>
      </c>
      <c r="F2196" s="176" t="s">
        <v>222</v>
      </c>
      <c r="G2196" s="176" t="s">
        <v>220</v>
      </c>
      <c r="H2196" s="176" t="s">
        <v>220</v>
      </c>
      <c r="I2196" s="176" t="s">
        <v>220</v>
      </c>
      <c r="J2196" s="176" t="s">
        <v>220</v>
      </c>
      <c r="K2196" s="176" t="s">
        <v>220</v>
      </c>
      <c r="L2196" s="176" t="s">
        <v>220</v>
      </c>
      <c r="M2196" s="176" t="s">
        <v>222</v>
      </c>
      <c r="N2196" s="176" t="s">
        <v>220</v>
      </c>
      <c r="O2196" s="176" t="s">
        <v>284</v>
      </c>
      <c r="P2196" s="176" t="s">
        <v>284</v>
      </c>
      <c r="Q2196" s="176" t="s">
        <v>284</v>
      </c>
      <c r="R2196" s="176" t="s">
        <v>284</v>
      </c>
      <c r="S2196" s="176" t="s">
        <v>284</v>
      </c>
      <c r="T2196" s="176" t="s">
        <v>284</v>
      </c>
      <c r="U2196" s="176" t="s">
        <v>284</v>
      </c>
      <c r="V2196" s="176" t="s">
        <v>284</v>
      </c>
      <c r="W2196" s="176" t="s">
        <v>284</v>
      </c>
      <c r="X2196" s="176" t="s">
        <v>284</v>
      </c>
      <c r="Y2196" s="176" t="s">
        <v>284</v>
      </c>
      <c r="Z2196" s="176" t="s">
        <v>284</v>
      </c>
      <c r="AA2196" s="176" t="s">
        <v>284</v>
      </c>
      <c r="AB2196" s="176" t="s">
        <v>284</v>
      </c>
      <c r="AC2196" s="176" t="s">
        <v>284</v>
      </c>
      <c r="AD2196" s="176" t="s">
        <v>284</v>
      </c>
      <c r="AE2196" s="176" t="s">
        <v>284</v>
      </c>
      <c r="AF2196" s="176" t="s">
        <v>284</v>
      </c>
      <c r="AG2196" s="176" t="s">
        <v>284</v>
      </c>
      <c r="AH2196" s="176" t="s">
        <v>284</v>
      </c>
      <c r="AI2196" s="176" t="s">
        <v>284</v>
      </c>
      <c r="AJ2196" s="176" t="s">
        <v>284</v>
      </c>
      <c r="AK2196" s="176" t="s">
        <v>284</v>
      </c>
      <c r="AL2196" s="176" t="s">
        <v>284</v>
      </c>
      <c r="AM2196" s="176" t="s">
        <v>284</v>
      </c>
      <c r="AN2196" s="176" t="s">
        <v>284</v>
      </c>
      <c r="AO2196" s="176" t="s">
        <v>284</v>
      </c>
      <c r="AP2196" s="176" t="s">
        <v>284</v>
      </c>
      <c r="AQ2196" s="176" t="s">
        <v>284</v>
      </c>
      <c r="AR2196" s="176" t="s">
        <v>284</v>
      </c>
      <c r="AS2196" s="176" t="s">
        <v>284</v>
      </c>
      <c r="AT2196" s="176" t="s">
        <v>284</v>
      </c>
      <c r="AU2196" s="176" t="s">
        <v>284</v>
      </c>
      <c r="AV2196" s="176" t="s">
        <v>284</v>
      </c>
      <c r="AW2196" s="176" t="s">
        <v>284</v>
      </c>
      <c r="AX2196" s="176" t="s">
        <v>284</v>
      </c>
    </row>
    <row r="2197" spans="1:50" x14ac:dyDescent="0.3">
      <c r="A2197" s="176">
        <v>813091</v>
      </c>
      <c r="B2197" s="176" t="s">
        <v>308</v>
      </c>
      <c r="C2197" s="176" t="s">
        <v>222</v>
      </c>
      <c r="D2197" s="176" t="s">
        <v>222</v>
      </c>
      <c r="E2197" s="176" t="s">
        <v>222</v>
      </c>
      <c r="F2197" s="176" t="s">
        <v>222</v>
      </c>
      <c r="G2197" s="176" t="s">
        <v>222</v>
      </c>
      <c r="H2197" s="176" t="s">
        <v>222</v>
      </c>
      <c r="I2197" s="176" t="s">
        <v>221</v>
      </c>
      <c r="J2197" s="176" t="s">
        <v>221</v>
      </c>
      <c r="K2197" s="176" t="s">
        <v>221</v>
      </c>
      <c r="L2197" s="176" t="s">
        <v>221</v>
      </c>
      <c r="M2197" s="176" t="s">
        <v>221</v>
      </c>
      <c r="N2197" s="176" t="s">
        <v>221</v>
      </c>
    </row>
    <row r="2198" spans="1:50" x14ac:dyDescent="0.3">
      <c r="A2198" s="176">
        <v>813092</v>
      </c>
      <c r="B2198" s="176" t="s">
        <v>308</v>
      </c>
      <c r="C2198" s="176" t="s">
        <v>222</v>
      </c>
      <c r="D2198" s="176" t="s">
        <v>221</v>
      </c>
      <c r="E2198" s="176" t="s">
        <v>221</v>
      </c>
      <c r="F2198" s="176" t="s">
        <v>221</v>
      </c>
      <c r="G2198" s="176" t="s">
        <v>221</v>
      </c>
      <c r="H2198" s="176" t="s">
        <v>222</v>
      </c>
      <c r="I2198" s="176" t="s">
        <v>222</v>
      </c>
      <c r="J2198" s="176" t="s">
        <v>221</v>
      </c>
      <c r="K2198" s="176" t="s">
        <v>221</v>
      </c>
      <c r="L2198" s="176" t="s">
        <v>221</v>
      </c>
      <c r="M2198" s="176" t="s">
        <v>221</v>
      </c>
      <c r="N2198" s="176" t="s">
        <v>222</v>
      </c>
    </row>
    <row r="2199" spans="1:50" x14ac:dyDescent="0.3">
      <c r="A2199" s="176">
        <v>813093</v>
      </c>
      <c r="B2199" s="176" t="s">
        <v>308</v>
      </c>
      <c r="C2199" s="176" t="s">
        <v>222</v>
      </c>
      <c r="D2199" s="176" t="s">
        <v>222</v>
      </c>
      <c r="E2199" s="176" t="s">
        <v>222</v>
      </c>
      <c r="F2199" s="176" t="s">
        <v>221</v>
      </c>
      <c r="G2199" s="176" t="s">
        <v>221</v>
      </c>
      <c r="H2199" s="176" t="s">
        <v>221</v>
      </c>
      <c r="I2199" s="176" t="s">
        <v>221</v>
      </c>
      <c r="J2199" s="176" t="s">
        <v>221</v>
      </c>
      <c r="K2199" s="176" t="s">
        <v>221</v>
      </c>
      <c r="L2199" s="176" t="s">
        <v>221</v>
      </c>
      <c r="M2199" s="176" t="s">
        <v>221</v>
      </c>
      <c r="N2199" s="176" t="s">
        <v>221</v>
      </c>
    </row>
    <row r="2200" spans="1:50" x14ac:dyDescent="0.3">
      <c r="A2200" s="176">
        <v>813094</v>
      </c>
      <c r="B2200" s="176" t="s">
        <v>308</v>
      </c>
      <c r="C2200" s="176" t="s">
        <v>221</v>
      </c>
      <c r="D2200" s="176" t="s">
        <v>222</v>
      </c>
      <c r="E2200" s="176" t="s">
        <v>221</v>
      </c>
      <c r="F2200" s="176" t="s">
        <v>221</v>
      </c>
      <c r="G2200" s="176" t="s">
        <v>221</v>
      </c>
      <c r="H2200" s="176" t="s">
        <v>221</v>
      </c>
      <c r="I2200" s="176" t="s">
        <v>222</v>
      </c>
      <c r="J2200" s="176" t="s">
        <v>221</v>
      </c>
      <c r="K2200" s="176" t="s">
        <v>222</v>
      </c>
      <c r="L2200" s="176" t="s">
        <v>222</v>
      </c>
      <c r="M2200" s="176" t="s">
        <v>222</v>
      </c>
      <c r="N2200" s="176" t="s">
        <v>221</v>
      </c>
    </row>
    <row r="2201" spans="1:50" x14ac:dyDescent="0.3">
      <c r="A2201" s="176">
        <v>813095</v>
      </c>
      <c r="B2201" s="176" t="s">
        <v>308</v>
      </c>
      <c r="C2201" s="176" t="s">
        <v>222</v>
      </c>
      <c r="D2201" s="176" t="s">
        <v>221</v>
      </c>
      <c r="E2201" s="176" t="s">
        <v>222</v>
      </c>
      <c r="F2201" s="176" t="s">
        <v>221</v>
      </c>
      <c r="G2201" s="176" t="s">
        <v>221</v>
      </c>
      <c r="H2201" s="176" t="s">
        <v>221</v>
      </c>
      <c r="I2201" s="176" t="s">
        <v>221</v>
      </c>
      <c r="J2201" s="176" t="s">
        <v>221</v>
      </c>
      <c r="K2201" s="176" t="s">
        <v>221</v>
      </c>
      <c r="L2201" s="176" t="s">
        <v>221</v>
      </c>
      <c r="M2201" s="176" t="s">
        <v>221</v>
      </c>
      <c r="N2201" s="176" t="s">
        <v>221</v>
      </c>
    </row>
    <row r="2202" spans="1:50" x14ac:dyDescent="0.3">
      <c r="A2202" s="176">
        <v>813096</v>
      </c>
      <c r="B2202" s="176" t="s">
        <v>308</v>
      </c>
      <c r="C2202" s="176" t="s">
        <v>222</v>
      </c>
      <c r="D2202" s="176" t="s">
        <v>222</v>
      </c>
      <c r="E2202" s="176" t="s">
        <v>220</v>
      </c>
      <c r="F2202" s="176" t="s">
        <v>220</v>
      </c>
      <c r="G2202" s="176" t="s">
        <v>220</v>
      </c>
      <c r="H2202" s="176" t="s">
        <v>222</v>
      </c>
      <c r="I2202" s="176" t="s">
        <v>221</v>
      </c>
      <c r="J2202" s="176" t="s">
        <v>221</v>
      </c>
      <c r="K2202" s="176" t="s">
        <v>221</v>
      </c>
      <c r="L2202" s="176" t="s">
        <v>222</v>
      </c>
      <c r="M2202" s="176" t="s">
        <v>222</v>
      </c>
      <c r="N2202" s="176" t="s">
        <v>222</v>
      </c>
    </row>
    <row r="2203" spans="1:50" x14ac:dyDescent="0.3">
      <c r="A2203" s="176">
        <v>813097</v>
      </c>
      <c r="B2203" s="176" t="s">
        <v>308</v>
      </c>
      <c r="C2203" s="176" t="s">
        <v>222</v>
      </c>
      <c r="D2203" s="176" t="s">
        <v>222</v>
      </c>
      <c r="E2203" s="176" t="s">
        <v>222</v>
      </c>
      <c r="F2203" s="176" t="s">
        <v>222</v>
      </c>
      <c r="G2203" s="176" t="s">
        <v>221</v>
      </c>
      <c r="H2203" s="176" t="s">
        <v>222</v>
      </c>
      <c r="I2203" s="176" t="s">
        <v>221</v>
      </c>
      <c r="J2203" s="176" t="s">
        <v>221</v>
      </c>
      <c r="K2203" s="176" t="s">
        <v>221</v>
      </c>
      <c r="L2203" s="176" t="s">
        <v>221</v>
      </c>
      <c r="M2203" s="176" t="s">
        <v>221</v>
      </c>
      <c r="N2203" s="176" t="s">
        <v>221</v>
      </c>
    </row>
    <row r="2204" spans="1:50" x14ac:dyDescent="0.3">
      <c r="A2204" s="176">
        <v>813098</v>
      </c>
      <c r="B2204" s="176" t="s">
        <v>308</v>
      </c>
      <c r="C2204" s="176" t="s">
        <v>220</v>
      </c>
      <c r="D2204" s="176" t="s">
        <v>222</v>
      </c>
      <c r="E2204" s="176" t="s">
        <v>220</v>
      </c>
      <c r="F2204" s="176" t="s">
        <v>222</v>
      </c>
      <c r="G2204" s="176" t="s">
        <v>222</v>
      </c>
      <c r="H2204" s="176" t="s">
        <v>220</v>
      </c>
      <c r="I2204" s="176" t="s">
        <v>222</v>
      </c>
      <c r="J2204" s="176" t="s">
        <v>222</v>
      </c>
      <c r="K2204" s="176" t="s">
        <v>220</v>
      </c>
      <c r="L2204" s="176" t="s">
        <v>220</v>
      </c>
      <c r="M2204" s="176" t="s">
        <v>222</v>
      </c>
      <c r="N2204" s="176" t="s">
        <v>222</v>
      </c>
      <c r="O2204" s="176" t="s">
        <v>284</v>
      </c>
      <c r="P2204" s="176" t="s">
        <v>284</v>
      </c>
      <c r="Q2204" s="176" t="s">
        <v>284</v>
      </c>
      <c r="R2204" s="176" t="s">
        <v>284</v>
      </c>
      <c r="S2204" s="176" t="s">
        <v>284</v>
      </c>
      <c r="T2204" s="176" t="s">
        <v>284</v>
      </c>
      <c r="U2204" s="176" t="s">
        <v>284</v>
      </c>
      <c r="V2204" s="176" t="s">
        <v>284</v>
      </c>
      <c r="W2204" s="176" t="s">
        <v>284</v>
      </c>
      <c r="X2204" s="176" t="s">
        <v>284</v>
      </c>
      <c r="Y2204" s="176" t="s">
        <v>284</v>
      </c>
      <c r="Z2204" s="176" t="s">
        <v>284</v>
      </c>
      <c r="AA2204" s="176" t="s">
        <v>284</v>
      </c>
      <c r="AB2204" s="176" t="s">
        <v>284</v>
      </c>
      <c r="AC2204" s="176" t="s">
        <v>284</v>
      </c>
      <c r="AD2204" s="176" t="s">
        <v>284</v>
      </c>
      <c r="AE2204" s="176" t="s">
        <v>284</v>
      </c>
      <c r="AF2204" s="176" t="s">
        <v>284</v>
      </c>
      <c r="AG2204" s="176" t="s">
        <v>284</v>
      </c>
      <c r="AH2204" s="176" t="s">
        <v>284</v>
      </c>
      <c r="AI2204" s="176" t="s">
        <v>284</v>
      </c>
      <c r="AJ2204" s="176" t="s">
        <v>284</v>
      </c>
      <c r="AK2204" s="176" t="s">
        <v>284</v>
      </c>
      <c r="AL2204" s="176" t="s">
        <v>284</v>
      </c>
      <c r="AM2204" s="176" t="s">
        <v>284</v>
      </c>
      <c r="AN2204" s="176" t="s">
        <v>284</v>
      </c>
      <c r="AO2204" s="176" t="s">
        <v>284</v>
      </c>
      <c r="AP2204" s="176" t="s">
        <v>284</v>
      </c>
      <c r="AQ2204" s="176" t="s">
        <v>284</v>
      </c>
      <c r="AR2204" s="176" t="s">
        <v>284</v>
      </c>
      <c r="AS2204" s="176" t="s">
        <v>284</v>
      </c>
      <c r="AT2204" s="176" t="s">
        <v>284</v>
      </c>
      <c r="AU2204" s="176" t="s">
        <v>284</v>
      </c>
      <c r="AV2204" s="176" t="s">
        <v>284</v>
      </c>
      <c r="AW2204" s="176" t="s">
        <v>284</v>
      </c>
      <c r="AX2204" s="176" t="s">
        <v>284</v>
      </c>
    </row>
    <row r="2205" spans="1:50" x14ac:dyDescent="0.3">
      <c r="A2205" s="176">
        <v>813099</v>
      </c>
      <c r="B2205" s="176" t="s">
        <v>308</v>
      </c>
      <c r="C2205" s="176" t="s">
        <v>222</v>
      </c>
      <c r="D2205" s="176" t="s">
        <v>222</v>
      </c>
      <c r="E2205" s="176" t="s">
        <v>222</v>
      </c>
      <c r="F2205" s="176" t="s">
        <v>222</v>
      </c>
      <c r="G2205" s="176" t="s">
        <v>222</v>
      </c>
      <c r="H2205" s="176" t="s">
        <v>222</v>
      </c>
      <c r="I2205" s="176" t="s">
        <v>221</v>
      </c>
      <c r="J2205" s="176" t="s">
        <v>221</v>
      </c>
      <c r="K2205" s="176" t="s">
        <v>221</v>
      </c>
      <c r="L2205" s="176" t="s">
        <v>221</v>
      </c>
      <c r="M2205" s="176" t="s">
        <v>221</v>
      </c>
      <c r="N2205" s="176" t="s">
        <v>221</v>
      </c>
    </row>
    <row r="2206" spans="1:50" x14ac:dyDescent="0.3">
      <c r="A2206" s="176">
        <v>813101</v>
      </c>
      <c r="B2206" s="176" t="s">
        <v>308</v>
      </c>
      <c r="C2206" s="176" t="s">
        <v>222</v>
      </c>
      <c r="D2206" s="176" t="s">
        <v>222</v>
      </c>
      <c r="E2206" s="176" t="s">
        <v>222</v>
      </c>
      <c r="F2206" s="176" t="s">
        <v>220</v>
      </c>
      <c r="G2206" s="176" t="s">
        <v>222</v>
      </c>
      <c r="H2206" s="176" t="s">
        <v>220</v>
      </c>
      <c r="I2206" s="176" t="s">
        <v>220</v>
      </c>
      <c r="J2206" s="176" t="s">
        <v>222</v>
      </c>
      <c r="K2206" s="176" t="s">
        <v>220</v>
      </c>
      <c r="L2206" s="176" t="s">
        <v>222</v>
      </c>
      <c r="M2206" s="176" t="s">
        <v>220</v>
      </c>
      <c r="N2206" s="176" t="s">
        <v>221</v>
      </c>
    </row>
    <row r="2207" spans="1:50" x14ac:dyDescent="0.3">
      <c r="A2207" s="176">
        <v>813103</v>
      </c>
      <c r="B2207" s="176" t="s">
        <v>308</v>
      </c>
      <c r="C2207" s="176" t="s">
        <v>222</v>
      </c>
      <c r="D2207" s="176" t="s">
        <v>221</v>
      </c>
      <c r="E2207" s="176" t="s">
        <v>221</v>
      </c>
      <c r="F2207" s="176" t="s">
        <v>222</v>
      </c>
      <c r="G2207" s="176" t="s">
        <v>222</v>
      </c>
      <c r="H2207" s="176" t="s">
        <v>221</v>
      </c>
      <c r="I2207" s="176" t="s">
        <v>221</v>
      </c>
      <c r="J2207" s="176" t="s">
        <v>221</v>
      </c>
      <c r="K2207" s="176" t="s">
        <v>221</v>
      </c>
      <c r="L2207" s="176" t="s">
        <v>221</v>
      </c>
      <c r="M2207" s="176" t="s">
        <v>221</v>
      </c>
      <c r="N2207" s="176" t="s">
        <v>221</v>
      </c>
    </row>
    <row r="2208" spans="1:50" x14ac:dyDescent="0.3">
      <c r="A2208" s="176">
        <v>813104</v>
      </c>
      <c r="B2208" s="176" t="s">
        <v>308</v>
      </c>
      <c r="C2208" s="176" t="s">
        <v>222</v>
      </c>
      <c r="D2208" s="176" t="s">
        <v>221</v>
      </c>
      <c r="E2208" s="176" t="s">
        <v>221</v>
      </c>
      <c r="F2208" s="176" t="s">
        <v>221</v>
      </c>
      <c r="G2208" s="176" t="s">
        <v>221</v>
      </c>
      <c r="H2208" s="176" t="s">
        <v>222</v>
      </c>
      <c r="I2208" s="176" t="s">
        <v>221</v>
      </c>
      <c r="J2208" s="176" t="s">
        <v>221</v>
      </c>
      <c r="K2208" s="176" t="s">
        <v>221</v>
      </c>
      <c r="L2208" s="176" t="s">
        <v>221</v>
      </c>
      <c r="M2208" s="176" t="s">
        <v>221</v>
      </c>
      <c r="N2208" s="176" t="s">
        <v>221</v>
      </c>
    </row>
    <row r="2209" spans="1:50" x14ac:dyDescent="0.3">
      <c r="A2209" s="176">
        <v>813105</v>
      </c>
      <c r="B2209" s="176" t="s">
        <v>308</v>
      </c>
      <c r="C2209" s="176" t="s">
        <v>222</v>
      </c>
      <c r="D2209" s="176" t="s">
        <v>221</v>
      </c>
      <c r="E2209" s="176" t="s">
        <v>222</v>
      </c>
      <c r="F2209" s="176" t="s">
        <v>222</v>
      </c>
      <c r="G2209" s="176" t="s">
        <v>222</v>
      </c>
      <c r="H2209" s="176" t="s">
        <v>221</v>
      </c>
      <c r="I2209" s="176" t="s">
        <v>221</v>
      </c>
      <c r="J2209" s="176" t="s">
        <v>221</v>
      </c>
      <c r="K2209" s="176" t="s">
        <v>221</v>
      </c>
      <c r="L2209" s="176" t="s">
        <v>221</v>
      </c>
      <c r="M2209" s="176" t="s">
        <v>221</v>
      </c>
      <c r="N2209" s="176" t="s">
        <v>221</v>
      </c>
    </row>
    <row r="2210" spans="1:50" x14ac:dyDescent="0.3">
      <c r="A2210" s="176">
        <v>813106</v>
      </c>
      <c r="B2210" s="176" t="s">
        <v>308</v>
      </c>
      <c r="C2210" s="176" t="s">
        <v>221</v>
      </c>
      <c r="D2210" s="176" t="s">
        <v>221</v>
      </c>
      <c r="E2210" s="176" t="s">
        <v>221</v>
      </c>
      <c r="F2210" s="176" t="s">
        <v>222</v>
      </c>
      <c r="G2210" s="176" t="s">
        <v>222</v>
      </c>
      <c r="H2210" s="176" t="s">
        <v>221</v>
      </c>
      <c r="I2210" s="176" t="s">
        <v>221</v>
      </c>
      <c r="J2210" s="176" t="s">
        <v>221</v>
      </c>
      <c r="K2210" s="176" t="s">
        <v>221</v>
      </c>
      <c r="L2210" s="176" t="s">
        <v>221</v>
      </c>
      <c r="M2210" s="176" t="s">
        <v>221</v>
      </c>
      <c r="N2210" s="176" t="s">
        <v>221</v>
      </c>
    </row>
    <row r="2211" spans="1:50" x14ac:dyDescent="0.3">
      <c r="A2211" s="176">
        <v>813107</v>
      </c>
      <c r="B2211" s="176" t="s">
        <v>308</v>
      </c>
      <c r="C2211" s="176" t="s">
        <v>222</v>
      </c>
      <c r="D2211" s="176" t="s">
        <v>222</v>
      </c>
      <c r="E2211" s="176" t="s">
        <v>221</v>
      </c>
      <c r="F2211" s="176" t="s">
        <v>221</v>
      </c>
      <c r="G2211" s="176" t="s">
        <v>222</v>
      </c>
      <c r="H2211" s="176" t="s">
        <v>222</v>
      </c>
      <c r="I2211" s="176" t="s">
        <v>221</v>
      </c>
      <c r="J2211" s="176" t="s">
        <v>221</v>
      </c>
      <c r="K2211" s="176" t="s">
        <v>221</v>
      </c>
      <c r="L2211" s="176" t="s">
        <v>221</v>
      </c>
      <c r="M2211" s="176" t="s">
        <v>221</v>
      </c>
      <c r="N2211" s="176" t="s">
        <v>221</v>
      </c>
    </row>
    <row r="2212" spans="1:50" x14ac:dyDescent="0.3">
      <c r="A2212" s="176">
        <v>813110</v>
      </c>
      <c r="B2212" s="176" t="s">
        <v>308</v>
      </c>
      <c r="C2212" s="176" t="s">
        <v>222</v>
      </c>
      <c r="D2212" s="176" t="s">
        <v>222</v>
      </c>
      <c r="E2212" s="176" t="s">
        <v>222</v>
      </c>
      <c r="F2212" s="176" t="s">
        <v>222</v>
      </c>
      <c r="G2212" s="176" t="s">
        <v>222</v>
      </c>
      <c r="H2212" s="176" t="s">
        <v>222</v>
      </c>
      <c r="I2212" s="176" t="s">
        <v>221</v>
      </c>
      <c r="J2212" s="176" t="s">
        <v>221</v>
      </c>
      <c r="K2212" s="176" t="s">
        <v>221</v>
      </c>
      <c r="L2212" s="176" t="s">
        <v>221</v>
      </c>
      <c r="M2212" s="176" t="s">
        <v>221</v>
      </c>
      <c r="N2212" s="176" t="s">
        <v>221</v>
      </c>
    </row>
    <row r="2213" spans="1:50" x14ac:dyDescent="0.3">
      <c r="A2213" s="176">
        <v>813114</v>
      </c>
      <c r="B2213" s="176" t="s">
        <v>308</v>
      </c>
      <c r="C2213" s="176" t="s">
        <v>222</v>
      </c>
      <c r="D2213" s="176" t="s">
        <v>222</v>
      </c>
      <c r="E2213" s="176" t="s">
        <v>222</v>
      </c>
      <c r="F2213" s="176" t="s">
        <v>222</v>
      </c>
      <c r="G2213" s="176" t="s">
        <v>222</v>
      </c>
      <c r="H2213" s="176" t="s">
        <v>222</v>
      </c>
      <c r="I2213" s="176" t="s">
        <v>221</v>
      </c>
      <c r="J2213" s="176" t="s">
        <v>221</v>
      </c>
      <c r="K2213" s="176" t="s">
        <v>221</v>
      </c>
      <c r="L2213" s="176" t="s">
        <v>221</v>
      </c>
      <c r="M2213" s="176" t="s">
        <v>221</v>
      </c>
      <c r="N2213" s="176" t="s">
        <v>221</v>
      </c>
    </row>
    <row r="2214" spans="1:50" x14ac:dyDescent="0.3">
      <c r="A2214" s="176">
        <v>813115</v>
      </c>
      <c r="B2214" s="176" t="s">
        <v>308</v>
      </c>
      <c r="C2214" s="176" t="s">
        <v>222</v>
      </c>
      <c r="D2214" s="176" t="s">
        <v>222</v>
      </c>
      <c r="E2214" s="176" t="s">
        <v>222</v>
      </c>
      <c r="F2214" s="176" t="s">
        <v>222</v>
      </c>
      <c r="G2214" s="176" t="s">
        <v>222</v>
      </c>
      <c r="H2214" s="176" t="s">
        <v>222</v>
      </c>
      <c r="I2214" s="176" t="s">
        <v>221</v>
      </c>
      <c r="J2214" s="176" t="s">
        <v>221</v>
      </c>
      <c r="K2214" s="176" t="s">
        <v>221</v>
      </c>
      <c r="L2214" s="176" t="s">
        <v>221</v>
      </c>
      <c r="M2214" s="176" t="s">
        <v>221</v>
      </c>
      <c r="N2214" s="176" t="s">
        <v>221</v>
      </c>
    </row>
    <row r="2215" spans="1:50" x14ac:dyDescent="0.3">
      <c r="A2215" s="176">
        <v>813116</v>
      </c>
      <c r="B2215" s="176" t="s">
        <v>308</v>
      </c>
      <c r="C2215" s="176" t="s">
        <v>222</v>
      </c>
      <c r="D2215" s="176" t="s">
        <v>222</v>
      </c>
      <c r="E2215" s="176" t="s">
        <v>222</v>
      </c>
      <c r="F2215" s="176" t="s">
        <v>222</v>
      </c>
      <c r="G2215" s="176" t="s">
        <v>222</v>
      </c>
      <c r="H2215" s="176" t="s">
        <v>222</v>
      </c>
      <c r="I2215" s="176" t="s">
        <v>221</v>
      </c>
      <c r="J2215" s="176" t="s">
        <v>221</v>
      </c>
      <c r="K2215" s="176" t="s">
        <v>221</v>
      </c>
      <c r="L2215" s="176" t="s">
        <v>221</v>
      </c>
      <c r="M2215" s="176" t="s">
        <v>221</v>
      </c>
      <c r="N2215" s="176" t="s">
        <v>221</v>
      </c>
    </row>
    <row r="2216" spans="1:50" x14ac:dyDescent="0.3">
      <c r="A2216" s="176">
        <v>813117</v>
      </c>
      <c r="B2216" s="176" t="s">
        <v>308</v>
      </c>
      <c r="C2216" s="176" t="s">
        <v>222</v>
      </c>
      <c r="D2216" s="176" t="s">
        <v>222</v>
      </c>
      <c r="E2216" s="176" t="s">
        <v>221</v>
      </c>
      <c r="F2216" s="176" t="s">
        <v>222</v>
      </c>
      <c r="G2216" s="176" t="s">
        <v>220</v>
      </c>
      <c r="H2216" s="176" t="s">
        <v>220</v>
      </c>
      <c r="I2216" s="176" t="s">
        <v>222</v>
      </c>
      <c r="J2216" s="176" t="s">
        <v>222</v>
      </c>
      <c r="K2216" s="176" t="s">
        <v>222</v>
      </c>
      <c r="L2216" s="176" t="s">
        <v>222</v>
      </c>
      <c r="M2216" s="176" t="s">
        <v>222</v>
      </c>
      <c r="N2216" s="176" t="s">
        <v>222</v>
      </c>
    </row>
    <row r="2217" spans="1:50" x14ac:dyDescent="0.3">
      <c r="A2217" s="176">
        <v>813120</v>
      </c>
      <c r="B2217" s="176" t="s">
        <v>308</v>
      </c>
      <c r="C2217" s="176" t="s">
        <v>222</v>
      </c>
      <c r="D2217" s="176" t="s">
        <v>221</v>
      </c>
      <c r="E2217" s="176" t="s">
        <v>221</v>
      </c>
      <c r="F2217" s="176" t="s">
        <v>222</v>
      </c>
      <c r="G2217" s="176" t="s">
        <v>222</v>
      </c>
      <c r="H2217" s="176" t="s">
        <v>222</v>
      </c>
      <c r="I2217" s="176" t="s">
        <v>221</v>
      </c>
      <c r="J2217" s="176" t="s">
        <v>221</v>
      </c>
      <c r="K2217" s="176" t="s">
        <v>221</v>
      </c>
      <c r="L2217" s="176" t="s">
        <v>221</v>
      </c>
      <c r="M2217" s="176" t="s">
        <v>221</v>
      </c>
      <c r="N2217" s="176" t="s">
        <v>221</v>
      </c>
    </row>
    <row r="2218" spans="1:50" x14ac:dyDescent="0.3">
      <c r="A2218" s="176">
        <v>813121</v>
      </c>
      <c r="B2218" s="176" t="s">
        <v>308</v>
      </c>
      <c r="C2218" s="176" t="s">
        <v>222</v>
      </c>
      <c r="D2218" s="176" t="s">
        <v>222</v>
      </c>
      <c r="E2218" s="176" t="s">
        <v>220</v>
      </c>
      <c r="F2218" s="176" t="s">
        <v>221</v>
      </c>
      <c r="G2218" s="176" t="s">
        <v>220</v>
      </c>
      <c r="H2218" s="176" t="s">
        <v>222</v>
      </c>
      <c r="I2218" s="176" t="s">
        <v>221</v>
      </c>
      <c r="J2218" s="176" t="s">
        <v>221</v>
      </c>
      <c r="K2218" s="176" t="s">
        <v>221</v>
      </c>
      <c r="L2218" s="176" t="s">
        <v>221</v>
      </c>
      <c r="M2218" s="176" t="s">
        <v>222</v>
      </c>
      <c r="N2218" s="176" t="s">
        <v>222</v>
      </c>
      <c r="O2218" s="176" t="s">
        <v>284</v>
      </c>
      <c r="P2218" s="176" t="s">
        <v>284</v>
      </c>
      <c r="Q2218" s="176" t="s">
        <v>284</v>
      </c>
      <c r="R2218" s="176" t="s">
        <v>284</v>
      </c>
      <c r="S2218" s="176" t="s">
        <v>284</v>
      </c>
      <c r="T2218" s="176" t="s">
        <v>284</v>
      </c>
      <c r="U2218" s="176" t="s">
        <v>284</v>
      </c>
      <c r="V2218" s="176" t="s">
        <v>284</v>
      </c>
      <c r="W2218" s="176" t="s">
        <v>284</v>
      </c>
      <c r="X2218" s="176" t="s">
        <v>284</v>
      </c>
      <c r="Y2218" s="176" t="s">
        <v>284</v>
      </c>
      <c r="Z2218" s="176" t="s">
        <v>284</v>
      </c>
      <c r="AA2218" s="176" t="s">
        <v>284</v>
      </c>
      <c r="AB2218" s="176" t="s">
        <v>284</v>
      </c>
      <c r="AC2218" s="176" t="s">
        <v>284</v>
      </c>
      <c r="AD2218" s="176" t="s">
        <v>284</v>
      </c>
      <c r="AE2218" s="176" t="s">
        <v>284</v>
      </c>
      <c r="AF2218" s="176" t="s">
        <v>284</v>
      </c>
      <c r="AG2218" s="176" t="s">
        <v>284</v>
      </c>
      <c r="AH2218" s="176" t="s">
        <v>284</v>
      </c>
      <c r="AI2218" s="176" t="s">
        <v>284</v>
      </c>
      <c r="AJ2218" s="176" t="s">
        <v>284</v>
      </c>
      <c r="AK2218" s="176" t="s">
        <v>284</v>
      </c>
      <c r="AL2218" s="176" t="s">
        <v>284</v>
      </c>
      <c r="AM2218" s="176" t="s">
        <v>284</v>
      </c>
      <c r="AN2218" s="176" t="s">
        <v>284</v>
      </c>
      <c r="AO2218" s="176" t="s">
        <v>284</v>
      </c>
      <c r="AP2218" s="176" t="s">
        <v>284</v>
      </c>
      <c r="AQ2218" s="176" t="s">
        <v>284</v>
      </c>
      <c r="AR2218" s="176" t="s">
        <v>284</v>
      </c>
      <c r="AS2218" s="176" t="s">
        <v>284</v>
      </c>
      <c r="AT2218" s="176" t="s">
        <v>284</v>
      </c>
      <c r="AU2218" s="176" t="s">
        <v>284</v>
      </c>
      <c r="AV2218" s="176" t="s">
        <v>284</v>
      </c>
      <c r="AW2218" s="176" t="s">
        <v>284</v>
      </c>
      <c r="AX2218" s="176" t="s">
        <v>284</v>
      </c>
    </row>
    <row r="2219" spans="1:50" x14ac:dyDescent="0.3">
      <c r="A2219" s="176">
        <v>813122</v>
      </c>
      <c r="B2219" s="176" t="s">
        <v>308</v>
      </c>
      <c r="C2219" s="176" t="s">
        <v>222</v>
      </c>
      <c r="D2219" s="176" t="s">
        <v>222</v>
      </c>
      <c r="E2219" s="176" t="s">
        <v>222</v>
      </c>
      <c r="F2219" s="176" t="s">
        <v>222</v>
      </c>
      <c r="G2219" s="176" t="s">
        <v>222</v>
      </c>
      <c r="H2219" s="176" t="s">
        <v>222</v>
      </c>
      <c r="I2219" s="176" t="s">
        <v>221</v>
      </c>
      <c r="J2219" s="176" t="s">
        <v>221</v>
      </c>
      <c r="K2219" s="176" t="s">
        <v>221</v>
      </c>
      <c r="L2219" s="176" t="s">
        <v>221</v>
      </c>
      <c r="M2219" s="176" t="s">
        <v>221</v>
      </c>
      <c r="N2219" s="176" t="s">
        <v>221</v>
      </c>
    </row>
    <row r="2220" spans="1:50" x14ac:dyDescent="0.3">
      <c r="A2220" s="176">
        <v>813123</v>
      </c>
      <c r="B2220" s="176" t="s">
        <v>308</v>
      </c>
      <c r="C2220" s="176" t="s">
        <v>222</v>
      </c>
      <c r="D2220" s="176" t="s">
        <v>222</v>
      </c>
      <c r="E2220" s="176" t="s">
        <v>222</v>
      </c>
      <c r="F2220" s="176" t="s">
        <v>222</v>
      </c>
      <c r="G2220" s="176" t="s">
        <v>221</v>
      </c>
      <c r="H2220" s="176" t="s">
        <v>221</v>
      </c>
      <c r="I2220" s="176" t="s">
        <v>221</v>
      </c>
      <c r="J2220" s="176" t="s">
        <v>221</v>
      </c>
      <c r="K2220" s="176" t="s">
        <v>221</v>
      </c>
      <c r="L2220" s="176" t="s">
        <v>221</v>
      </c>
      <c r="M2220" s="176" t="s">
        <v>221</v>
      </c>
      <c r="N2220" s="176" t="s">
        <v>221</v>
      </c>
    </row>
    <row r="2221" spans="1:50" x14ac:dyDescent="0.3">
      <c r="A2221" s="176">
        <v>813124</v>
      </c>
      <c r="B2221" s="176" t="s">
        <v>308</v>
      </c>
      <c r="C2221" s="176" t="s">
        <v>222</v>
      </c>
      <c r="D2221" s="176" t="s">
        <v>222</v>
      </c>
      <c r="E2221" s="176" t="s">
        <v>222</v>
      </c>
      <c r="F2221" s="176" t="s">
        <v>222</v>
      </c>
      <c r="G2221" s="176" t="s">
        <v>222</v>
      </c>
      <c r="H2221" s="176" t="s">
        <v>222</v>
      </c>
      <c r="I2221" s="176" t="s">
        <v>221</v>
      </c>
      <c r="J2221" s="176" t="s">
        <v>221</v>
      </c>
      <c r="K2221" s="176" t="s">
        <v>221</v>
      </c>
      <c r="L2221" s="176" t="s">
        <v>221</v>
      </c>
      <c r="M2221" s="176" t="s">
        <v>221</v>
      </c>
      <c r="N2221" s="176" t="s">
        <v>221</v>
      </c>
    </row>
    <row r="2222" spans="1:50" x14ac:dyDescent="0.3">
      <c r="A2222" s="176">
        <v>813125</v>
      </c>
      <c r="B2222" s="176" t="s">
        <v>308</v>
      </c>
      <c r="C2222" s="176" t="s">
        <v>222</v>
      </c>
      <c r="D2222" s="176" t="s">
        <v>222</v>
      </c>
      <c r="E2222" s="176" t="s">
        <v>222</v>
      </c>
      <c r="F2222" s="176" t="s">
        <v>222</v>
      </c>
      <c r="G2222" s="176" t="s">
        <v>222</v>
      </c>
      <c r="H2222" s="176" t="s">
        <v>222</v>
      </c>
      <c r="I2222" s="176" t="s">
        <v>221</v>
      </c>
      <c r="J2222" s="176" t="s">
        <v>221</v>
      </c>
      <c r="K2222" s="176" t="s">
        <v>221</v>
      </c>
      <c r="L2222" s="176" t="s">
        <v>221</v>
      </c>
      <c r="M2222" s="176" t="s">
        <v>221</v>
      </c>
      <c r="N2222" s="176" t="s">
        <v>221</v>
      </c>
    </row>
    <row r="2223" spans="1:50" x14ac:dyDescent="0.3">
      <c r="A2223" s="176">
        <v>813128</v>
      </c>
      <c r="B2223" s="176" t="s">
        <v>308</v>
      </c>
      <c r="C2223" s="176" t="s">
        <v>220</v>
      </c>
      <c r="D2223" s="176" t="s">
        <v>222</v>
      </c>
      <c r="E2223" s="176" t="s">
        <v>222</v>
      </c>
      <c r="F2223" s="176" t="s">
        <v>220</v>
      </c>
      <c r="G2223" s="176" t="s">
        <v>222</v>
      </c>
      <c r="H2223" s="176" t="s">
        <v>220</v>
      </c>
      <c r="I2223" s="176" t="s">
        <v>222</v>
      </c>
      <c r="J2223" s="176" t="s">
        <v>222</v>
      </c>
      <c r="K2223" s="176" t="s">
        <v>222</v>
      </c>
      <c r="L2223" s="176" t="s">
        <v>221</v>
      </c>
      <c r="M2223" s="176" t="s">
        <v>222</v>
      </c>
      <c r="N2223" s="176" t="s">
        <v>222</v>
      </c>
    </row>
    <row r="2224" spans="1:50" x14ac:dyDescent="0.3">
      <c r="A2224" s="176">
        <v>813130</v>
      </c>
      <c r="B2224" s="176" t="s">
        <v>308</v>
      </c>
      <c r="C2224" s="176" t="s">
        <v>222</v>
      </c>
      <c r="D2224" s="176" t="s">
        <v>222</v>
      </c>
      <c r="E2224" s="176" t="s">
        <v>221</v>
      </c>
      <c r="F2224" s="176" t="s">
        <v>221</v>
      </c>
      <c r="G2224" s="176" t="s">
        <v>221</v>
      </c>
      <c r="H2224" s="176" t="s">
        <v>221</v>
      </c>
      <c r="I2224" s="176" t="s">
        <v>221</v>
      </c>
      <c r="J2224" s="176" t="s">
        <v>221</v>
      </c>
      <c r="K2224" s="176" t="s">
        <v>221</v>
      </c>
      <c r="L2224" s="176" t="s">
        <v>221</v>
      </c>
      <c r="M2224" s="176" t="s">
        <v>221</v>
      </c>
      <c r="N2224" s="176" t="s">
        <v>221</v>
      </c>
    </row>
    <row r="2225" spans="1:50" x14ac:dyDescent="0.3">
      <c r="A2225" s="176">
        <v>813132</v>
      </c>
      <c r="B2225" s="176" t="s">
        <v>308</v>
      </c>
      <c r="C2225" s="176" t="s">
        <v>222</v>
      </c>
      <c r="D2225" s="176" t="s">
        <v>222</v>
      </c>
      <c r="E2225" s="176" t="s">
        <v>221</v>
      </c>
      <c r="F2225" s="176" t="s">
        <v>221</v>
      </c>
      <c r="G2225" s="176" t="s">
        <v>222</v>
      </c>
      <c r="H2225" s="176" t="s">
        <v>222</v>
      </c>
      <c r="I2225" s="176" t="s">
        <v>221</v>
      </c>
      <c r="J2225" s="176" t="s">
        <v>221</v>
      </c>
      <c r="K2225" s="176" t="s">
        <v>221</v>
      </c>
      <c r="L2225" s="176" t="s">
        <v>221</v>
      </c>
      <c r="M2225" s="176" t="s">
        <v>221</v>
      </c>
      <c r="N2225" s="176" t="s">
        <v>221</v>
      </c>
    </row>
    <row r="2226" spans="1:50" x14ac:dyDescent="0.3">
      <c r="A2226" s="176">
        <v>813134</v>
      </c>
      <c r="B2226" s="176" t="s">
        <v>308</v>
      </c>
      <c r="C2226" s="176" t="s">
        <v>222</v>
      </c>
      <c r="D2226" s="176" t="s">
        <v>221</v>
      </c>
      <c r="E2226" s="176" t="s">
        <v>221</v>
      </c>
      <c r="F2226" s="176" t="s">
        <v>222</v>
      </c>
      <c r="G2226" s="176" t="s">
        <v>221</v>
      </c>
      <c r="H2226" s="176" t="s">
        <v>222</v>
      </c>
      <c r="I2226" s="176" t="s">
        <v>221</v>
      </c>
      <c r="J2226" s="176" t="s">
        <v>221</v>
      </c>
      <c r="K2226" s="176" t="s">
        <v>221</v>
      </c>
      <c r="L2226" s="176" t="s">
        <v>221</v>
      </c>
      <c r="M2226" s="176" t="s">
        <v>221</v>
      </c>
      <c r="N2226" s="176" t="s">
        <v>221</v>
      </c>
    </row>
    <row r="2227" spans="1:50" x14ac:dyDescent="0.3">
      <c r="A2227" s="176">
        <v>813137</v>
      </c>
      <c r="B2227" s="176" t="s">
        <v>308</v>
      </c>
      <c r="C2227" s="176" t="s">
        <v>220</v>
      </c>
      <c r="D2227" s="176" t="s">
        <v>222</v>
      </c>
      <c r="E2227" s="176" t="s">
        <v>222</v>
      </c>
      <c r="F2227" s="176" t="s">
        <v>222</v>
      </c>
      <c r="G2227" s="176" t="s">
        <v>220</v>
      </c>
      <c r="H2227" s="176" t="s">
        <v>222</v>
      </c>
      <c r="I2227" s="176" t="s">
        <v>222</v>
      </c>
      <c r="J2227" s="176" t="s">
        <v>222</v>
      </c>
      <c r="K2227" s="176" t="s">
        <v>222</v>
      </c>
      <c r="L2227" s="176" t="s">
        <v>221</v>
      </c>
      <c r="M2227" s="176" t="s">
        <v>221</v>
      </c>
      <c r="N2227" s="176" t="s">
        <v>222</v>
      </c>
      <c r="O2227" s="176" t="s">
        <v>284</v>
      </c>
      <c r="P2227" s="176" t="s">
        <v>284</v>
      </c>
      <c r="Q2227" s="176" t="s">
        <v>284</v>
      </c>
      <c r="R2227" s="176" t="s">
        <v>284</v>
      </c>
      <c r="S2227" s="176" t="s">
        <v>284</v>
      </c>
      <c r="T2227" s="176" t="s">
        <v>284</v>
      </c>
      <c r="U2227" s="176" t="s">
        <v>284</v>
      </c>
      <c r="V2227" s="176" t="s">
        <v>284</v>
      </c>
      <c r="W2227" s="176" t="s">
        <v>284</v>
      </c>
      <c r="X2227" s="176" t="s">
        <v>284</v>
      </c>
      <c r="Y2227" s="176" t="s">
        <v>284</v>
      </c>
      <c r="Z2227" s="176" t="s">
        <v>284</v>
      </c>
      <c r="AA2227" s="176" t="s">
        <v>284</v>
      </c>
      <c r="AB2227" s="176" t="s">
        <v>284</v>
      </c>
      <c r="AC2227" s="176" t="s">
        <v>284</v>
      </c>
      <c r="AD2227" s="176" t="s">
        <v>284</v>
      </c>
      <c r="AE2227" s="176" t="s">
        <v>284</v>
      </c>
      <c r="AF2227" s="176" t="s">
        <v>284</v>
      </c>
      <c r="AG2227" s="176" t="s">
        <v>284</v>
      </c>
      <c r="AH2227" s="176" t="s">
        <v>284</v>
      </c>
      <c r="AI2227" s="176" t="s">
        <v>284</v>
      </c>
      <c r="AJ2227" s="176" t="s">
        <v>284</v>
      </c>
      <c r="AK2227" s="176" t="s">
        <v>284</v>
      </c>
      <c r="AL2227" s="176" t="s">
        <v>284</v>
      </c>
      <c r="AM2227" s="176" t="s">
        <v>284</v>
      </c>
      <c r="AN2227" s="176" t="s">
        <v>284</v>
      </c>
      <c r="AO2227" s="176" t="s">
        <v>284</v>
      </c>
      <c r="AP2227" s="176" t="s">
        <v>284</v>
      </c>
      <c r="AQ2227" s="176" t="s">
        <v>284</v>
      </c>
      <c r="AR2227" s="176" t="s">
        <v>284</v>
      </c>
      <c r="AS2227" s="176" t="s">
        <v>284</v>
      </c>
      <c r="AT2227" s="176" t="s">
        <v>284</v>
      </c>
      <c r="AU2227" s="176" t="s">
        <v>284</v>
      </c>
      <c r="AV2227" s="176" t="s">
        <v>284</v>
      </c>
      <c r="AW2227" s="176" t="s">
        <v>284</v>
      </c>
      <c r="AX2227" s="176" t="s">
        <v>284</v>
      </c>
    </row>
    <row r="2228" spans="1:50" x14ac:dyDescent="0.3">
      <c r="A2228" s="176">
        <v>813138</v>
      </c>
      <c r="B2228" s="176" t="s">
        <v>308</v>
      </c>
      <c r="C2228" s="176" t="s">
        <v>222</v>
      </c>
      <c r="D2228" s="176" t="s">
        <v>222</v>
      </c>
      <c r="E2228" s="176" t="s">
        <v>222</v>
      </c>
      <c r="F2228" s="176" t="s">
        <v>222</v>
      </c>
      <c r="G2228" s="176" t="s">
        <v>222</v>
      </c>
      <c r="H2228" s="176" t="s">
        <v>222</v>
      </c>
      <c r="I2228" s="176" t="s">
        <v>221</v>
      </c>
      <c r="J2228" s="176" t="s">
        <v>221</v>
      </c>
      <c r="K2228" s="176" t="s">
        <v>221</v>
      </c>
      <c r="L2228" s="176" t="s">
        <v>221</v>
      </c>
      <c r="M2228" s="176" t="s">
        <v>221</v>
      </c>
      <c r="N2228" s="176" t="s">
        <v>221</v>
      </c>
    </row>
    <row r="2229" spans="1:50" x14ac:dyDescent="0.3">
      <c r="A2229" s="176">
        <v>813139</v>
      </c>
      <c r="B2229" s="176" t="s">
        <v>308</v>
      </c>
      <c r="C2229" s="176" t="s">
        <v>222</v>
      </c>
      <c r="D2229" s="176" t="s">
        <v>221</v>
      </c>
      <c r="E2229" s="176" t="s">
        <v>222</v>
      </c>
      <c r="F2229" s="176" t="s">
        <v>222</v>
      </c>
      <c r="G2229" s="176" t="s">
        <v>221</v>
      </c>
      <c r="H2229" s="176" t="s">
        <v>222</v>
      </c>
      <c r="I2229" s="176" t="s">
        <v>221</v>
      </c>
      <c r="J2229" s="176" t="s">
        <v>221</v>
      </c>
      <c r="K2229" s="176" t="s">
        <v>221</v>
      </c>
      <c r="L2229" s="176" t="s">
        <v>221</v>
      </c>
      <c r="M2229" s="176" t="s">
        <v>221</v>
      </c>
      <c r="N2229" s="176" t="s">
        <v>221</v>
      </c>
    </row>
    <row r="2230" spans="1:50" x14ac:dyDescent="0.3">
      <c r="A2230" s="176">
        <v>813140</v>
      </c>
      <c r="B2230" s="176" t="s">
        <v>308</v>
      </c>
      <c r="C2230" s="176" t="s">
        <v>220</v>
      </c>
      <c r="D2230" s="176" t="s">
        <v>221</v>
      </c>
      <c r="E2230" s="176" t="s">
        <v>221</v>
      </c>
      <c r="F2230" s="176" t="s">
        <v>222</v>
      </c>
      <c r="G2230" s="176" t="s">
        <v>222</v>
      </c>
      <c r="H2230" s="176" t="s">
        <v>220</v>
      </c>
      <c r="I2230" s="176" t="s">
        <v>220</v>
      </c>
      <c r="J2230" s="176" t="s">
        <v>222</v>
      </c>
      <c r="K2230" s="176" t="s">
        <v>221</v>
      </c>
      <c r="L2230" s="176" t="s">
        <v>220</v>
      </c>
      <c r="M2230" s="176" t="s">
        <v>221</v>
      </c>
      <c r="N2230" s="176" t="s">
        <v>222</v>
      </c>
      <c r="O2230" s="176" t="s">
        <v>284</v>
      </c>
      <c r="P2230" s="176" t="s">
        <v>284</v>
      </c>
      <c r="Q2230" s="176" t="s">
        <v>284</v>
      </c>
      <c r="R2230" s="176" t="s">
        <v>284</v>
      </c>
      <c r="S2230" s="176" t="s">
        <v>284</v>
      </c>
      <c r="T2230" s="176" t="s">
        <v>284</v>
      </c>
      <c r="U2230" s="176" t="s">
        <v>284</v>
      </c>
      <c r="V2230" s="176" t="s">
        <v>284</v>
      </c>
      <c r="W2230" s="176" t="s">
        <v>284</v>
      </c>
      <c r="X2230" s="176" t="s">
        <v>284</v>
      </c>
      <c r="Y2230" s="176" t="s">
        <v>284</v>
      </c>
      <c r="Z2230" s="176" t="s">
        <v>284</v>
      </c>
      <c r="AA2230" s="176" t="s">
        <v>284</v>
      </c>
      <c r="AB2230" s="176" t="s">
        <v>284</v>
      </c>
      <c r="AC2230" s="176" t="s">
        <v>284</v>
      </c>
      <c r="AD2230" s="176" t="s">
        <v>284</v>
      </c>
      <c r="AE2230" s="176" t="s">
        <v>284</v>
      </c>
      <c r="AF2230" s="176" t="s">
        <v>284</v>
      </c>
      <c r="AG2230" s="176" t="s">
        <v>284</v>
      </c>
      <c r="AH2230" s="176" t="s">
        <v>284</v>
      </c>
      <c r="AI2230" s="176" t="s">
        <v>284</v>
      </c>
      <c r="AJ2230" s="176" t="s">
        <v>284</v>
      </c>
      <c r="AK2230" s="176" t="s">
        <v>284</v>
      </c>
      <c r="AL2230" s="176" t="s">
        <v>284</v>
      </c>
      <c r="AM2230" s="176" t="s">
        <v>284</v>
      </c>
      <c r="AN2230" s="176" t="s">
        <v>284</v>
      </c>
      <c r="AO2230" s="176" t="s">
        <v>284</v>
      </c>
      <c r="AP2230" s="176" t="s">
        <v>284</v>
      </c>
      <c r="AQ2230" s="176" t="s">
        <v>284</v>
      </c>
      <c r="AR2230" s="176" t="s">
        <v>284</v>
      </c>
      <c r="AS2230" s="176" t="s">
        <v>284</v>
      </c>
      <c r="AT2230" s="176" t="s">
        <v>284</v>
      </c>
      <c r="AU2230" s="176" t="s">
        <v>284</v>
      </c>
      <c r="AV2230" s="176" t="s">
        <v>284</v>
      </c>
      <c r="AW2230" s="176" t="s">
        <v>284</v>
      </c>
      <c r="AX2230" s="176" t="s">
        <v>284</v>
      </c>
    </row>
    <row r="2231" spans="1:50" x14ac:dyDescent="0.3">
      <c r="A2231" s="176">
        <v>813142</v>
      </c>
      <c r="B2231" s="176" t="s">
        <v>308</v>
      </c>
      <c r="C2231" s="176" t="s">
        <v>220</v>
      </c>
      <c r="D2231" s="176" t="s">
        <v>222</v>
      </c>
      <c r="E2231" s="176" t="s">
        <v>220</v>
      </c>
      <c r="F2231" s="176" t="s">
        <v>222</v>
      </c>
      <c r="G2231" s="176" t="s">
        <v>222</v>
      </c>
      <c r="H2231" s="176" t="s">
        <v>220</v>
      </c>
      <c r="I2231" s="176" t="s">
        <v>222</v>
      </c>
      <c r="J2231" s="176" t="s">
        <v>222</v>
      </c>
      <c r="K2231" s="176" t="s">
        <v>222</v>
      </c>
      <c r="L2231" s="176" t="s">
        <v>222</v>
      </c>
      <c r="M2231" s="176" t="s">
        <v>222</v>
      </c>
      <c r="N2231" s="176" t="s">
        <v>222</v>
      </c>
    </row>
    <row r="2232" spans="1:50" x14ac:dyDescent="0.3">
      <c r="A2232" s="176">
        <v>813143</v>
      </c>
      <c r="B2232" s="176" t="s">
        <v>308</v>
      </c>
      <c r="C2232" s="176" t="s">
        <v>222</v>
      </c>
      <c r="D2232" s="176" t="s">
        <v>222</v>
      </c>
      <c r="E2232" s="176" t="s">
        <v>222</v>
      </c>
      <c r="F2232" s="176" t="s">
        <v>222</v>
      </c>
      <c r="G2232" s="176" t="s">
        <v>222</v>
      </c>
      <c r="H2232" s="176" t="s">
        <v>222</v>
      </c>
      <c r="I2232" s="176" t="s">
        <v>221</v>
      </c>
      <c r="J2232" s="176" t="s">
        <v>221</v>
      </c>
      <c r="K2232" s="176" t="s">
        <v>221</v>
      </c>
      <c r="L2232" s="176" t="s">
        <v>221</v>
      </c>
      <c r="M2232" s="176" t="s">
        <v>221</v>
      </c>
      <c r="N2232" s="176" t="s">
        <v>221</v>
      </c>
    </row>
    <row r="2233" spans="1:50" x14ac:dyDescent="0.3">
      <c r="A2233" s="176">
        <v>813144</v>
      </c>
      <c r="B2233" s="176" t="s">
        <v>308</v>
      </c>
      <c r="C2233" s="176" t="s">
        <v>220</v>
      </c>
      <c r="D2233" s="176" t="s">
        <v>220</v>
      </c>
      <c r="E2233" s="176" t="s">
        <v>222</v>
      </c>
      <c r="F2233" s="176" t="s">
        <v>220</v>
      </c>
      <c r="G2233" s="176" t="s">
        <v>220</v>
      </c>
      <c r="H2233" s="176" t="s">
        <v>222</v>
      </c>
      <c r="I2233" s="176" t="s">
        <v>222</v>
      </c>
      <c r="J2233" s="176" t="s">
        <v>222</v>
      </c>
      <c r="K2233" s="176" t="s">
        <v>222</v>
      </c>
      <c r="L2233" s="176" t="s">
        <v>222</v>
      </c>
      <c r="M2233" s="176" t="s">
        <v>221</v>
      </c>
      <c r="N2233" s="176" t="s">
        <v>221</v>
      </c>
      <c r="O2233" s="176" t="s">
        <v>284</v>
      </c>
      <c r="P2233" s="176" t="s">
        <v>284</v>
      </c>
      <c r="Q2233" s="176" t="s">
        <v>284</v>
      </c>
      <c r="R2233" s="176" t="s">
        <v>284</v>
      </c>
      <c r="S2233" s="176" t="s">
        <v>284</v>
      </c>
      <c r="T2233" s="176" t="s">
        <v>284</v>
      </c>
      <c r="U2233" s="176" t="s">
        <v>284</v>
      </c>
      <c r="V2233" s="176" t="s">
        <v>284</v>
      </c>
      <c r="W2233" s="176" t="s">
        <v>284</v>
      </c>
      <c r="X2233" s="176" t="s">
        <v>284</v>
      </c>
      <c r="Y2233" s="176" t="s">
        <v>284</v>
      </c>
      <c r="Z2233" s="176" t="s">
        <v>284</v>
      </c>
      <c r="AA2233" s="176" t="s">
        <v>284</v>
      </c>
      <c r="AB2233" s="176" t="s">
        <v>284</v>
      </c>
      <c r="AC2233" s="176" t="s">
        <v>284</v>
      </c>
      <c r="AD2233" s="176" t="s">
        <v>284</v>
      </c>
      <c r="AE2233" s="176" t="s">
        <v>284</v>
      </c>
      <c r="AF2233" s="176" t="s">
        <v>284</v>
      </c>
      <c r="AG2233" s="176" t="s">
        <v>284</v>
      </c>
      <c r="AH2233" s="176" t="s">
        <v>284</v>
      </c>
      <c r="AI2233" s="176" t="s">
        <v>284</v>
      </c>
      <c r="AJ2233" s="176" t="s">
        <v>284</v>
      </c>
      <c r="AK2233" s="176" t="s">
        <v>284</v>
      </c>
      <c r="AL2233" s="176" t="s">
        <v>284</v>
      </c>
      <c r="AM2233" s="176" t="s">
        <v>284</v>
      </c>
      <c r="AN2233" s="176" t="s">
        <v>284</v>
      </c>
      <c r="AO2233" s="176" t="s">
        <v>284</v>
      </c>
      <c r="AP2233" s="176" t="s">
        <v>284</v>
      </c>
      <c r="AQ2233" s="176" t="s">
        <v>284</v>
      </c>
      <c r="AR2233" s="176" t="s">
        <v>284</v>
      </c>
      <c r="AS2233" s="176" t="s">
        <v>284</v>
      </c>
      <c r="AT2233" s="176" t="s">
        <v>284</v>
      </c>
      <c r="AU2233" s="176" t="s">
        <v>284</v>
      </c>
      <c r="AV2233" s="176" t="s">
        <v>284</v>
      </c>
      <c r="AW2233" s="176" t="s">
        <v>284</v>
      </c>
      <c r="AX2233" s="176" t="s">
        <v>284</v>
      </c>
    </row>
    <row r="2234" spans="1:50" x14ac:dyDescent="0.3">
      <c r="A2234" s="176">
        <v>813145</v>
      </c>
      <c r="B2234" s="176" t="s">
        <v>308</v>
      </c>
      <c r="C2234" s="176" t="s">
        <v>222</v>
      </c>
      <c r="D2234" s="176" t="s">
        <v>222</v>
      </c>
      <c r="E2234" s="176" t="s">
        <v>222</v>
      </c>
      <c r="F2234" s="176" t="s">
        <v>222</v>
      </c>
      <c r="G2234" s="176" t="s">
        <v>222</v>
      </c>
      <c r="H2234" s="176" t="s">
        <v>222</v>
      </c>
      <c r="I2234" s="176" t="s">
        <v>221</v>
      </c>
      <c r="J2234" s="176" t="s">
        <v>221</v>
      </c>
      <c r="K2234" s="176" t="s">
        <v>221</v>
      </c>
      <c r="L2234" s="176" t="s">
        <v>221</v>
      </c>
      <c r="M2234" s="176" t="s">
        <v>221</v>
      </c>
      <c r="N2234" s="176" t="s">
        <v>221</v>
      </c>
    </row>
    <row r="2235" spans="1:50" x14ac:dyDescent="0.3">
      <c r="A2235" s="176">
        <v>813146</v>
      </c>
      <c r="B2235" s="176" t="s">
        <v>308</v>
      </c>
      <c r="C2235" s="176" t="s">
        <v>222</v>
      </c>
      <c r="D2235" s="176" t="s">
        <v>222</v>
      </c>
      <c r="E2235" s="176" t="s">
        <v>221</v>
      </c>
      <c r="F2235" s="176" t="s">
        <v>222</v>
      </c>
      <c r="G2235" s="176" t="s">
        <v>222</v>
      </c>
      <c r="H2235" s="176" t="s">
        <v>221</v>
      </c>
      <c r="I2235" s="176" t="s">
        <v>221</v>
      </c>
      <c r="J2235" s="176" t="s">
        <v>221</v>
      </c>
      <c r="K2235" s="176" t="s">
        <v>221</v>
      </c>
      <c r="L2235" s="176" t="s">
        <v>221</v>
      </c>
      <c r="M2235" s="176" t="s">
        <v>221</v>
      </c>
      <c r="N2235" s="176" t="s">
        <v>221</v>
      </c>
    </row>
    <row r="2236" spans="1:50" x14ac:dyDescent="0.3">
      <c r="A2236" s="176">
        <v>813147</v>
      </c>
      <c r="B2236" s="176" t="s">
        <v>308</v>
      </c>
      <c r="C2236" s="176" t="s">
        <v>222</v>
      </c>
      <c r="D2236" s="176" t="s">
        <v>222</v>
      </c>
      <c r="E2236" s="176" t="s">
        <v>222</v>
      </c>
      <c r="F2236" s="176" t="s">
        <v>222</v>
      </c>
      <c r="G2236" s="176" t="s">
        <v>222</v>
      </c>
      <c r="H2236" s="176" t="s">
        <v>222</v>
      </c>
      <c r="I2236" s="176" t="s">
        <v>221</v>
      </c>
      <c r="J2236" s="176" t="s">
        <v>221</v>
      </c>
      <c r="K2236" s="176" t="s">
        <v>221</v>
      </c>
      <c r="L2236" s="176" t="s">
        <v>221</v>
      </c>
      <c r="M2236" s="176" t="s">
        <v>221</v>
      </c>
      <c r="N2236" s="176" t="s">
        <v>221</v>
      </c>
    </row>
    <row r="2237" spans="1:50" x14ac:dyDescent="0.3">
      <c r="A2237" s="176">
        <v>813148</v>
      </c>
      <c r="B2237" s="176" t="s">
        <v>308</v>
      </c>
      <c r="C2237" s="176" t="s">
        <v>222</v>
      </c>
      <c r="D2237" s="176" t="s">
        <v>221</v>
      </c>
      <c r="E2237" s="176" t="s">
        <v>221</v>
      </c>
      <c r="F2237" s="176" t="s">
        <v>222</v>
      </c>
      <c r="G2237" s="176" t="s">
        <v>222</v>
      </c>
      <c r="H2237" s="176" t="s">
        <v>222</v>
      </c>
      <c r="I2237" s="176" t="s">
        <v>221</v>
      </c>
      <c r="J2237" s="176" t="s">
        <v>221</v>
      </c>
      <c r="K2237" s="176" t="s">
        <v>221</v>
      </c>
      <c r="L2237" s="176" t="s">
        <v>221</v>
      </c>
      <c r="M2237" s="176" t="s">
        <v>221</v>
      </c>
      <c r="N2237" s="176" t="s">
        <v>221</v>
      </c>
    </row>
    <row r="2238" spans="1:50" x14ac:dyDescent="0.3">
      <c r="A2238" s="176">
        <v>813149</v>
      </c>
      <c r="B2238" s="176" t="s">
        <v>308</v>
      </c>
      <c r="C2238" s="176" t="s">
        <v>221</v>
      </c>
      <c r="D2238" s="176" t="s">
        <v>222</v>
      </c>
      <c r="E2238" s="176" t="s">
        <v>222</v>
      </c>
      <c r="F2238" s="176" t="s">
        <v>220</v>
      </c>
      <c r="G2238" s="176" t="s">
        <v>222</v>
      </c>
      <c r="H2238" s="176" t="s">
        <v>222</v>
      </c>
      <c r="I2238" s="176" t="s">
        <v>222</v>
      </c>
      <c r="J2238" s="176" t="s">
        <v>220</v>
      </c>
      <c r="K2238" s="176" t="s">
        <v>222</v>
      </c>
      <c r="L2238" s="176" t="s">
        <v>220</v>
      </c>
      <c r="M2238" s="176" t="s">
        <v>220</v>
      </c>
      <c r="N2238" s="176" t="s">
        <v>222</v>
      </c>
    </row>
    <row r="2239" spans="1:50" x14ac:dyDescent="0.3">
      <c r="A2239" s="176">
        <v>813150</v>
      </c>
      <c r="B2239" s="176" t="s">
        <v>308</v>
      </c>
      <c r="C2239" s="176" t="s">
        <v>222</v>
      </c>
      <c r="D2239" s="176" t="s">
        <v>221</v>
      </c>
      <c r="E2239" s="176" t="s">
        <v>221</v>
      </c>
      <c r="F2239" s="176" t="s">
        <v>221</v>
      </c>
      <c r="G2239" s="176" t="s">
        <v>222</v>
      </c>
      <c r="H2239" s="176" t="s">
        <v>222</v>
      </c>
      <c r="I2239" s="176" t="s">
        <v>221</v>
      </c>
      <c r="J2239" s="176" t="s">
        <v>221</v>
      </c>
      <c r="K2239" s="176" t="s">
        <v>221</v>
      </c>
      <c r="L2239" s="176" t="s">
        <v>222</v>
      </c>
      <c r="M2239" s="176" t="s">
        <v>222</v>
      </c>
      <c r="N2239" s="176" t="s">
        <v>222</v>
      </c>
      <c r="O2239" s="176" t="s">
        <v>284</v>
      </c>
      <c r="P2239" s="176" t="s">
        <v>284</v>
      </c>
      <c r="Q2239" s="176" t="s">
        <v>284</v>
      </c>
      <c r="R2239" s="176" t="s">
        <v>284</v>
      </c>
      <c r="S2239" s="176" t="s">
        <v>284</v>
      </c>
      <c r="T2239" s="176" t="s">
        <v>284</v>
      </c>
      <c r="U2239" s="176" t="s">
        <v>284</v>
      </c>
      <c r="V2239" s="176" t="s">
        <v>284</v>
      </c>
      <c r="W2239" s="176" t="s">
        <v>284</v>
      </c>
      <c r="X2239" s="176" t="s">
        <v>284</v>
      </c>
      <c r="Y2239" s="176" t="s">
        <v>284</v>
      </c>
      <c r="Z2239" s="176" t="s">
        <v>284</v>
      </c>
      <c r="AA2239" s="176" t="s">
        <v>284</v>
      </c>
      <c r="AB2239" s="176" t="s">
        <v>284</v>
      </c>
      <c r="AC2239" s="176" t="s">
        <v>284</v>
      </c>
      <c r="AD2239" s="176" t="s">
        <v>284</v>
      </c>
      <c r="AE2239" s="176" t="s">
        <v>284</v>
      </c>
      <c r="AF2239" s="176" t="s">
        <v>284</v>
      </c>
      <c r="AG2239" s="176" t="s">
        <v>284</v>
      </c>
      <c r="AH2239" s="176" t="s">
        <v>284</v>
      </c>
      <c r="AI2239" s="176" t="s">
        <v>284</v>
      </c>
      <c r="AJ2239" s="176" t="s">
        <v>284</v>
      </c>
      <c r="AK2239" s="176" t="s">
        <v>284</v>
      </c>
      <c r="AL2239" s="176" t="s">
        <v>284</v>
      </c>
      <c r="AM2239" s="176" t="s">
        <v>284</v>
      </c>
      <c r="AN2239" s="176" t="s">
        <v>284</v>
      </c>
      <c r="AO2239" s="176" t="s">
        <v>284</v>
      </c>
      <c r="AP2239" s="176" t="s">
        <v>284</v>
      </c>
      <c r="AQ2239" s="176" t="s">
        <v>284</v>
      </c>
      <c r="AR2239" s="176" t="s">
        <v>284</v>
      </c>
      <c r="AS2239" s="176" t="s">
        <v>284</v>
      </c>
      <c r="AT2239" s="176" t="s">
        <v>284</v>
      </c>
      <c r="AU2239" s="176" t="s">
        <v>284</v>
      </c>
      <c r="AV2239" s="176" t="s">
        <v>284</v>
      </c>
      <c r="AW2239" s="176" t="s">
        <v>284</v>
      </c>
      <c r="AX2239" s="176" t="s">
        <v>284</v>
      </c>
    </row>
    <row r="2240" spans="1:50" x14ac:dyDescent="0.3">
      <c r="A2240" s="176">
        <v>813153</v>
      </c>
      <c r="B2240" s="176" t="s">
        <v>308</v>
      </c>
      <c r="C2240" s="176" t="s">
        <v>222</v>
      </c>
      <c r="D2240" s="176" t="s">
        <v>220</v>
      </c>
      <c r="E2240" s="176" t="s">
        <v>222</v>
      </c>
      <c r="F2240" s="176" t="s">
        <v>221</v>
      </c>
      <c r="G2240" s="176" t="s">
        <v>222</v>
      </c>
      <c r="H2240" s="176" t="s">
        <v>220</v>
      </c>
      <c r="I2240" s="176" t="s">
        <v>222</v>
      </c>
      <c r="J2240" s="176" t="s">
        <v>221</v>
      </c>
      <c r="K2240" s="176" t="s">
        <v>222</v>
      </c>
      <c r="L2240" s="176" t="s">
        <v>222</v>
      </c>
      <c r="M2240" s="176" t="s">
        <v>222</v>
      </c>
      <c r="N2240" s="176" t="s">
        <v>222</v>
      </c>
    </row>
    <row r="2241" spans="1:50" x14ac:dyDescent="0.3">
      <c r="A2241" s="176">
        <v>813154</v>
      </c>
      <c r="B2241" s="176" t="s">
        <v>308</v>
      </c>
      <c r="C2241" s="176" t="s">
        <v>222</v>
      </c>
      <c r="D2241" s="176" t="s">
        <v>222</v>
      </c>
      <c r="E2241" s="176" t="s">
        <v>222</v>
      </c>
      <c r="F2241" s="176" t="s">
        <v>222</v>
      </c>
      <c r="G2241" s="176" t="s">
        <v>222</v>
      </c>
      <c r="H2241" s="176" t="s">
        <v>222</v>
      </c>
      <c r="I2241" s="176" t="s">
        <v>221</v>
      </c>
      <c r="J2241" s="176" t="s">
        <v>221</v>
      </c>
      <c r="K2241" s="176" t="s">
        <v>221</v>
      </c>
      <c r="L2241" s="176" t="s">
        <v>221</v>
      </c>
      <c r="M2241" s="176" t="s">
        <v>221</v>
      </c>
      <c r="N2241" s="176" t="s">
        <v>221</v>
      </c>
    </row>
    <row r="2242" spans="1:50" x14ac:dyDescent="0.3">
      <c r="A2242" s="176">
        <v>813155</v>
      </c>
      <c r="B2242" s="176" t="s">
        <v>308</v>
      </c>
      <c r="C2242" s="176" t="s">
        <v>222</v>
      </c>
      <c r="D2242" s="176" t="s">
        <v>222</v>
      </c>
      <c r="E2242" s="176" t="s">
        <v>222</v>
      </c>
      <c r="F2242" s="176" t="s">
        <v>222</v>
      </c>
      <c r="G2242" s="176" t="s">
        <v>222</v>
      </c>
      <c r="H2242" s="176" t="s">
        <v>222</v>
      </c>
      <c r="I2242" s="176" t="s">
        <v>221</v>
      </c>
      <c r="J2242" s="176" t="s">
        <v>221</v>
      </c>
      <c r="K2242" s="176" t="s">
        <v>221</v>
      </c>
      <c r="L2242" s="176" t="s">
        <v>221</v>
      </c>
      <c r="M2242" s="176" t="s">
        <v>221</v>
      </c>
      <c r="N2242" s="176" t="s">
        <v>221</v>
      </c>
    </row>
    <row r="2243" spans="1:50" x14ac:dyDescent="0.3">
      <c r="A2243" s="176">
        <v>813156</v>
      </c>
      <c r="B2243" s="176" t="s">
        <v>308</v>
      </c>
      <c r="C2243" s="176" t="s">
        <v>220</v>
      </c>
      <c r="D2243" s="176" t="s">
        <v>222</v>
      </c>
      <c r="E2243" s="176" t="s">
        <v>220</v>
      </c>
      <c r="F2243" s="176" t="s">
        <v>220</v>
      </c>
      <c r="G2243" s="176" t="s">
        <v>222</v>
      </c>
      <c r="H2243" s="176" t="s">
        <v>222</v>
      </c>
      <c r="I2243" s="176" t="s">
        <v>222</v>
      </c>
      <c r="J2243" s="176" t="s">
        <v>221</v>
      </c>
      <c r="K2243" s="176" t="s">
        <v>221</v>
      </c>
      <c r="L2243" s="176" t="s">
        <v>222</v>
      </c>
      <c r="M2243" s="176" t="s">
        <v>222</v>
      </c>
      <c r="N2243" s="176" t="s">
        <v>221</v>
      </c>
    </row>
    <row r="2244" spans="1:50" x14ac:dyDescent="0.3">
      <c r="A2244" s="176">
        <v>813157</v>
      </c>
      <c r="B2244" s="176" t="s">
        <v>308</v>
      </c>
      <c r="C2244" s="176" t="s">
        <v>220</v>
      </c>
      <c r="D2244" s="176" t="s">
        <v>220</v>
      </c>
      <c r="E2244" s="176" t="s">
        <v>220</v>
      </c>
      <c r="F2244" s="176" t="s">
        <v>220</v>
      </c>
      <c r="G2244" s="176" t="s">
        <v>220</v>
      </c>
      <c r="H2244" s="176" t="s">
        <v>220</v>
      </c>
      <c r="I2244" s="176" t="s">
        <v>222</v>
      </c>
      <c r="J2244" s="176" t="s">
        <v>221</v>
      </c>
      <c r="K2244" s="176" t="s">
        <v>222</v>
      </c>
      <c r="L2244" s="176" t="s">
        <v>222</v>
      </c>
      <c r="M2244" s="176" t="s">
        <v>221</v>
      </c>
      <c r="N2244" s="176" t="s">
        <v>220</v>
      </c>
      <c r="O2244" s="176" t="s">
        <v>284</v>
      </c>
      <c r="P2244" s="176" t="s">
        <v>284</v>
      </c>
      <c r="Q2244" s="176" t="s">
        <v>284</v>
      </c>
      <c r="R2244" s="176" t="s">
        <v>284</v>
      </c>
      <c r="S2244" s="176" t="s">
        <v>284</v>
      </c>
      <c r="T2244" s="176" t="s">
        <v>284</v>
      </c>
      <c r="U2244" s="176" t="s">
        <v>284</v>
      </c>
      <c r="V2244" s="176" t="s">
        <v>284</v>
      </c>
      <c r="W2244" s="176" t="s">
        <v>284</v>
      </c>
      <c r="X2244" s="176" t="s">
        <v>284</v>
      </c>
      <c r="Y2244" s="176" t="s">
        <v>284</v>
      </c>
      <c r="Z2244" s="176" t="s">
        <v>284</v>
      </c>
      <c r="AA2244" s="176" t="s">
        <v>284</v>
      </c>
      <c r="AB2244" s="176" t="s">
        <v>284</v>
      </c>
      <c r="AC2244" s="176" t="s">
        <v>284</v>
      </c>
      <c r="AD2244" s="176" t="s">
        <v>284</v>
      </c>
      <c r="AE2244" s="176" t="s">
        <v>284</v>
      </c>
      <c r="AF2244" s="176" t="s">
        <v>284</v>
      </c>
      <c r="AG2244" s="176" t="s">
        <v>284</v>
      </c>
      <c r="AH2244" s="176" t="s">
        <v>284</v>
      </c>
      <c r="AI2244" s="176" t="s">
        <v>284</v>
      </c>
      <c r="AJ2244" s="176" t="s">
        <v>284</v>
      </c>
      <c r="AK2244" s="176" t="s">
        <v>284</v>
      </c>
      <c r="AL2244" s="176" t="s">
        <v>284</v>
      </c>
      <c r="AM2244" s="176" t="s">
        <v>284</v>
      </c>
      <c r="AN2244" s="176" t="s">
        <v>284</v>
      </c>
      <c r="AO2244" s="176" t="s">
        <v>284</v>
      </c>
      <c r="AP2244" s="176" t="s">
        <v>284</v>
      </c>
      <c r="AQ2244" s="176" t="s">
        <v>284</v>
      </c>
      <c r="AR2244" s="176" t="s">
        <v>284</v>
      </c>
      <c r="AS2244" s="176" t="s">
        <v>284</v>
      </c>
      <c r="AT2244" s="176" t="s">
        <v>284</v>
      </c>
      <c r="AU2244" s="176" t="s">
        <v>284</v>
      </c>
      <c r="AV2244" s="176" t="s">
        <v>284</v>
      </c>
      <c r="AW2244" s="176" t="s">
        <v>284</v>
      </c>
      <c r="AX2244" s="176" t="s">
        <v>284</v>
      </c>
    </row>
    <row r="2245" spans="1:50" x14ac:dyDescent="0.3">
      <c r="A2245" s="176">
        <v>813158</v>
      </c>
      <c r="B2245" s="176" t="s">
        <v>308</v>
      </c>
      <c r="C2245" s="176" t="s">
        <v>220</v>
      </c>
      <c r="D2245" s="176" t="s">
        <v>220</v>
      </c>
      <c r="E2245" s="176" t="s">
        <v>220</v>
      </c>
      <c r="F2245" s="176" t="s">
        <v>222</v>
      </c>
      <c r="G2245" s="176" t="s">
        <v>222</v>
      </c>
      <c r="H2245" s="176" t="s">
        <v>220</v>
      </c>
      <c r="I2245" s="176" t="s">
        <v>222</v>
      </c>
      <c r="J2245" s="176" t="s">
        <v>222</v>
      </c>
      <c r="K2245" s="176" t="s">
        <v>221</v>
      </c>
      <c r="L2245" s="176" t="s">
        <v>222</v>
      </c>
      <c r="M2245" s="176" t="s">
        <v>222</v>
      </c>
      <c r="N2245" s="176" t="s">
        <v>221</v>
      </c>
      <c r="O2245" s="176" t="s">
        <v>284</v>
      </c>
      <c r="P2245" s="176" t="s">
        <v>284</v>
      </c>
      <c r="Q2245" s="176" t="s">
        <v>284</v>
      </c>
      <c r="R2245" s="176" t="s">
        <v>284</v>
      </c>
      <c r="S2245" s="176" t="s">
        <v>284</v>
      </c>
      <c r="T2245" s="176" t="s">
        <v>284</v>
      </c>
      <c r="U2245" s="176" t="s">
        <v>284</v>
      </c>
      <c r="V2245" s="176" t="s">
        <v>284</v>
      </c>
      <c r="W2245" s="176" t="s">
        <v>284</v>
      </c>
      <c r="X2245" s="176" t="s">
        <v>284</v>
      </c>
      <c r="Y2245" s="176" t="s">
        <v>284</v>
      </c>
      <c r="Z2245" s="176" t="s">
        <v>284</v>
      </c>
      <c r="AA2245" s="176" t="s">
        <v>284</v>
      </c>
      <c r="AB2245" s="176" t="s">
        <v>284</v>
      </c>
      <c r="AC2245" s="176" t="s">
        <v>284</v>
      </c>
      <c r="AD2245" s="176" t="s">
        <v>284</v>
      </c>
      <c r="AE2245" s="176" t="s">
        <v>284</v>
      </c>
      <c r="AF2245" s="176" t="s">
        <v>284</v>
      </c>
      <c r="AG2245" s="176" t="s">
        <v>284</v>
      </c>
      <c r="AH2245" s="176" t="s">
        <v>284</v>
      </c>
      <c r="AI2245" s="176" t="s">
        <v>284</v>
      </c>
      <c r="AJ2245" s="176" t="s">
        <v>284</v>
      </c>
      <c r="AK2245" s="176" t="s">
        <v>284</v>
      </c>
      <c r="AL2245" s="176" t="s">
        <v>284</v>
      </c>
      <c r="AM2245" s="176" t="s">
        <v>284</v>
      </c>
      <c r="AN2245" s="176" t="s">
        <v>284</v>
      </c>
      <c r="AO2245" s="176" t="s">
        <v>284</v>
      </c>
      <c r="AP2245" s="176" t="s">
        <v>284</v>
      </c>
      <c r="AQ2245" s="176" t="s">
        <v>284</v>
      </c>
      <c r="AR2245" s="176" t="s">
        <v>284</v>
      </c>
      <c r="AS2245" s="176" t="s">
        <v>284</v>
      </c>
      <c r="AT2245" s="176" t="s">
        <v>284</v>
      </c>
      <c r="AU2245" s="176" t="s">
        <v>284</v>
      </c>
      <c r="AV2245" s="176" t="s">
        <v>284</v>
      </c>
      <c r="AW2245" s="176" t="s">
        <v>284</v>
      </c>
      <c r="AX2245" s="176" t="s">
        <v>284</v>
      </c>
    </row>
    <row r="2246" spans="1:50" x14ac:dyDescent="0.3">
      <c r="A2246" s="176">
        <v>813159</v>
      </c>
      <c r="B2246" s="176" t="s">
        <v>308</v>
      </c>
      <c r="C2246" s="176" t="s">
        <v>220</v>
      </c>
      <c r="D2246" s="176" t="s">
        <v>221</v>
      </c>
      <c r="E2246" s="176" t="s">
        <v>220</v>
      </c>
      <c r="F2246" s="176" t="s">
        <v>222</v>
      </c>
      <c r="G2246" s="176" t="s">
        <v>220</v>
      </c>
      <c r="H2246" s="176" t="s">
        <v>220</v>
      </c>
      <c r="I2246" s="176" t="s">
        <v>221</v>
      </c>
      <c r="J2246" s="176" t="s">
        <v>221</v>
      </c>
      <c r="K2246" s="176" t="s">
        <v>221</v>
      </c>
      <c r="L2246" s="176" t="s">
        <v>221</v>
      </c>
      <c r="M2246" s="176" t="s">
        <v>221</v>
      </c>
      <c r="N2246" s="176" t="s">
        <v>221</v>
      </c>
      <c r="O2246" s="176" t="s">
        <v>284</v>
      </c>
      <c r="P2246" s="176" t="s">
        <v>284</v>
      </c>
      <c r="Q2246" s="176" t="s">
        <v>284</v>
      </c>
      <c r="R2246" s="176" t="s">
        <v>284</v>
      </c>
      <c r="S2246" s="176" t="s">
        <v>284</v>
      </c>
      <c r="T2246" s="176" t="s">
        <v>284</v>
      </c>
      <c r="U2246" s="176" t="s">
        <v>284</v>
      </c>
      <c r="V2246" s="176" t="s">
        <v>284</v>
      </c>
      <c r="W2246" s="176" t="s">
        <v>284</v>
      </c>
      <c r="X2246" s="176" t="s">
        <v>284</v>
      </c>
      <c r="Y2246" s="176" t="s">
        <v>284</v>
      </c>
      <c r="Z2246" s="176" t="s">
        <v>284</v>
      </c>
      <c r="AA2246" s="176" t="s">
        <v>284</v>
      </c>
      <c r="AB2246" s="176" t="s">
        <v>284</v>
      </c>
      <c r="AC2246" s="176" t="s">
        <v>284</v>
      </c>
      <c r="AD2246" s="176" t="s">
        <v>284</v>
      </c>
      <c r="AE2246" s="176" t="s">
        <v>284</v>
      </c>
      <c r="AF2246" s="176" t="s">
        <v>284</v>
      </c>
      <c r="AG2246" s="176" t="s">
        <v>284</v>
      </c>
      <c r="AH2246" s="176" t="s">
        <v>284</v>
      </c>
      <c r="AI2246" s="176" t="s">
        <v>284</v>
      </c>
      <c r="AJ2246" s="176" t="s">
        <v>284</v>
      </c>
      <c r="AK2246" s="176" t="s">
        <v>284</v>
      </c>
      <c r="AL2246" s="176" t="s">
        <v>284</v>
      </c>
      <c r="AM2246" s="176" t="s">
        <v>284</v>
      </c>
      <c r="AN2246" s="176" t="s">
        <v>284</v>
      </c>
      <c r="AO2246" s="176" t="s">
        <v>284</v>
      </c>
      <c r="AP2246" s="176" t="s">
        <v>284</v>
      </c>
      <c r="AQ2246" s="176" t="s">
        <v>284</v>
      </c>
      <c r="AR2246" s="176" t="s">
        <v>284</v>
      </c>
      <c r="AS2246" s="176" t="s">
        <v>284</v>
      </c>
      <c r="AT2246" s="176" t="s">
        <v>284</v>
      </c>
      <c r="AU2246" s="176" t="s">
        <v>284</v>
      </c>
      <c r="AV2246" s="176" t="s">
        <v>284</v>
      </c>
      <c r="AW2246" s="176" t="s">
        <v>284</v>
      </c>
      <c r="AX2246" s="176" t="s">
        <v>284</v>
      </c>
    </row>
    <row r="2247" spans="1:50" x14ac:dyDescent="0.3">
      <c r="A2247" s="176">
        <v>813160</v>
      </c>
      <c r="B2247" s="176" t="s">
        <v>308</v>
      </c>
      <c r="C2247" s="176" t="s">
        <v>222</v>
      </c>
      <c r="D2247" s="176" t="s">
        <v>222</v>
      </c>
      <c r="E2247" s="176" t="s">
        <v>221</v>
      </c>
      <c r="F2247" s="176" t="s">
        <v>221</v>
      </c>
      <c r="G2247" s="176" t="s">
        <v>221</v>
      </c>
      <c r="H2247" s="176" t="s">
        <v>221</v>
      </c>
      <c r="I2247" s="176" t="s">
        <v>222</v>
      </c>
      <c r="J2247" s="176" t="s">
        <v>221</v>
      </c>
      <c r="K2247" s="176" t="s">
        <v>221</v>
      </c>
      <c r="L2247" s="176" t="s">
        <v>221</v>
      </c>
      <c r="M2247" s="176" t="s">
        <v>222</v>
      </c>
      <c r="N2247" s="176" t="s">
        <v>221</v>
      </c>
    </row>
    <row r="2248" spans="1:50" x14ac:dyDescent="0.3">
      <c r="A2248" s="176">
        <v>813161</v>
      </c>
      <c r="B2248" s="176" t="s">
        <v>308</v>
      </c>
      <c r="C2248" s="176" t="s">
        <v>222</v>
      </c>
      <c r="D2248" s="176" t="s">
        <v>222</v>
      </c>
      <c r="E2248" s="176" t="s">
        <v>221</v>
      </c>
      <c r="F2248" s="176" t="s">
        <v>222</v>
      </c>
      <c r="G2248" s="176" t="s">
        <v>221</v>
      </c>
      <c r="H2248" s="176" t="s">
        <v>222</v>
      </c>
      <c r="I2248" s="176" t="s">
        <v>221</v>
      </c>
      <c r="J2248" s="176" t="s">
        <v>221</v>
      </c>
      <c r="K2248" s="176" t="s">
        <v>221</v>
      </c>
      <c r="L2248" s="176" t="s">
        <v>221</v>
      </c>
      <c r="M2248" s="176" t="s">
        <v>221</v>
      </c>
      <c r="N2248" s="176" t="s">
        <v>221</v>
      </c>
    </row>
    <row r="2249" spans="1:50" x14ac:dyDescent="0.3">
      <c r="A2249" s="176">
        <v>813162</v>
      </c>
      <c r="B2249" s="176" t="s">
        <v>308</v>
      </c>
      <c r="C2249" s="176" t="s">
        <v>222</v>
      </c>
      <c r="D2249" s="176" t="s">
        <v>221</v>
      </c>
      <c r="E2249" s="176" t="s">
        <v>221</v>
      </c>
      <c r="F2249" s="176" t="s">
        <v>222</v>
      </c>
      <c r="G2249" s="176" t="s">
        <v>222</v>
      </c>
      <c r="H2249" s="176" t="s">
        <v>222</v>
      </c>
      <c r="I2249" s="176" t="s">
        <v>221</v>
      </c>
      <c r="J2249" s="176" t="s">
        <v>221</v>
      </c>
      <c r="K2249" s="176" t="s">
        <v>221</v>
      </c>
      <c r="L2249" s="176" t="s">
        <v>221</v>
      </c>
      <c r="M2249" s="176" t="s">
        <v>221</v>
      </c>
      <c r="N2249" s="176" t="s">
        <v>221</v>
      </c>
    </row>
    <row r="2250" spans="1:50" x14ac:dyDescent="0.3">
      <c r="A2250" s="176">
        <v>813164</v>
      </c>
      <c r="B2250" s="176" t="s">
        <v>308</v>
      </c>
      <c r="C2250" s="176" t="s">
        <v>222</v>
      </c>
      <c r="D2250" s="176" t="s">
        <v>221</v>
      </c>
      <c r="E2250" s="176" t="s">
        <v>221</v>
      </c>
      <c r="F2250" s="176" t="s">
        <v>222</v>
      </c>
      <c r="G2250" s="176" t="s">
        <v>221</v>
      </c>
      <c r="H2250" s="176" t="s">
        <v>221</v>
      </c>
      <c r="I2250" s="176" t="s">
        <v>221</v>
      </c>
      <c r="J2250" s="176" t="s">
        <v>221</v>
      </c>
      <c r="K2250" s="176" t="s">
        <v>221</v>
      </c>
      <c r="L2250" s="176" t="s">
        <v>221</v>
      </c>
      <c r="M2250" s="176" t="s">
        <v>221</v>
      </c>
      <c r="N2250" s="176" t="s">
        <v>221</v>
      </c>
    </row>
    <row r="2251" spans="1:50" x14ac:dyDescent="0.3">
      <c r="A2251" s="176">
        <v>813165</v>
      </c>
      <c r="B2251" s="176" t="s">
        <v>308</v>
      </c>
      <c r="C2251" s="176" t="s">
        <v>222</v>
      </c>
      <c r="D2251" s="176" t="s">
        <v>221</v>
      </c>
      <c r="E2251" s="176" t="s">
        <v>221</v>
      </c>
      <c r="F2251" s="176" t="s">
        <v>222</v>
      </c>
      <c r="G2251" s="176" t="s">
        <v>222</v>
      </c>
      <c r="H2251" s="176" t="s">
        <v>221</v>
      </c>
      <c r="I2251" s="176" t="s">
        <v>221</v>
      </c>
      <c r="J2251" s="176" t="s">
        <v>221</v>
      </c>
      <c r="K2251" s="176" t="s">
        <v>221</v>
      </c>
      <c r="L2251" s="176" t="s">
        <v>221</v>
      </c>
      <c r="M2251" s="176" t="s">
        <v>221</v>
      </c>
      <c r="N2251" s="176" t="s">
        <v>221</v>
      </c>
    </row>
    <row r="2252" spans="1:50" x14ac:dyDescent="0.3">
      <c r="A2252" s="176">
        <v>813166</v>
      </c>
      <c r="B2252" s="176" t="s">
        <v>308</v>
      </c>
      <c r="C2252" s="176" t="s">
        <v>222</v>
      </c>
      <c r="D2252" s="176" t="s">
        <v>221</v>
      </c>
      <c r="E2252" s="176" t="s">
        <v>222</v>
      </c>
      <c r="F2252" s="176" t="s">
        <v>221</v>
      </c>
      <c r="G2252" s="176" t="s">
        <v>221</v>
      </c>
      <c r="H2252" s="176" t="s">
        <v>222</v>
      </c>
      <c r="I2252" s="176" t="s">
        <v>221</v>
      </c>
      <c r="J2252" s="176" t="s">
        <v>221</v>
      </c>
      <c r="K2252" s="176" t="s">
        <v>221</v>
      </c>
      <c r="L2252" s="176" t="s">
        <v>221</v>
      </c>
      <c r="M2252" s="176" t="s">
        <v>221</v>
      </c>
      <c r="N2252" s="176" t="s">
        <v>221</v>
      </c>
    </row>
    <row r="2253" spans="1:50" x14ac:dyDescent="0.3">
      <c r="A2253" s="176">
        <v>813167</v>
      </c>
      <c r="B2253" s="176" t="s">
        <v>308</v>
      </c>
      <c r="C2253" s="176" t="s">
        <v>222</v>
      </c>
      <c r="D2253" s="176" t="s">
        <v>222</v>
      </c>
      <c r="E2253" s="176" t="s">
        <v>221</v>
      </c>
      <c r="F2253" s="176" t="s">
        <v>222</v>
      </c>
      <c r="G2253" s="176" t="s">
        <v>221</v>
      </c>
      <c r="H2253" s="176" t="s">
        <v>222</v>
      </c>
      <c r="I2253" s="176" t="s">
        <v>221</v>
      </c>
      <c r="J2253" s="176" t="s">
        <v>221</v>
      </c>
      <c r="K2253" s="176" t="s">
        <v>221</v>
      </c>
      <c r="L2253" s="176" t="s">
        <v>221</v>
      </c>
      <c r="M2253" s="176" t="s">
        <v>221</v>
      </c>
      <c r="N2253" s="176" t="s">
        <v>221</v>
      </c>
    </row>
    <row r="2254" spans="1:50" x14ac:dyDescent="0.3">
      <c r="A2254" s="176">
        <v>813171</v>
      </c>
      <c r="B2254" s="176" t="s">
        <v>308</v>
      </c>
      <c r="C2254" s="176" t="s">
        <v>221</v>
      </c>
      <c r="D2254" s="176" t="s">
        <v>221</v>
      </c>
      <c r="E2254" s="176" t="s">
        <v>222</v>
      </c>
      <c r="F2254" s="176" t="s">
        <v>222</v>
      </c>
      <c r="G2254" s="176" t="s">
        <v>222</v>
      </c>
      <c r="H2254" s="176" t="s">
        <v>222</v>
      </c>
      <c r="I2254" s="176" t="s">
        <v>221</v>
      </c>
      <c r="J2254" s="176" t="s">
        <v>221</v>
      </c>
      <c r="K2254" s="176" t="s">
        <v>221</v>
      </c>
      <c r="L2254" s="176" t="s">
        <v>221</v>
      </c>
      <c r="M2254" s="176" t="s">
        <v>221</v>
      </c>
      <c r="N2254" s="176" t="s">
        <v>221</v>
      </c>
    </row>
    <row r="2255" spans="1:50" x14ac:dyDescent="0.3">
      <c r="A2255" s="176">
        <v>813172</v>
      </c>
      <c r="B2255" s="176" t="s">
        <v>308</v>
      </c>
      <c r="C2255" s="176" t="s">
        <v>220</v>
      </c>
      <c r="D2255" s="176" t="s">
        <v>220</v>
      </c>
      <c r="E2255" s="176" t="s">
        <v>220</v>
      </c>
      <c r="F2255" s="176" t="s">
        <v>222</v>
      </c>
      <c r="G2255" s="176" t="s">
        <v>222</v>
      </c>
      <c r="H2255" s="176" t="s">
        <v>222</v>
      </c>
      <c r="I2255" s="176" t="s">
        <v>222</v>
      </c>
      <c r="J2255" s="176" t="s">
        <v>222</v>
      </c>
      <c r="K2255" s="176" t="s">
        <v>222</v>
      </c>
      <c r="L2255" s="176" t="s">
        <v>221</v>
      </c>
      <c r="M2255" s="176" t="s">
        <v>222</v>
      </c>
      <c r="N2255" s="176" t="s">
        <v>221</v>
      </c>
      <c r="O2255" s="176" t="s">
        <v>284</v>
      </c>
      <c r="P2255" s="176" t="s">
        <v>284</v>
      </c>
      <c r="Q2255" s="176" t="s">
        <v>284</v>
      </c>
      <c r="R2255" s="176" t="s">
        <v>284</v>
      </c>
      <c r="S2255" s="176" t="s">
        <v>284</v>
      </c>
      <c r="T2255" s="176" t="s">
        <v>284</v>
      </c>
      <c r="U2255" s="176" t="s">
        <v>284</v>
      </c>
      <c r="V2255" s="176" t="s">
        <v>284</v>
      </c>
      <c r="W2255" s="176" t="s">
        <v>284</v>
      </c>
      <c r="X2255" s="176" t="s">
        <v>284</v>
      </c>
      <c r="Y2255" s="176" t="s">
        <v>284</v>
      </c>
      <c r="Z2255" s="176" t="s">
        <v>284</v>
      </c>
      <c r="AA2255" s="176" t="s">
        <v>284</v>
      </c>
      <c r="AB2255" s="176" t="s">
        <v>284</v>
      </c>
      <c r="AC2255" s="176" t="s">
        <v>284</v>
      </c>
      <c r="AD2255" s="176" t="s">
        <v>284</v>
      </c>
      <c r="AE2255" s="176" t="s">
        <v>284</v>
      </c>
      <c r="AF2255" s="176" t="s">
        <v>284</v>
      </c>
      <c r="AG2255" s="176" t="s">
        <v>284</v>
      </c>
      <c r="AH2255" s="176" t="s">
        <v>284</v>
      </c>
      <c r="AI2255" s="176" t="s">
        <v>284</v>
      </c>
      <c r="AJ2255" s="176" t="s">
        <v>284</v>
      </c>
      <c r="AK2255" s="176" t="s">
        <v>284</v>
      </c>
      <c r="AL2255" s="176" t="s">
        <v>284</v>
      </c>
      <c r="AM2255" s="176" t="s">
        <v>284</v>
      </c>
      <c r="AN2255" s="176" t="s">
        <v>284</v>
      </c>
      <c r="AO2255" s="176" t="s">
        <v>284</v>
      </c>
      <c r="AP2255" s="176" t="s">
        <v>284</v>
      </c>
      <c r="AQ2255" s="176" t="s">
        <v>284</v>
      </c>
      <c r="AR2255" s="176" t="s">
        <v>284</v>
      </c>
      <c r="AS2255" s="176" t="s">
        <v>284</v>
      </c>
      <c r="AT2255" s="176" t="s">
        <v>284</v>
      </c>
      <c r="AU2255" s="176" t="s">
        <v>284</v>
      </c>
      <c r="AV2255" s="176" t="s">
        <v>284</v>
      </c>
      <c r="AW2255" s="176" t="s">
        <v>284</v>
      </c>
      <c r="AX2255" s="176" t="s">
        <v>284</v>
      </c>
    </row>
    <row r="2256" spans="1:50" x14ac:dyDescent="0.3">
      <c r="A2256" s="176">
        <v>813174</v>
      </c>
      <c r="B2256" s="176" t="s">
        <v>308</v>
      </c>
      <c r="C2256" s="176" t="s">
        <v>220</v>
      </c>
      <c r="D2256" s="176" t="s">
        <v>221</v>
      </c>
      <c r="E2256" s="176" t="s">
        <v>221</v>
      </c>
      <c r="F2256" s="176" t="s">
        <v>222</v>
      </c>
      <c r="G2256" s="176" t="s">
        <v>222</v>
      </c>
      <c r="H2256" s="176" t="s">
        <v>222</v>
      </c>
      <c r="I2256" s="176" t="s">
        <v>221</v>
      </c>
      <c r="J2256" s="176" t="s">
        <v>221</v>
      </c>
      <c r="K2256" s="176" t="s">
        <v>221</v>
      </c>
      <c r="L2256" s="176" t="s">
        <v>221</v>
      </c>
      <c r="M2256" s="176" t="s">
        <v>221</v>
      </c>
      <c r="N2256" s="176" t="s">
        <v>221</v>
      </c>
      <c r="O2256" s="176" t="s">
        <v>284</v>
      </c>
      <c r="P2256" s="176" t="s">
        <v>284</v>
      </c>
      <c r="Q2256" s="176" t="s">
        <v>284</v>
      </c>
      <c r="R2256" s="176" t="s">
        <v>284</v>
      </c>
      <c r="S2256" s="176" t="s">
        <v>284</v>
      </c>
      <c r="T2256" s="176" t="s">
        <v>284</v>
      </c>
      <c r="U2256" s="176" t="s">
        <v>284</v>
      </c>
      <c r="V2256" s="176" t="s">
        <v>284</v>
      </c>
      <c r="W2256" s="176" t="s">
        <v>284</v>
      </c>
      <c r="X2256" s="176" t="s">
        <v>284</v>
      </c>
      <c r="Y2256" s="176" t="s">
        <v>284</v>
      </c>
      <c r="Z2256" s="176" t="s">
        <v>284</v>
      </c>
      <c r="AA2256" s="176" t="s">
        <v>284</v>
      </c>
      <c r="AB2256" s="176" t="s">
        <v>284</v>
      </c>
      <c r="AC2256" s="176" t="s">
        <v>284</v>
      </c>
      <c r="AD2256" s="176" t="s">
        <v>284</v>
      </c>
      <c r="AE2256" s="176" t="s">
        <v>284</v>
      </c>
      <c r="AF2256" s="176" t="s">
        <v>284</v>
      </c>
      <c r="AG2256" s="176" t="s">
        <v>284</v>
      </c>
      <c r="AH2256" s="176" t="s">
        <v>284</v>
      </c>
      <c r="AI2256" s="176" t="s">
        <v>284</v>
      </c>
      <c r="AJ2256" s="176" t="s">
        <v>284</v>
      </c>
      <c r="AK2256" s="176" t="s">
        <v>284</v>
      </c>
      <c r="AL2256" s="176" t="s">
        <v>284</v>
      </c>
      <c r="AM2256" s="176" t="s">
        <v>284</v>
      </c>
      <c r="AN2256" s="176" t="s">
        <v>284</v>
      </c>
      <c r="AO2256" s="176" t="s">
        <v>284</v>
      </c>
      <c r="AP2256" s="176" t="s">
        <v>284</v>
      </c>
      <c r="AQ2256" s="176" t="s">
        <v>284</v>
      </c>
      <c r="AR2256" s="176" t="s">
        <v>284</v>
      </c>
      <c r="AS2256" s="176" t="s">
        <v>284</v>
      </c>
      <c r="AT2256" s="176" t="s">
        <v>284</v>
      </c>
      <c r="AU2256" s="176" t="s">
        <v>284</v>
      </c>
      <c r="AV2256" s="176" t="s">
        <v>284</v>
      </c>
      <c r="AW2256" s="176" t="s">
        <v>284</v>
      </c>
      <c r="AX2256" s="176" t="s">
        <v>284</v>
      </c>
    </row>
    <row r="2257" spans="1:50" x14ac:dyDescent="0.3">
      <c r="A2257" s="176">
        <v>813175</v>
      </c>
      <c r="B2257" s="176" t="s">
        <v>308</v>
      </c>
      <c r="C2257" s="176" t="s">
        <v>222</v>
      </c>
      <c r="D2257" s="176" t="s">
        <v>221</v>
      </c>
      <c r="E2257" s="176" t="s">
        <v>221</v>
      </c>
      <c r="F2257" s="176" t="s">
        <v>222</v>
      </c>
      <c r="G2257" s="176" t="s">
        <v>222</v>
      </c>
      <c r="H2257" s="176" t="s">
        <v>221</v>
      </c>
      <c r="I2257" s="176" t="s">
        <v>221</v>
      </c>
      <c r="J2257" s="176" t="s">
        <v>221</v>
      </c>
      <c r="K2257" s="176" t="s">
        <v>221</v>
      </c>
      <c r="L2257" s="176" t="s">
        <v>221</v>
      </c>
      <c r="M2257" s="176" t="s">
        <v>221</v>
      </c>
      <c r="N2257" s="176" t="s">
        <v>221</v>
      </c>
    </row>
    <row r="2258" spans="1:50" x14ac:dyDescent="0.3">
      <c r="A2258" s="176">
        <v>813176</v>
      </c>
      <c r="B2258" s="176" t="s">
        <v>308</v>
      </c>
      <c r="C2258" s="176" t="s">
        <v>222</v>
      </c>
      <c r="D2258" s="176" t="s">
        <v>222</v>
      </c>
      <c r="E2258" s="176" t="s">
        <v>222</v>
      </c>
      <c r="F2258" s="176" t="s">
        <v>221</v>
      </c>
      <c r="G2258" s="176" t="s">
        <v>222</v>
      </c>
      <c r="H2258" s="176" t="s">
        <v>222</v>
      </c>
      <c r="I2258" s="176" t="s">
        <v>221</v>
      </c>
      <c r="J2258" s="176" t="s">
        <v>221</v>
      </c>
      <c r="K2258" s="176" t="s">
        <v>221</v>
      </c>
      <c r="L2258" s="176" t="s">
        <v>221</v>
      </c>
      <c r="M2258" s="176" t="s">
        <v>221</v>
      </c>
      <c r="N2258" s="176" t="s">
        <v>221</v>
      </c>
    </row>
    <row r="2259" spans="1:50" x14ac:dyDescent="0.3">
      <c r="A2259" s="176">
        <v>813178</v>
      </c>
      <c r="B2259" s="176" t="s">
        <v>308</v>
      </c>
      <c r="C2259" s="176" t="s">
        <v>222</v>
      </c>
      <c r="D2259" s="176" t="s">
        <v>222</v>
      </c>
      <c r="E2259" s="176" t="s">
        <v>222</v>
      </c>
      <c r="F2259" s="176" t="s">
        <v>222</v>
      </c>
      <c r="G2259" s="176" t="s">
        <v>222</v>
      </c>
      <c r="H2259" s="176" t="s">
        <v>221</v>
      </c>
      <c r="I2259" s="176" t="s">
        <v>221</v>
      </c>
      <c r="J2259" s="176" t="s">
        <v>221</v>
      </c>
      <c r="K2259" s="176" t="s">
        <v>221</v>
      </c>
      <c r="L2259" s="176" t="s">
        <v>221</v>
      </c>
      <c r="M2259" s="176" t="s">
        <v>221</v>
      </c>
      <c r="N2259" s="176" t="s">
        <v>221</v>
      </c>
    </row>
    <row r="2260" spans="1:50" x14ac:dyDescent="0.3">
      <c r="A2260" s="176">
        <v>813179</v>
      </c>
      <c r="B2260" s="176" t="s">
        <v>308</v>
      </c>
      <c r="C2260" s="176" t="s">
        <v>222</v>
      </c>
      <c r="D2260" s="176" t="s">
        <v>222</v>
      </c>
      <c r="E2260" s="176" t="s">
        <v>222</v>
      </c>
      <c r="F2260" s="176" t="s">
        <v>222</v>
      </c>
      <c r="G2260" s="176" t="s">
        <v>221</v>
      </c>
      <c r="H2260" s="176" t="s">
        <v>221</v>
      </c>
      <c r="I2260" s="176" t="s">
        <v>221</v>
      </c>
      <c r="J2260" s="176" t="s">
        <v>221</v>
      </c>
      <c r="K2260" s="176" t="s">
        <v>221</v>
      </c>
      <c r="L2260" s="176" t="s">
        <v>221</v>
      </c>
      <c r="M2260" s="176" t="s">
        <v>221</v>
      </c>
      <c r="N2260" s="176" t="s">
        <v>221</v>
      </c>
    </row>
    <row r="2261" spans="1:50" x14ac:dyDescent="0.3">
      <c r="A2261" s="176">
        <v>813181</v>
      </c>
      <c r="B2261" s="176" t="s">
        <v>308</v>
      </c>
      <c r="C2261" s="176" t="s">
        <v>222</v>
      </c>
      <c r="D2261" s="176" t="s">
        <v>221</v>
      </c>
      <c r="E2261" s="176" t="s">
        <v>221</v>
      </c>
      <c r="F2261" s="176" t="s">
        <v>222</v>
      </c>
      <c r="G2261" s="176" t="s">
        <v>222</v>
      </c>
      <c r="H2261" s="176" t="s">
        <v>222</v>
      </c>
      <c r="I2261" s="176" t="s">
        <v>221</v>
      </c>
      <c r="J2261" s="176" t="s">
        <v>221</v>
      </c>
      <c r="K2261" s="176" t="s">
        <v>221</v>
      </c>
      <c r="L2261" s="176" t="s">
        <v>221</v>
      </c>
      <c r="M2261" s="176" t="s">
        <v>221</v>
      </c>
      <c r="N2261" s="176" t="s">
        <v>221</v>
      </c>
    </row>
    <row r="2262" spans="1:50" x14ac:dyDescent="0.3">
      <c r="A2262" s="176">
        <v>813182</v>
      </c>
      <c r="B2262" s="176" t="s">
        <v>308</v>
      </c>
      <c r="C2262" s="176" t="s">
        <v>222</v>
      </c>
      <c r="D2262" s="176" t="s">
        <v>222</v>
      </c>
      <c r="E2262" s="176" t="s">
        <v>221</v>
      </c>
      <c r="F2262" s="176" t="s">
        <v>221</v>
      </c>
      <c r="G2262" s="176" t="s">
        <v>221</v>
      </c>
      <c r="H2262" s="176" t="s">
        <v>221</v>
      </c>
      <c r="I2262" s="176" t="s">
        <v>222</v>
      </c>
      <c r="J2262" s="176" t="s">
        <v>221</v>
      </c>
      <c r="K2262" s="176" t="s">
        <v>221</v>
      </c>
      <c r="L2262" s="176" t="s">
        <v>222</v>
      </c>
      <c r="M2262" s="176" t="s">
        <v>221</v>
      </c>
      <c r="N2262" s="176" t="s">
        <v>221</v>
      </c>
      <c r="O2262" s="176" t="s">
        <v>284</v>
      </c>
      <c r="P2262" s="176" t="s">
        <v>284</v>
      </c>
      <c r="Q2262" s="176" t="s">
        <v>284</v>
      </c>
      <c r="R2262" s="176" t="s">
        <v>284</v>
      </c>
      <c r="S2262" s="176" t="s">
        <v>284</v>
      </c>
      <c r="T2262" s="176" t="s">
        <v>284</v>
      </c>
      <c r="U2262" s="176" t="s">
        <v>284</v>
      </c>
      <c r="V2262" s="176" t="s">
        <v>284</v>
      </c>
      <c r="W2262" s="176" t="s">
        <v>284</v>
      </c>
      <c r="X2262" s="176" t="s">
        <v>284</v>
      </c>
      <c r="Y2262" s="176" t="s">
        <v>284</v>
      </c>
      <c r="Z2262" s="176" t="s">
        <v>284</v>
      </c>
      <c r="AA2262" s="176" t="s">
        <v>284</v>
      </c>
      <c r="AB2262" s="176" t="s">
        <v>284</v>
      </c>
      <c r="AC2262" s="176" t="s">
        <v>284</v>
      </c>
      <c r="AD2262" s="176" t="s">
        <v>284</v>
      </c>
      <c r="AE2262" s="176" t="s">
        <v>284</v>
      </c>
      <c r="AF2262" s="176" t="s">
        <v>284</v>
      </c>
      <c r="AG2262" s="176" t="s">
        <v>284</v>
      </c>
      <c r="AH2262" s="176" t="s">
        <v>284</v>
      </c>
      <c r="AI2262" s="176" t="s">
        <v>284</v>
      </c>
      <c r="AJ2262" s="176" t="s">
        <v>284</v>
      </c>
      <c r="AK2262" s="176" t="s">
        <v>284</v>
      </c>
      <c r="AL2262" s="176" t="s">
        <v>284</v>
      </c>
      <c r="AM2262" s="176" t="s">
        <v>284</v>
      </c>
      <c r="AN2262" s="176" t="s">
        <v>284</v>
      </c>
      <c r="AO2262" s="176" t="s">
        <v>284</v>
      </c>
      <c r="AP2262" s="176" t="s">
        <v>284</v>
      </c>
      <c r="AQ2262" s="176" t="s">
        <v>284</v>
      </c>
      <c r="AR2262" s="176" t="s">
        <v>284</v>
      </c>
      <c r="AS2262" s="176" t="s">
        <v>284</v>
      </c>
      <c r="AT2262" s="176" t="s">
        <v>284</v>
      </c>
      <c r="AU2262" s="176" t="s">
        <v>284</v>
      </c>
      <c r="AV2262" s="176" t="s">
        <v>284</v>
      </c>
      <c r="AW2262" s="176" t="s">
        <v>284</v>
      </c>
      <c r="AX2262" s="176" t="s">
        <v>284</v>
      </c>
    </row>
    <row r="2263" spans="1:50" x14ac:dyDescent="0.3">
      <c r="A2263" s="176">
        <v>813184</v>
      </c>
      <c r="B2263" s="176" t="s">
        <v>308</v>
      </c>
      <c r="C2263" s="176" t="s">
        <v>220</v>
      </c>
      <c r="D2263" s="176" t="s">
        <v>220</v>
      </c>
      <c r="E2263" s="176" t="s">
        <v>222</v>
      </c>
      <c r="F2263" s="176" t="s">
        <v>220</v>
      </c>
      <c r="G2263" s="176" t="s">
        <v>220</v>
      </c>
      <c r="H2263" s="176" t="s">
        <v>220</v>
      </c>
      <c r="I2263" s="176" t="s">
        <v>220</v>
      </c>
      <c r="J2263" s="176" t="s">
        <v>222</v>
      </c>
      <c r="K2263" s="176" t="s">
        <v>222</v>
      </c>
      <c r="L2263" s="176" t="s">
        <v>220</v>
      </c>
      <c r="M2263" s="176" t="s">
        <v>222</v>
      </c>
      <c r="N2263" s="176" t="s">
        <v>222</v>
      </c>
      <c r="O2263" s="176" t="s">
        <v>284</v>
      </c>
      <c r="P2263" s="176" t="s">
        <v>284</v>
      </c>
      <c r="Q2263" s="176" t="s">
        <v>284</v>
      </c>
      <c r="R2263" s="176" t="s">
        <v>284</v>
      </c>
      <c r="S2263" s="176" t="s">
        <v>284</v>
      </c>
      <c r="T2263" s="176" t="s">
        <v>284</v>
      </c>
      <c r="U2263" s="176" t="s">
        <v>284</v>
      </c>
      <c r="V2263" s="176" t="s">
        <v>284</v>
      </c>
      <c r="W2263" s="176" t="s">
        <v>284</v>
      </c>
      <c r="X2263" s="176" t="s">
        <v>284</v>
      </c>
      <c r="Y2263" s="176" t="s">
        <v>284</v>
      </c>
      <c r="Z2263" s="176" t="s">
        <v>284</v>
      </c>
      <c r="AA2263" s="176" t="s">
        <v>284</v>
      </c>
      <c r="AB2263" s="176" t="s">
        <v>284</v>
      </c>
      <c r="AC2263" s="176" t="s">
        <v>284</v>
      </c>
      <c r="AD2263" s="176" t="s">
        <v>284</v>
      </c>
      <c r="AE2263" s="176" t="s">
        <v>284</v>
      </c>
      <c r="AF2263" s="176" t="s">
        <v>284</v>
      </c>
      <c r="AG2263" s="176" t="s">
        <v>284</v>
      </c>
      <c r="AH2263" s="176" t="s">
        <v>284</v>
      </c>
      <c r="AI2263" s="176" t="s">
        <v>284</v>
      </c>
      <c r="AJ2263" s="176" t="s">
        <v>284</v>
      </c>
      <c r="AK2263" s="176" t="s">
        <v>284</v>
      </c>
      <c r="AL2263" s="176" t="s">
        <v>284</v>
      </c>
      <c r="AM2263" s="176" t="s">
        <v>284</v>
      </c>
      <c r="AN2263" s="176" t="s">
        <v>284</v>
      </c>
      <c r="AO2263" s="176" t="s">
        <v>284</v>
      </c>
      <c r="AP2263" s="176" t="s">
        <v>284</v>
      </c>
      <c r="AQ2263" s="176" t="s">
        <v>284</v>
      </c>
      <c r="AR2263" s="176" t="s">
        <v>284</v>
      </c>
      <c r="AS2263" s="176" t="s">
        <v>284</v>
      </c>
      <c r="AT2263" s="176" t="s">
        <v>284</v>
      </c>
      <c r="AU2263" s="176" t="s">
        <v>284</v>
      </c>
      <c r="AV2263" s="176" t="s">
        <v>284</v>
      </c>
      <c r="AW2263" s="176" t="s">
        <v>284</v>
      </c>
      <c r="AX2263" s="176" t="s">
        <v>284</v>
      </c>
    </row>
    <row r="2264" spans="1:50" x14ac:dyDescent="0.3">
      <c r="A2264" s="176">
        <v>813185</v>
      </c>
      <c r="B2264" s="176" t="s">
        <v>308</v>
      </c>
      <c r="C2264" s="176" t="s">
        <v>222</v>
      </c>
      <c r="D2264" s="176" t="s">
        <v>222</v>
      </c>
      <c r="E2264" s="176" t="s">
        <v>222</v>
      </c>
      <c r="F2264" s="176" t="s">
        <v>222</v>
      </c>
      <c r="G2264" s="176" t="s">
        <v>222</v>
      </c>
      <c r="H2264" s="176" t="s">
        <v>222</v>
      </c>
      <c r="I2264" s="176" t="s">
        <v>221</v>
      </c>
      <c r="J2264" s="176" t="s">
        <v>221</v>
      </c>
      <c r="K2264" s="176" t="s">
        <v>221</v>
      </c>
      <c r="L2264" s="176" t="s">
        <v>221</v>
      </c>
      <c r="M2264" s="176" t="s">
        <v>221</v>
      </c>
      <c r="N2264" s="176" t="s">
        <v>221</v>
      </c>
    </row>
    <row r="2265" spans="1:50" x14ac:dyDescent="0.3">
      <c r="A2265" s="176">
        <v>813187</v>
      </c>
      <c r="B2265" s="176" t="s">
        <v>308</v>
      </c>
      <c r="C2265" s="176" t="s">
        <v>220</v>
      </c>
      <c r="D2265" s="176" t="s">
        <v>222</v>
      </c>
      <c r="E2265" s="176" t="s">
        <v>221</v>
      </c>
      <c r="F2265" s="176" t="s">
        <v>220</v>
      </c>
      <c r="G2265" s="176" t="s">
        <v>221</v>
      </c>
      <c r="H2265" s="176" t="s">
        <v>220</v>
      </c>
      <c r="I2265" s="176" t="s">
        <v>221</v>
      </c>
      <c r="J2265" s="176" t="s">
        <v>222</v>
      </c>
      <c r="K2265" s="176" t="s">
        <v>221</v>
      </c>
      <c r="L2265" s="176" t="s">
        <v>221</v>
      </c>
      <c r="M2265" s="176" t="s">
        <v>221</v>
      </c>
      <c r="N2265" s="176" t="s">
        <v>221</v>
      </c>
    </row>
    <row r="2266" spans="1:50" x14ac:dyDescent="0.3">
      <c r="A2266" s="176">
        <v>813188</v>
      </c>
      <c r="B2266" s="176" t="s">
        <v>308</v>
      </c>
      <c r="C2266" s="176" t="s">
        <v>220</v>
      </c>
      <c r="D2266" s="176" t="s">
        <v>220</v>
      </c>
      <c r="E2266" s="176" t="s">
        <v>220</v>
      </c>
      <c r="F2266" s="176" t="s">
        <v>222</v>
      </c>
      <c r="G2266" s="176" t="s">
        <v>222</v>
      </c>
      <c r="H2266" s="176" t="s">
        <v>222</v>
      </c>
      <c r="I2266" s="176" t="s">
        <v>222</v>
      </c>
      <c r="J2266" s="176" t="s">
        <v>220</v>
      </c>
      <c r="K2266" s="176" t="s">
        <v>222</v>
      </c>
      <c r="L2266" s="176" t="s">
        <v>221</v>
      </c>
      <c r="M2266" s="176" t="s">
        <v>222</v>
      </c>
      <c r="N2266" s="176" t="s">
        <v>222</v>
      </c>
      <c r="O2266" s="176" t="s">
        <v>284</v>
      </c>
      <c r="P2266" s="176" t="s">
        <v>284</v>
      </c>
      <c r="Q2266" s="176" t="s">
        <v>284</v>
      </c>
      <c r="R2266" s="176" t="s">
        <v>284</v>
      </c>
      <c r="S2266" s="176" t="s">
        <v>284</v>
      </c>
      <c r="T2266" s="176" t="s">
        <v>284</v>
      </c>
      <c r="U2266" s="176" t="s">
        <v>284</v>
      </c>
      <c r="V2266" s="176" t="s">
        <v>284</v>
      </c>
      <c r="W2266" s="176" t="s">
        <v>284</v>
      </c>
      <c r="X2266" s="176" t="s">
        <v>284</v>
      </c>
      <c r="Y2266" s="176" t="s">
        <v>284</v>
      </c>
      <c r="Z2266" s="176" t="s">
        <v>284</v>
      </c>
      <c r="AA2266" s="176" t="s">
        <v>284</v>
      </c>
      <c r="AB2266" s="176" t="s">
        <v>284</v>
      </c>
      <c r="AC2266" s="176" t="s">
        <v>284</v>
      </c>
      <c r="AD2266" s="176" t="s">
        <v>284</v>
      </c>
      <c r="AE2266" s="176" t="s">
        <v>284</v>
      </c>
      <c r="AF2266" s="176" t="s">
        <v>284</v>
      </c>
      <c r="AG2266" s="176" t="s">
        <v>284</v>
      </c>
      <c r="AH2266" s="176" t="s">
        <v>284</v>
      </c>
      <c r="AI2266" s="176" t="s">
        <v>284</v>
      </c>
      <c r="AJ2266" s="176" t="s">
        <v>284</v>
      </c>
      <c r="AK2266" s="176" t="s">
        <v>284</v>
      </c>
      <c r="AL2266" s="176" t="s">
        <v>284</v>
      </c>
      <c r="AM2266" s="176" t="s">
        <v>284</v>
      </c>
      <c r="AN2266" s="176" t="s">
        <v>284</v>
      </c>
      <c r="AO2266" s="176" t="s">
        <v>284</v>
      </c>
      <c r="AP2266" s="176" t="s">
        <v>284</v>
      </c>
      <c r="AQ2266" s="176" t="s">
        <v>284</v>
      </c>
      <c r="AR2266" s="176" t="s">
        <v>284</v>
      </c>
      <c r="AS2266" s="176" t="s">
        <v>284</v>
      </c>
      <c r="AT2266" s="176" t="s">
        <v>284</v>
      </c>
      <c r="AU2266" s="176" t="s">
        <v>284</v>
      </c>
      <c r="AV2266" s="176" t="s">
        <v>284</v>
      </c>
      <c r="AW2266" s="176" t="s">
        <v>284</v>
      </c>
      <c r="AX2266" s="176" t="s">
        <v>284</v>
      </c>
    </row>
    <row r="2267" spans="1:50" x14ac:dyDescent="0.3">
      <c r="A2267" s="176">
        <v>813189</v>
      </c>
      <c r="B2267" s="176" t="s">
        <v>308</v>
      </c>
      <c r="C2267" s="176" t="s">
        <v>221</v>
      </c>
      <c r="D2267" s="176" t="s">
        <v>221</v>
      </c>
      <c r="E2267" s="176" t="s">
        <v>221</v>
      </c>
      <c r="F2267" s="176" t="s">
        <v>221</v>
      </c>
      <c r="G2267" s="176" t="s">
        <v>221</v>
      </c>
      <c r="H2267" s="176" t="s">
        <v>221</v>
      </c>
      <c r="I2267" s="176" t="s">
        <v>221</v>
      </c>
      <c r="J2267" s="176" t="s">
        <v>221</v>
      </c>
      <c r="K2267" s="176" t="s">
        <v>221</v>
      </c>
      <c r="L2267" s="176" t="s">
        <v>221</v>
      </c>
      <c r="M2267" s="176" t="s">
        <v>221</v>
      </c>
      <c r="N2267" s="176" t="s">
        <v>221</v>
      </c>
    </row>
    <row r="2268" spans="1:50" x14ac:dyDescent="0.3">
      <c r="A2268" s="176">
        <v>813190</v>
      </c>
      <c r="B2268" s="176" t="s">
        <v>308</v>
      </c>
      <c r="C2268" s="176" t="s">
        <v>222</v>
      </c>
      <c r="D2268" s="176" t="s">
        <v>221</v>
      </c>
      <c r="E2268" s="176" t="s">
        <v>221</v>
      </c>
      <c r="F2268" s="176" t="s">
        <v>222</v>
      </c>
      <c r="G2268" s="176" t="s">
        <v>220</v>
      </c>
      <c r="H2268" s="176" t="s">
        <v>222</v>
      </c>
      <c r="I2268" s="176" t="s">
        <v>222</v>
      </c>
      <c r="J2268" s="176" t="s">
        <v>221</v>
      </c>
      <c r="K2268" s="176" t="s">
        <v>221</v>
      </c>
      <c r="L2268" s="176" t="s">
        <v>221</v>
      </c>
      <c r="M2268" s="176" t="s">
        <v>222</v>
      </c>
      <c r="N2268" s="176" t="s">
        <v>221</v>
      </c>
      <c r="O2268" s="176" t="s">
        <v>284</v>
      </c>
      <c r="P2268" s="176" t="s">
        <v>284</v>
      </c>
      <c r="Q2268" s="176" t="s">
        <v>284</v>
      </c>
      <c r="R2268" s="176" t="s">
        <v>284</v>
      </c>
      <c r="S2268" s="176" t="s">
        <v>284</v>
      </c>
      <c r="T2268" s="176" t="s">
        <v>284</v>
      </c>
      <c r="U2268" s="176" t="s">
        <v>284</v>
      </c>
      <c r="V2268" s="176" t="s">
        <v>284</v>
      </c>
      <c r="W2268" s="176" t="s">
        <v>284</v>
      </c>
      <c r="X2268" s="176" t="s">
        <v>284</v>
      </c>
      <c r="Y2268" s="176" t="s">
        <v>284</v>
      </c>
      <c r="Z2268" s="176" t="s">
        <v>284</v>
      </c>
      <c r="AA2268" s="176" t="s">
        <v>284</v>
      </c>
      <c r="AB2268" s="176" t="s">
        <v>284</v>
      </c>
      <c r="AC2268" s="176" t="s">
        <v>284</v>
      </c>
      <c r="AD2268" s="176" t="s">
        <v>284</v>
      </c>
      <c r="AE2268" s="176" t="s">
        <v>284</v>
      </c>
      <c r="AF2268" s="176" t="s">
        <v>284</v>
      </c>
      <c r="AG2268" s="176" t="s">
        <v>284</v>
      </c>
      <c r="AH2268" s="176" t="s">
        <v>284</v>
      </c>
      <c r="AI2268" s="176" t="s">
        <v>284</v>
      </c>
      <c r="AJ2268" s="176" t="s">
        <v>284</v>
      </c>
      <c r="AK2268" s="176" t="s">
        <v>284</v>
      </c>
      <c r="AL2268" s="176" t="s">
        <v>284</v>
      </c>
      <c r="AM2268" s="176" t="s">
        <v>284</v>
      </c>
      <c r="AN2268" s="176" t="s">
        <v>284</v>
      </c>
      <c r="AO2268" s="176" t="s">
        <v>284</v>
      </c>
      <c r="AP2268" s="176" t="s">
        <v>284</v>
      </c>
      <c r="AQ2268" s="176" t="s">
        <v>284</v>
      </c>
      <c r="AR2268" s="176" t="s">
        <v>284</v>
      </c>
      <c r="AS2268" s="176" t="s">
        <v>284</v>
      </c>
      <c r="AT2268" s="176" t="s">
        <v>284</v>
      </c>
      <c r="AU2268" s="176" t="s">
        <v>284</v>
      </c>
      <c r="AV2268" s="176" t="s">
        <v>284</v>
      </c>
      <c r="AW2268" s="176" t="s">
        <v>284</v>
      </c>
      <c r="AX2268" s="176" t="s">
        <v>284</v>
      </c>
    </row>
    <row r="2269" spans="1:50" x14ac:dyDescent="0.3">
      <c r="A2269" s="176">
        <v>813191</v>
      </c>
      <c r="B2269" s="176" t="s">
        <v>308</v>
      </c>
      <c r="C2269" s="176" t="s">
        <v>220</v>
      </c>
      <c r="D2269" s="176" t="s">
        <v>221</v>
      </c>
      <c r="E2269" s="176" t="s">
        <v>221</v>
      </c>
      <c r="F2269" s="176" t="s">
        <v>220</v>
      </c>
      <c r="G2269" s="176" t="s">
        <v>220</v>
      </c>
      <c r="H2269" s="176" t="s">
        <v>221</v>
      </c>
      <c r="I2269" s="176" t="s">
        <v>222</v>
      </c>
      <c r="J2269" s="176" t="s">
        <v>221</v>
      </c>
      <c r="K2269" s="176" t="s">
        <v>222</v>
      </c>
      <c r="L2269" s="176" t="s">
        <v>221</v>
      </c>
      <c r="M2269" s="176" t="s">
        <v>222</v>
      </c>
      <c r="N2269" s="176" t="s">
        <v>221</v>
      </c>
    </row>
    <row r="2270" spans="1:50" x14ac:dyDescent="0.3">
      <c r="A2270" s="176">
        <v>813193</v>
      </c>
      <c r="B2270" s="176" t="s">
        <v>308</v>
      </c>
      <c r="C2270" s="176" t="s">
        <v>222</v>
      </c>
      <c r="D2270" s="176" t="s">
        <v>221</v>
      </c>
      <c r="E2270" s="176" t="s">
        <v>222</v>
      </c>
      <c r="F2270" s="176" t="s">
        <v>222</v>
      </c>
      <c r="G2270" s="176" t="s">
        <v>222</v>
      </c>
      <c r="H2270" s="176" t="s">
        <v>220</v>
      </c>
      <c r="I2270" s="176" t="s">
        <v>222</v>
      </c>
      <c r="J2270" s="176" t="s">
        <v>221</v>
      </c>
      <c r="K2270" s="176" t="s">
        <v>221</v>
      </c>
      <c r="L2270" s="176" t="s">
        <v>221</v>
      </c>
      <c r="M2270" s="176" t="s">
        <v>221</v>
      </c>
      <c r="N2270" s="176" t="s">
        <v>222</v>
      </c>
      <c r="O2270" s="176" t="s">
        <v>284</v>
      </c>
      <c r="P2270" s="176" t="s">
        <v>284</v>
      </c>
      <c r="Q2270" s="176" t="s">
        <v>284</v>
      </c>
      <c r="R2270" s="176" t="s">
        <v>284</v>
      </c>
      <c r="S2270" s="176" t="s">
        <v>284</v>
      </c>
      <c r="T2270" s="176" t="s">
        <v>284</v>
      </c>
      <c r="U2270" s="176" t="s">
        <v>284</v>
      </c>
      <c r="V2270" s="176" t="s">
        <v>284</v>
      </c>
      <c r="W2270" s="176" t="s">
        <v>284</v>
      </c>
      <c r="X2270" s="176" t="s">
        <v>284</v>
      </c>
      <c r="Y2270" s="176" t="s">
        <v>284</v>
      </c>
      <c r="Z2270" s="176" t="s">
        <v>284</v>
      </c>
      <c r="AA2270" s="176" t="s">
        <v>284</v>
      </c>
      <c r="AB2270" s="176" t="s">
        <v>284</v>
      </c>
      <c r="AC2270" s="176" t="s">
        <v>284</v>
      </c>
      <c r="AD2270" s="176" t="s">
        <v>284</v>
      </c>
      <c r="AE2270" s="176" t="s">
        <v>284</v>
      </c>
      <c r="AF2270" s="176" t="s">
        <v>284</v>
      </c>
      <c r="AG2270" s="176" t="s">
        <v>284</v>
      </c>
      <c r="AH2270" s="176" t="s">
        <v>284</v>
      </c>
      <c r="AI2270" s="176" t="s">
        <v>284</v>
      </c>
      <c r="AJ2270" s="176" t="s">
        <v>284</v>
      </c>
      <c r="AK2270" s="176" t="s">
        <v>284</v>
      </c>
      <c r="AL2270" s="176" t="s">
        <v>284</v>
      </c>
      <c r="AM2270" s="176" t="s">
        <v>284</v>
      </c>
      <c r="AN2270" s="176" t="s">
        <v>284</v>
      </c>
      <c r="AO2270" s="176" t="s">
        <v>284</v>
      </c>
      <c r="AP2270" s="176" t="s">
        <v>284</v>
      </c>
      <c r="AQ2270" s="176" t="s">
        <v>284</v>
      </c>
      <c r="AR2270" s="176" t="s">
        <v>284</v>
      </c>
      <c r="AS2270" s="176" t="s">
        <v>284</v>
      </c>
      <c r="AT2270" s="176" t="s">
        <v>284</v>
      </c>
      <c r="AU2270" s="176" t="s">
        <v>284</v>
      </c>
      <c r="AV2270" s="176" t="s">
        <v>284</v>
      </c>
      <c r="AW2270" s="176" t="s">
        <v>284</v>
      </c>
      <c r="AX2270" s="176" t="s">
        <v>284</v>
      </c>
    </row>
    <row r="2271" spans="1:50" x14ac:dyDescent="0.3">
      <c r="A2271" s="176">
        <v>813194</v>
      </c>
      <c r="B2271" s="176" t="s">
        <v>308</v>
      </c>
      <c r="C2271" s="176" t="s">
        <v>221</v>
      </c>
      <c r="D2271" s="176" t="s">
        <v>222</v>
      </c>
      <c r="E2271" s="176" t="s">
        <v>222</v>
      </c>
      <c r="F2271" s="176" t="s">
        <v>222</v>
      </c>
      <c r="G2271" s="176" t="s">
        <v>222</v>
      </c>
      <c r="H2271" s="176" t="s">
        <v>221</v>
      </c>
      <c r="I2271" s="176" t="s">
        <v>221</v>
      </c>
      <c r="J2271" s="176" t="s">
        <v>222</v>
      </c>
      <c r="K2271" s="176" t="s">
        <v>222</v>
      </c>
      <c r="L2271" s="176" t="s">
        <v>222</v>
      </c>
      <c r="M2271" s="176" t="s">
        <v>221</v>
      </c>
      <c r="N2271" s="176" t="s">
        <v>221</v>
      </c>
      <c r="O2271" s="176" t="s">
        <v>284</v>
      </c>
      <c r="P2271" s="176" t="s">
        <v>284</v>
      </c>
      <c r="Q2271" s="176" t="s">
        <v>284</v>
      </c>
      <c r="R2271" s="176" t="s">
        <v>284</v>
      </c>
      <c r="S2271" s="176" t="s">
        <v>284</v>
      </c>
      <c r="T2271" s="176" t="s">
        <v>284</v>
      </c>
      <c r="U2271" s="176" t="s">
        <v>284</v>
      </c>
      <c r="V2271" s="176" t="s">
        <v>284</v>
      </c>
      <c r="W2271" s="176" t="s">
        <v>284</v>
      </c>
      <c r="X2271" s="176" t="s">
        <v>284</v>
      </c>
      <c r="Y2271" s="176" t="s">
        <v>284</v>
      </c>
      <c r="Z2271" s="176" t="s">
        <v>284</v>
      </c>
      <c r="AA2271" s="176" t="s">
        <v>284</v>
      </c>
      <c r="AB2271" s="176" t="s">
        <v>284</v>
      </c>
      <c r="AC2271" s="176" t="s">
        <v>284</v>
      </c>
      <c r="AD2271" s="176" t="s">
        <v>284</v>
      </c>
      <c r="AE2271" s="176" t="s">
        <v>284</v>
      </c>
      <c r="AF2271" s="176" t="s">
        <v>284</v>
      </c>
      <c r="AG2271" s="176" t="s">
        <v>284</v>
      </c>
      <c r="AH2271" s="176" t="s">
        <v>284</v>
      </c>
      <c r="AI2271" s="176" t="s">
        <v>284</v>
      </c>
      <c r="AJ2271" s="176" t="s">
        <v>284</v>
      </c>
      <c r="AK2271" s="176" t="s">
        <v>284</v>
      </c>
      <c r="AL2271" s="176" t="s">
        <v>284</v>
      </c>
      <c r="AM2271" s="176" t="s">
        <v>284</v>
      </c>
      <c r="AN2271" s="176" t="s">
        <v>284</v>
      </c>
      <c r="AO2271" s="176" t="s">
        <v>284</v>
      </c>
      <c r="AP2271" s="176" t="s">
        <v>284</v>
      </c>
      <c r="AQ2271" s="176" t="s">
        <v>284</v>
      </c>
      <c r="AR2271" s="176" t="s">
        <v>284</v>
      </c>
      <c r="AS2271" s="176" t="s">
        <v>284</v>
      </c>
      <c r="AT2271" s="176" t="s">
        <v>284</v>
      </c>
      <c r="AU2271" s="176" t="s">
        <v>284</v>
      </c>
      <c r="AV2271" s="176" t="s">
        <v>284</v>
      </c>
      <c r="AW2271" s="176" t="s">
        <v>284</v>
      </c>
      <c r="AX2271" s="176" t="s">
        <v>284</v>
      </c>
    </row>
    <row r="2272" spans="1:50" x14ac:dyDescent="0.3">
      <c r="A2272" s="176">
        <v>813195</v>
      </c>
      <c r="B2272" s="176" t="s">
        <v>308</v>
      </c>
      <c r="C2272" s="176" t="s">
        <v>221</v>
      </c>
      <c r="D2272" s="176" t="s">
        <v>222</v>
      </c>
      <c r="E2272" s="176" t="s">
        <v>222</v>
      </c>
      <c r="F2272" s="176" t="s">
        <v>222</v>
      </c>
      <c r="G2272" s="176" t="s">
        <v>222</v>
      </c>
      <c r="H2272" s="176" t="s">
        <v>222</v>
      </c>
      <c r="I2272" s="176" t="s">
        <v>221</v>
      </c>
      <c r="J2272" s="176" t="s">
        <v>221</v>
      </c>
      <c r="K2272" s="176" t="s">
        <v>221</v>
      </c>
      <c r="L2272" s="176" t="s">
        <v>221</v>
      </c>
      <c r="M2272" s="176" t="s">
        <v>221</v>
      </c>
      <c r="N2272" s="176" t="s">
        <v>221</v>
      </c>
    </row>
    <row r="2273" spans="1:50" x14ac:dyDescent="0.3">
      <c r="A2273" s="176">
        <v>813196</v>
      </c>
      <c r="B2273" s="176" t="s">
        <v>308</v>
      </c>
      <c r="C2273" s="176" t="s">
        <v>222</v>
      </c>
      <c r="D2273" s="176" t="s">
        <v>221</v>
      </c>
      <c r="E2273" s="176" t="s">
        <v>222</v>
      </c>
      <c r="F2273" s="176" t="s">
        <v>222</v>
      </c>
      <c r="G2273" s="176" t="s">
        <v>221</v>
      </c>
      <c r="H2273" s="176" t="s">
        <v>222</v>
      </c>
      <c r="I2273" s="176" t="s">
        <v>221</v>
      </c>
      <c r="J2273" s="176" t="s">
        <v>221</v>
      </c>
      <c r="K2273" s="176" t="s">
        <v>221</v>
      </c>
      <c r="L2273" s="176" t="s">
        <v>221</v>
      </c>
      <c r="M2273" s="176" t="s">
        <v>221</v>
      </c>
      <c r="N2273" s="176" t="s">
        <v>221</v>
      </c>
    </row>
    <row r="2274" spans="1:50" x14ac:dyDescent="0.3">
      <c r="A2274" s="176">
        <v>813199</v>
      </c>
      <c r="B2274" s="176" t="s">
        <v>308</v>
      </c>
      <c r="C2274" s="176" t="s">
        <v>220</v>
      </c>
      <c r="D2274" s="176" t="s">
        <v>222</v>
      </c>
      <c r="E2274" s="176" t="s">
        <v>222</v>
      </c>
      <c r="F2274" s="176" t="s">
        <v>220</v>
      </c>
      <c r="G2274" s="176" t="s">
        <v>220</v>
      </c>
      <c r="H2274" s="176" t="s">
        <v>220</v>
      </c>
      <c r="I2274" s="176" t="s">
        <v>222</v>
      </c>
      <c r="J2274" s="176" t="s">
        <v>222</v>
      </c>
      <c r="K2274" s="176" t="s">
        <v>222</v>
      </c>
      <c r="L2274" s="176" t="s">
        <v>222</v>
      </c>
      <c r="M2274" s="176" t="s">
        <v>222</v>
      </c>
      <c r="N2274" s="176" t="s">
        <v>222</v>
      </c>
    </row>
    <row r="2275" spans="1:50" x14ac:dyDescent="0.3">
      <c r="A2275" s="176">
        <v>813200</v>
      </c>
      <c r="B2275" s="176" t="s">
        <v>308</v>
      </c>
      <c r="C2275" s="176" t="s">
        <v>220</v>
      </c>
      <c r="D2275" s="176" t="s">
        <v>222</v>
      </c>
      <c r="E2275" s="176" t="s">
        <v>222</v>
      </c>
      <c r="F2275" s="176" t="s">
        <v>220</v>
      </c>
      <c r="G2275" s="176" t="s">
        <v>220</v>
      </c>
      <c r="H2275" s="176" t="s">
        <v>220</v>
      </c>
      <c r="I2275" s="176" t="s">
        <v>220</v>
      </c>
      <c r="J2275" s="176" t="s">
        <v>222</v>
      </c>
      <c r="K2275" s="176" t="s">
        <v>222</v>
      </c>
      <c r="L2275" s="176" t="s">
        <v>220</v>
      </c>
      <c r="M2275" s="176" t="s">
        <v>222</v>
      </c>
      <c r="N2275" s="176" t="s">
        <v>222</v>
      </c>
      <c r="O2275" s="176" t="s">
        <v>284</v>
      </c>
      <c r="P2275" s="176" t="s">
        <v>284</v>
      </c>
      <c r="Q2275" s="176" t="s">
        <v>284</v>
      </c>
      <c r="R2275" s="176" t="s">
        <v>284</v>
      </c>
      <c r="S2275" s="176" t="s">
        <v>284</v>
      </c>
      <c r="T2275" s="176" t="s">
        <v>284</v>
      </c>
      <c r="U2275" s="176" t="s">
        <v>284</v>
      </c>
      <c r="V2275" s="176" t="s">
        <v>284</v>
      </c>
      <c r="W2275" s="176" t="s">
        <v>284</v>
      </c>
      <c r="X2275" s="176" t="s">
        <v>284</v>
      </c>
      <c r="Y2275" s="176" t="s">
        <v>284</v>
      </c>
      <c r="Z2275" s="176" t="s">
        <v>284</v>
      </c>
      <c r="AA2275" s="176" t="s">
        <v>284</v>
      </c>
      <c r="AB2275" s="176" t="s">
        <v>284</v>
      </c>
      <c r="AC2275" s="176" t="s">
        <v>284</v>
      </c>
      <c r="AD2275" s="176" t="s">
        <v>284</v>
      </c>
      <c r="AE2275" s="176" t="s">
        <v>284</v>
      </c>
      <c r="AF2275" s="176" t="s">
        <v>284</v>
      </c>
      <c r="AG2275" s="176" t="s">
        <v>284</v>
      </c>
      <c r="AH2275" s="176" t="s">
        <v>284</v>
      </c>
      <c r="AI2275" s="176" t="s">
        <v>284</v>
      </c>
      <c r="AJ2275" s="176" t="s">
        <v>284</v>
      </c>
      <c r="AK2275" s="176" t="s">
        <v>284</v>
      </c>
      <c r="AL2275" s="176" t="s">
        <v>284</v>
      </c>
      <c r="AM2275" s="176" t="s">
        <v>284</v>
      </c>
      <c r="AN2275" s="176" t="s">
        <v>284</v>
      </c>
      <c r="AO2275" s="176" t="s">
        <v>284</v>
      </c>
      <c r="AP2275" s="176" t="s">
        <v>284</v>
      </c>
      <c r="AQ2275" s="176" t="s">
        <v>284</v>
      </c>
      <c r="AR2275" s="176" t="s">
        <v>284</v>
      </c>
      <c r="AS2275" s="176" t="s">
        <v>284</v>
      </c>
      <c r="AT2275" s="176" t="s">
        <v>284</v>
      </c>
      <c r="AU2275" s="176" t="s">
        <v>284</v>
      </c>
      <c r="AV2275" s="176" t="s">
        <v>284</v>
      </c>
      <c r="AW2275" s="176" t="s">
        <v>284</v>
      </c>
      <c r="AX2275" s="176" t="s">
        <v>284</v>
      </c>
    </row>
    <row r="2276" spans="1:50" x14ac:dyDescent="0.3">
      <c r="A2276" s="176">
        <v>813201</v>
      </c>
      <c r="B2276" s="176" t="s">
        <v>308</v>
      </c>
      <c r="C2276" s="176" t="s">
        <v>221</v>
      </c>
      <c r="D2276" s="176" t="s">
        <v>221</v>
      </c>
      <c r="E2276" s="176" t="s">
        <v>221</v>
      </c>
      <c r="F2276" s="176" t="s">
        <v>221</v>
      </c>
      <c r="G2276" s="176" t="s">
        <v>221</v>
      </c>
      <c r="H2276" s="176" t="s">
        <v>221</v>
      </c>
      <c r="I2276" s="176" t="s">
        <v>221</v>
      </c>
      <c r="J2276" s="176" t="s">
        <v>221</v>
      </c>
      <c r="K2276" s="176" t="s">
        <v>221</v>
      </c>
      <c r="L2276" s="176" t="s">
        <v>221</v>
      </c>
      <c r="M2276" s="176" t="s">
        <v>221</v>
      </c>
      <c r="N2276" s="176" t="s">
        <v>221</v>
      </c>
    </row>
    <row r="2277" spans="1:50" x14ac:dyDescent="0.3">
      <c r="A2277" s="176">
        <v>813203</v>
      </c>
      <c r="B2277" s="176" t="s">
        <v>308</v>
      </c>
      <c r="C2277" s="176" t="s">
        <v>222</v>
      </c>
      <c r="D2277" s="176" t="s">
        <v>221</v>
      </c>
      <c r="E2277" s="176" t="s">
        <v>221</v>
      </c>
      <c r="F2277" s="176" t="s">
        <v>221</v>
      </c>
      <c r="G2277" s="176" t="s">
        <v>221</v>
      </c>
      <c r="H2277" s="176" t="s">
        <v>222</v>
      </c>
      <c r="I2277" s="176" t="s">
        <v>222</v>
      </c>
      <c r="J2277" s="176" t="s">
        <v>221</v>
      </c>
      <c r="K2277" s="176" t="s">
        <v>222</v>
      </c>
      <c r="L2277" s="176" t="s">
        <v>222</v>
      </c>
      <c r="M2277" s="176" t="s">
        <v>222</v>
      </c>
      <c r="N2277" s="176" t="s">
        <v>222</v>
      </c>
    </row>
    <row r="2278" spans="1:50" x14ac:dyDescent="0.3">
      <c r="A2278" s="176">
        <v>813204</v>
      </c>
      <c r="B2278" s="176" t="s">
        <v>308</v>
      </c>
      <c r="C2278" s="176" t="s">
        <v>221</v>
      </c>
      <c r="D2278" s="176" t="s">
        <v>222</v>
      </c>
      <c r="E2278" s="176" t="s">
        <v>221</v>
      </c>
      <c r="F2278" s="176" t="s">
        <v>221</v>
      </c>
      <c r="G2278" s="176" t="s">
        <v>221</v>
      </c>
      <c r="H2278" s="176" t="s">
        <v>222</v>
      </c>
      <c r="I2278" s="176" t="s">
        <v>221</v>
      </c>
      <c r="J2278" s="176" t="s">
        <v>221</v>
      </c>
      <c r="K2278" s="176" t="s">
        <v>221</v>
      </c>
      <c r="L2278" s="176" t="s">
        <v>221</v>
      </c>
      <c r="M2278" s="176" t="s">
        <v>221</v>
      </c>
      <c r="N2278" s="176" t="s">
        <v>221</v>
      </c>
    </row>
    <row r="2279" spans="1:50" x14ac:dyDescent="0.3">
      <c r="A2279" s="176">
        <v>813205</v>
      </c>
      <c r="B2279" s="176" t="s">
        <v>308</v>
      </c>
      <c r="C2279" s="176" t="s">
        <v>220</v>
      </c>
      <c r="D2279" s="176" t="s">
        <v>222</v>
      </c>
      <c r="E2279" s="176" t="s">
        <v>222</v>
      </c>
      <c r="F2279" s="176" t="s">
        <v>222</v>
      </c>
      <c r="G2279" s="176" t="s">
        <v>222</v>
      </c>
      <c r="H2279" s="176" t="s">
        <v>220</v>
      </c>
      <c r="I2279" s="176" t="s">
        <v>221</v>
      </c>
      <c r="J2279" s="176" t="s">
        <v>221</v>
      </c>
      <c r="K2279" s="176" t="s">
        <v>221</v>
      </c>
      <c r="L2279" s="176" t="s">
        <v>221</v>
      </c>
      <c r="M2279" s="176" t="s">
        <v>221</v>
      </c>
      <c r="N2279" s="176" t="s">
        <v>221</v>
      </c>
    </row>
    <row r="2280" spans="1:50" x14ac:dyDescent="0.3">
      <c r="A2280" s="176">
        <v>813206</v>
      </c>
      <c r="B2280" s="176" t="s">
        <v>308</v>
      </c>
      <c r="C2280" s="176" t="s">
        <v>222</v>
      </c>
      <c r="D2280" s="176" t="s">
        <v>221</v>
      </c>
      <c r="E2280" s="176" t="s">
        <v>222</v>
      </c>
      <c r="F2280" s="176" t="s">
        <v>221</v>
      </c>
      <c r="G2280" s="176" t="s">
        <v>222</v>
      </c>
      <c r="H2280" s="176" t="s">
        <v>222</v>
      </c>
      <c r="I2280" s="176" t="s">
        <v>221</v>
      </c>
      <c r="J2280" s="176" t="s">
        <v>221</v>
      </c>
      <c r="K2280" s="176" t="s">
        <v>221</v>
      </c>
      <c r="L2280" s="176" t="s">
        <v>221</v>
      </c>
      <c r="M2280" s="176" t="s">
        <v>221</v>
      </c>
      <c r="N2280" s="176" t="s">
        <v>221</v>
      </c>
    </row>
    <row r="2281" spans="1:50" x14ac:dyDescent="0.3">
      <c r="A2281" s="176">
        <v>813207</v>
      </c>
      <c r="B2281" s="176" t="s">
        <v>308</v>
      </c>
      <c r="C2281" s="176" t="s">
        <v>222</v>
      </c>
      <c r="D2281" s="176" t="s">
        <v>222</v>
      </c>
      <c r="E2281" s="176" t="s">
        <v>222</v>
      </c>
      <c r="F2281" s="176" t="s">
        <v>222</v>
      </c>
      <c r="G2281" s="176" t="s">
        <v>221</v>
      </c>
      <c r="H2281" s="176" t="s">
        <v>221</v>
      </c>
      <c r="I2281" s="176" t="s">
        <v>221</v>
      </c>
      <c r="J2281" s="176" t="s">
        <v>221</v>
      </c>
      <c r="K2281" s="176" t="s">
        <v>221</v>
      </c>
      <c r="L2281" s="176" t="s">
        <v>221</v>
      </c>
      <c r="M2281" s="176" t="s">
        <v>221</v>
      </c>
      <c r="N2281" s="176" t="s">
        <v>221</v>
      </c>
    </row>
    <row r="2282" spans="1:50" x14ac:dyDescent="0.3">
      <c r="A2282" s="176">
        <v>813208</v>
      </c>
      <c r="B2282" s="176" t="s">
        <v>308</v>
      </c>
      <c r="C2282" s="176" t="s">
        <v>222</v>
      </c>
      <c r="D2282" s="176" t="s">
        <v>221</v>
      </c>
      <c r="E2282" s="176" t="s">
        <v>221</v>
      </c>
      <c r="F2282" s="176" t="s">
        <v>222</v>
      </c>
      <c r="G2282" s="176" t="s">
        <v>222</v>
      </c>
      <c r="H2282" s="176" t="s">
        <v>222</v>
      </c>
      <c r="I2282" s="176" t="s">
        <v>221</v>
      </c>
      <c r="J2282" s="176" t="s">
        <v>221</v>
      </c>
      <c r="K2282" s="176" t="s">
        <v>221</v>
      </c>
      <c r="L2282" s="176" t="s">
        <v>221</v>
      </c>
      <c r="M2282" s="176" t="s">
        <v>221</v>
      </c>
      <c r="N2282" s="176" t="s">
        <v>221</v>
      </c>
    </row>
    <row r="2283" spans="1:50" x14ac:dyDescent="0.3">
      <c r="A2283" s="176">
        <v>813211</v>
      </c>
      <c r="B2283" s="176" t="s">
        <v>308</v>
      </c>
      <c r="C2283" s="176" t="s">
        <v>220</v>
      </c>
      <c r="D2283" s="176" t="s">
        <v>222</v>
      </c>
      <c r="E2283" s="176" t="s">
        <v>222</v>
      </c>
      <c r="F2283" s="176" t="s">
        <v>222</v>
      </c>
      <c r="G2283" s="176" t="s">
        <v>222</v>
      </c>
      <c r="H2283" s="176" t="s">
        <v>220</v>
      </c>
      <c r="I2283" s="176" t="s">
        <v>221</v>
      </c>
      <c r="J2283" s="176" t="s">
        <v>222</v>
      </c>
      <c r="K2283" s="176" t="s">
        <v>222</v>
      </c>
      <c r="L2283" s="176" t="s">
        <v>221</v>
      </c>
      <c r="M2283" s="176" t="s">
        <v>221</v>
      </c>
      <c r="N2283" s="176" t="s">
        <v>222</v>
      </c>
    </row>
    <row r="2284" spans="1:50" x14ac:dyDescent="0.3">
      <c r="A2284" s="176">
        <v>813212</v>
      </c>
      <c r="B2284" s="176" t="s">
        <v>308</v>
      </c>
      <c r="C2284" s="176" t="s">
        <v>222</v>
      </c>
      <c r="D2284" s="176" t="s">
        <v>221</v>
      </c>
      <c r="E2284" s="176" t="s">
        <v>221</v>
      </c>
      <c r="F2284" s="176" t="s">
        <v>221</v>
      </c>
      <c r="G2284" s="176" t="s">
        <v>220</v>
      </c>
      <c r="H2284" s="176" t="s">
        <v>222</v>
      </c>
      <c r="I2284" s="176" t="s">
        <v>220</v>
      </c>
      <c r="J2284" s="176" t="s">
        <v>221</v>
      </c>
      <c r="K2284" s="176" t="s">
        <v>221</v>
      </c>
      <c r="L2284" s="176" t="s">
        <v>220</v>
      </c>
      <c r="M2284" s="176" t="s">
        <v>221</v>
      </c>
      <c r="N2284" s="176" t="s">
        <v>221</v>
      </c>
      <c r="O2284" s="176" t="s">
        <v>284</v>
      </c>
      <c r="P2284" s="176" t="s">
        <v>284</v>
      </c>
      <c r="Q2284" s="176" t="s">
        <v>284</v>
      </c>
      <c r="R2284" s="176" t="s">
        <v>284</v>
      </c>
      <c r="S2284" s="176" t="s">
        <v>284</v>
      </c>
      <c r="T2284" s="176" t="s">
        <v>284</v>
      </c>
      <c r="U2284" s="176" t="s">
        <v>284</v>
      </c>
      <c r="V2284" s="176" t="s">
        <v>284</v>
      </c>
      <c r="W2284" s="176" t="s">
        <v>284</v>
      </c>
      <c r="X2284" s="176" t="s">
        <v>284</v>
      </c>
      <c r="Y2284" s="176" t="s">
        <v>284</v>
      </c>
      <c r="Z2284" s="176" t="s">
        <v>284</v>
      </c>
      <c r="AA2284" s="176" t="s">
        <v>284</v>
      </c>
      <c r="AB2284" s="176" t="s">
        <v>284</v>
      </c>
      <c r="AC2284" s="176" t="s">
        <v>284</v>
      </c>
      <c r="AD2284" s="176" t="s">
        <v>284</v>
      </c>
      <c r="AE2284" s="176" t="s">
        <v>284</v>
      </c>
      <c r="AF2284" s="176" t="s">
        <v>284</v>
      </c>
      <c r="AG2284" s="176" t="s">
        <v>284</v>
      </c>
      <c r="AH2284" s="176" t="s">
        <v>284</v>
      </c>
      <c r="AI2284" s="176" t="s">
        <v>284</v>
      </c>
      <c r="AJ2284" s="176" t="s">
        <v>284</v>
      </c>
      <c r="AK2284" s="176" t="s">
        <v>284</v>
      </c>
      <c r="AL2284" s="176" t="s">
        <v>284</v>
      </c>
      <c r="AM2284" s="176" t="s">
        <v>284</v>
      </c>
      <c r="AN2284" s="176" t="s">
        <v>284</v>
      </c>
      <c r="AO2284" s="176" t="s">
        <v>284</v>
      </c>
      <c r="AP2284" s="176" t="s">
        <v>284</v>
      </c>
      <c r="AQ2284" s="176" t="s">
        <v>284</v>
      </c>
      <c r="AR2284" s="176" t="s">
        <v>284</v>
      </c>
      <c r="AS2284" s="176" t="s">
        <v>284</v>
      </c>
      <c r="AT2284" s="176" t="s">
        <v>284</v>
      </c>
      <c r="AU2284" s="176" t="s">
        <v>284</v>
      </c>
      <c r="AV2284" s="176" t="s">
        <v>284</v>
      </c>
      <c r="AW2284" s="176" t="s">
        <v>284</v>
      </c>
      <c r="AX2284" s="176" t="s">
        <v>284</v>
      </c>
    </row>
    <row r="2285" spans="1:50" x14ac:dyDescent="0.3">
      <c r="A2285" s="176">
        <v>813213</v>
      </c>
      <c r="B2285" s="176" t="s">
        <v>308</v>
      </c>
      <c r="C2285" s="176" t="s">
        <v>222</v>
      </c>
      <c r="D2285" s="176" t="s">
        <v>221</v>
      </c>
      <c r="E2285" s="176" t="s">
        <v>221</v>
      </c>
      <c r="F2285" s="176" t="s">
        <v>221</v>
      </c>
      <c r="G2285" s="176" t="s">
        <v>222</v>
      </c>
      <c r="H2285" s="176" t="s">
        <v>222</v>
      </c>
      <c r="I2285" s="176" t="s">
        <v>222</v>
      </c>
      <c r="J2285" s="176" t="s">
        <v>222</v>
      </c>
      <c r="K2285" s="176" t="s">
        <v>222</v>
      </c>
      <c r="L2285" s="176" t="s">
        <v>222</v>
      </c>
      <c r="M2285" s="176" t="s">
        <v>221</v>
      </c>
      <c r="N2285" s="176" t="s">
        <v>222</v>
      </c>
    </row>
    <row r="2286" spans="1:50" x14ac:dyDescent="0.3">
      <c r="A2286" s="176">
        <v>813214</v>
      </c>
      <c r="B2286" s="176" t="s">
        <v>308</v>
      </c>
      <c r="C2286" s="176" t="s">
        <v>222</v>
      </c>
      <c r="D2286" s="176" t="s">
        <v>222</v>
      </c>
      <c r="E2286" s="176" t="s">
        <v>222</v>
      </c>
      <c r="F2286" s="176" t="s">
        <v>222</v>
      </c>
      <c r="G2286" s="176" t="s">
        <v>222</v>
      </c>
      <c r="H2286" s="176" t="s">
        <v>222</v>
      </c>
      <c r="I2286" s="176" t="s">
        <v>221</v>
      </c>
      <c r="J2286" s="176" t="s">
        <v>221</v>
      </c>
      <c r="K2286" s="176" t="s">
        <v>221</v>
      </c>
      <c r="L2286" s="176" t="s">
        <v>221</v>
      </c>
      <c r="M2286" s="176" t="s">
        <v>221</v>
      </c>
      <c r="N2286" s="176" t="s">
        <v>221</v>
      </c>
    </row>
    <row r="2287" spans="1:50" x14ac:dyDescent="0.3">
      <c r="A2287" s="176">
        <v>813215</v>
      </c>
      <c r="B2287" s="176" t="s">
        <v>308</v>
      </c>
      <c r="C2287" s="176" t="s">
        <v>222</v>
      </c>
      <c r="D2287" s="176" t="s">
        <v>222</v>
      </c>
      <c r="E2287" s="176" t="s">
        <v>220</v>
      </c>
      <c r="F2287" s="176" t="s">
        <v>220</v>
      </c>
      <c r="G2287" s="176" t="s">
        <v>220</v>
      </c>
      <c r="H2287" s="176" t="s">
        <v>222</v>
      </c>
      <c r="I2287" s="176" t="s">
        <v>222</v>
      </c>
      <c r="J2287" s="176" t="s">
        <v>222</v>
      </c>
      <c r="K2287" s="176" t="s">
        <v>220</v>
      </c>
      <c r="L2287" s="176" t="s">
        <v>222</v>
      </c>
      <c r="M2287" s="176" t="s">
        <v>220</v>
      </c>
      <c r="N2287" s="176" t="s">
        <v>222</v>
      </c>
      <c r="O2287" s="176" t="s">
        <v>284</v>
      </c>
      <c r="P2287" s="176" t="s">
        <v>284</v>
      </c>
      <c r="Q2287" s="176" t="s">
        <v>284</v>
      </c>
      <c r="R2287" s="176" t="s">
        <v>284</v>
      </c>
      <c r="S2287" s="176" t="s">
        <v>284</v>
      </c>
      <c r="T2287" s="176" t="s">
        <v>284</v>
      </c>
      <c r="U2287" s="176" t="s">
        <v>284</v>
      </c>
      <c r="V2287" s="176" t="s">
        <v>284</v>
      </c>
      <c r="W2287" s="176" t="s">
        <v>284</v>
      </c>
      <c r="X2287" s="176" t="s">
        <v>284</v>
      </c>
      <c r="Y2287" s="176" t="s">
        <v>284</v>
      </c>
      <c r="Z2287" s="176" t="s">
        <v>284</v>
      </c>
      <c r="AA2287" s="176" t="s">
        <v>284</v>
      </c>
      <c r="AB2287" s="176" t="s">
        <v>284</v>
      </c>
      <c r="AC2287" s="176" t="s">
        <v>284</v>
      </c>
      <c r="AD2287" s="176" t="s">
        <v>284</v>
      </c>
      <c r="AE2287" s="176" t="s">
        <v>284</v>
      </c>
      <c r="AF2287" s="176" t="s">
        <v>284</v>
      </c>
      <c r="AG2287" s="176" t="s">
        <v>284</v>
      </c>
      <c r="AH2287" s="176" t="s">
        <v>284</v>
      </c>
      <c r="AI2287" s="176" t="s">
        <v>284</v>
      </c>
      <c r="AJ2287" s="176" t="s">
        <v>284</v>
      </c>
      <c r="AK2287" s="176" t="s">
        <v>284</v>
      </c>
      <c r="AL2287" s="176" t="s">
        <v>284</v>
      </c>
      <c r="AM2287" s="176" t="s">
        <v>284</v>
      </c>
      <c r="AN2287" s="176" t="s">
        <v>284</v>
      </c>
      <c r="AO2287" s="176" t="s">
        <v>284</v>
      </c>
      <c r="AP2287" s="176" t="s">
        <v>284</v>
      </c>
      <c r="AQ2287" s="176" t="s">
        <v>284</v>
      </c>
      <c r="AR2287" s="176" t="s">
        <v>284</v>
      </c>
      <c r="AS2287" s="176" t="s">
        <v>284</v>
      </c>
      <c r="AT2287" s="176" t="s">
        <v>284</v>
      </c>
      <c r="AU2287" s="176" t="s">
        <v>284</v>
      </c>
      <c r="AV2287" s="176" t="s">
        <v>284</v>
      </c>
      <c r="AW2287" s="176" t="s">
        <v>284</v>
      </c>
      <c r="AX2287" s="176" t="s">
        <v>284</v>
      </c>
    </row>
    <row r="2288" spans="1:50" x14ac:dyDescent="0.3">
      <c r="A2288" s="176">
        <v>813216</v>
      </c>
      <c r="B2288" s="176" t="s">
        <v>308</v>
      </c>
      <c r="C2288" s="176" t="s">
        <v>222</v>
      </c>
      <c r="D2288" s="176" t="s">
        <v>221</v>
      </c>
      <c r="E2288" s="176" t="s">
        <v>222</v>
      </c>
      <c r="F2288" s="176" t="s">
        <v>222</v>
      </c>
      <c r="G2288" s="176" t="s">
        <v>222</v>
      </c>
      <c r="H2288" s="176" t="s">
        <v>221</v>
      </c>
      <c r="I2288" s="176" t="s">
        <v>221</v>
      </c>
      <c r="J2288" s="176" t="s">
        <v>221</v>
      </c>
      <c r="K2288" s="176" t="s">
        <v>221</v>
      </c>
      <c r="L2288" s="176" t="s">
        <v>221</v>
      </c>
      <c r="M2288" s="176" t="s">
        <v>221</v>
      </c>
      <c r="N2288" s="176" t="s">
        <v>221</v>
      </c>
    </row>
    <row r="2289" spans="1:50" x14ac:dyDescent="0.3">
      <c r="A2289" s="176">
        <v>813217</v>
      </c>
      <c r="B2289" s="176" t="s">
        <v>308</v>
      </c>
      <c r="C2289" s="176" t="s">
        <v>222</v>
      </c>
      <c r="D2289" s="176" t="s">
        <v>222</v>
      </c>
      <c r="E2289" s="176" t="s">
        <v>222</v>
      </c>
      <c r="F2289" s="176" t="s">
        <v>222</v>
      </c>
      <c r="G2289" s="176" t="s">
        <v>222</v>
      </c>
      <c r="H2289" s="176" t="s">
        <v>222</v>
      </c>
      <c r="I2289" s="176" t="s">
        <v>221</v>
      </c>
      <c r="J2289" s="176" t="s">
        <v>221</v>
      </c>
      <c r="K2289" s="176" t="s">
        <v>221</v>
      </c>
      <c r="L2289" s="176" t="s">
        <v>221</v>
      </c>
      <c r="M2289" s="176" t="s">
        <v>221</v>
      </c>
      <c r="N2289" s="176" t="s">
        <v>221</v>
      </c>
    </row>
    <row r="2290" spans="1:50" x14ac:dyDescent="0.3">
      <c r="A2290" s="176">
        <v>813218</v>
      </c>
      <c r="B2290" s="176" t="s">
        <v>308</v>
      </c>
      <c r="C2290" s="176" t="s">
        <v>222</v>
      </c>
      <c r="D2290" s="176" t="s">
        <v>222</v>
      </c>
      <c r="E2290" s="176" t="s">
        <v>222</v>
      </c>
      <c r="F2290" s="176" t="s">
        <v>222</v>
      </c>
      <c r="G2290" s="176" t="s">
        <v>222</v>
      </c>
      <c r="H2290" s="176" t="s">
        <v>222</v>
      </c>
      <c r="I2290" s="176" t="s">
        <v>221</v>
      </c>
      <c r="J2290" s="176" t="s">
        <v>221</v>
      </c>
      <c r="K2290" s="176" t="s">
        <v>221</v>
      </c>
      <c r="L2290" s="176" t="s">
        <v>221</v>
      </c>
      <c r="M2290" s="176" t="s">
        <v>221</v>
      </c>
      <c r="N2290" s="176" t="s">
        <v>221</v>
      </c>
    </row>
    <row r="2291" spans="1:50" x14ac:dyDescent="0.3">
      <c r="A2291" s="176">
        <v>813219</v>
      </c>
      <c r="B2291" s="176" t="s">
        <v>308</v>
      </c>
      <c r="C2291" s="176" t="s">
        <v>221</v>
      </c>
      <c r="D2291" s="176" t="s">
        <v>221</v>
      </c>
      <c r="E2291" s="176" t="s">
        <v>221</v>
      </c>
      <c r="F2291" s="176" t="s">
        <v>221</v>
      </c>
      <c r="G2291" s="176" t="s">
        <v>221</v>
      </c>
      <c r="H2291" s="176" t="s">
        <v>221</v>
      </c>
      <c r="I2291" s="176" t="s">
        <v>221</v>
      </c>
      <c r="J2291" s="176" t="s">
        <v>221</v>
      </c>
      <c r="K2291" s="176" t="s">
        <v>221</v>
      </c>
      <c r="L2291" s="176" t="s">
        <v>221</v>
      </c>
      <c r="M2291" s="176" t="s">
        <v>221</v>
      </c>
      <c r="N2291" s="176" t="s">
        <v>221</v>
      </c>
    </row>
    <row r="2292" spans="1:50" x14ac:dyDescent="0.3">
      <c r="A2292" s="176">
        <v>813220</v>
      </c>
      <c r="B2292" s="176" t="s">
        <v>308</v>
      </c>
      <c r="C2292" s="176" t="s">
        <v>222</v>
      </c>
      <c r="D2292" s="176" t="s">
        <v>221</v>
      </c>
      <c r="E2292" s="176" t="s">
        <v>221</v>
      </c>
      <c r="F2292" s="176" t="s">
        <v>222</v>
      </c>
      <c r="G2292" s="176" t="s">
        <v>222</v>
      </c>
      <c r="H2292" s="176" t="s">
        <v>220</v>
      </c>
      <c r="I2292" s="176" t="s">
        <v>221</v>
      </c>
      <c r="J2292" s="176" t="s">
        <v>221</v>
      </c>
      <c r="K2292" s="176" t="s">
        <v>222</v>
      </c>
      <c r="L2292" s="176" t="s">
        <v>221</v>
      </c>
      <c r="M2292" s="176" t="s">
        <v>222</v>
      </c>
      <c r="N2292" s="176" t="s">
        <v>222</v>
      </c>
    </row>
    <row r="2293" spans="1:50" x14ac:dyDescent="0.3">
      <c r="A2293" s="176">
        <v>813221</v>
      </c>
      <c r="B2293" s="176" t="s">
        <v>308</v>
      </c>
      <c r="C2293" s="176" t="s">
        <v>220</v>
      </c>
      <c r="D2293" s="176" t="s">
        <v>220</v>
      </c>
      <c r="E2293" s="176" t="s">
        <v>220</v>
      </c>
      <c r="F2293" s="176" t="s">
        <v>220</v>
      </c>
      <c r="G2293" s="176" t="s">
        <v>222</v>
      </c>
      <c r="H2293" s="176" t="s">
        <v>220</v>
      </c>
      <c r="I2293" s="176" t="s">
        <v>222</v>
      </c>
      <c r="J2293" s="176" t="s">
        <v>222</v>
      </c>
      <c r="K2293" s="176" t="s">
        <v>222</v>
      </c>
      <c r="L2293" s="176" t="s">
        <v>222</v>
      </c>
      <c r="M2293" s="176" t="s">
        <v>222</v>
      </c>
      <c r="N2293" s="176" t="s">
        <v>222</v>
      </c>
      <c r="O2293" s="176" t="s">
        <v>284</v>
      </c>
      <c r="P2293" s="176" t="s">
        <v>284</v>
      </c>
      <c r="Q2293" s="176" t="s">
        <v>284</v>
      </c>
      <c r="R2293" s="176" t="s">
        <v>284</v>
      </c>
      <c r="S2293" s="176" t="s">
        <v>284</v>
      </c>
      <c r="T2293" s="176" t="s">
        <v>284</v>
      </c>
      <c r="U2293" s="176" t="s">
        <v>284</v>
      </c>
      <c r="V2293" s="176" t="s">
        <v>284</v>
      </c>
      <c r="W2293" s="176" t="s">
        <v>284</v>
      </c>
      <c r="X2293" s="176" t="s">
        <v>284</v>
      </c>
      <c r="Y2293" s="176" t="s">
        <v>284</v>
      </c>
      <c r="Z2293" s="176" t="s">
        <v>284</v>
      </c>
      <c r="AA2293" s="176" t="s">
        <v>284</v>
      </c>
      <c r="AB2293" s="176" t="s">
        <v>284</v>
      </c>
      <c r="AC2293" s="176" t="s">
        <v>284</v>
      </c>
      <c r="AD2293" s="176" t="s">
        <v>284</v>
      </c>
      <c r="AE2293" s="176" t="s">
        <v>284</v>
      </c>
      <c r="AF2293" s="176" t="s">
        <v>284</v>
      </c>
      <c r="AG2293" s="176" t="s">
        <v>284</v>
      </c>
      <c r="AH2293" s="176" t="s">
        <v>284</v>
      </c>
      <c r="AI2293" s="176" t="s">
        <v>284</v>
      </c>
      <c r="AJ2293" s="176" t="s">
        <v>284</v>
      </c>
      <c r="AK2293" s="176" t="s">
        <v>284</v>
      </c>
      <c r="AL2293" s="176" t="s">
        <v>284</v>
      </c>
      <c r="AM2293" s="176" t="s">
        <v>284</v>
      </c>
      <c r="AN2293" s="176" t="s">
        <v>284</v>
      </c>
      <c r="AO2293" s="176" t="s">
        <v>284</v>
      </c>
      <c r="AP2293" s="176" t="s">
        <v>284</v>
      </c>
      <c r="AQ2293" s="176" t="s">
        <v>284</v>
      </c>
      <c r="AR2293" s="176" t="s">
        <v>284</v>
      </c>
      <c r="AS2293" s="176" t="s">
        <v>284</v>
      </c>
      <c r="AT2293" s="176" t="s">
        <v>284</v>
      </c>
      <c r="AU2293" s="176" t="s">
        <v>284</v>
      </c>
      <c r="AV2293" s="176" t="s">
        <v>284</v>
      </c>
      <c r="AW2293" s="176" t="s">
        <v>284</v>
      </c>
      <c r="AX2293" s="176" t="s">
        <v>284</v>
      </c>
    </row>
    <row r="2294" spans="1:50" x14ac:dyDescent="0.3">
      <c r="A2294" s="176">
        <v>813222</v>
      </c>
      <c r="B2294" s="176" t="s">
        <v>308</v>
      </c>
      <c r="C2294" s="176" t="s">
        <v>221</v>
      </c>
      <c r="D2294" s="176" t="s">
        <v>221</v>
      </c>
      <c r="E2294" s="176" t="s">
        <v>221</v>
      </c>
      <c r="F2294" s="176" t="s">
        <v>221</v>
      </c>
      <c r="G2294" s="176" t="s">
        <v>221</v>
      </c>
      <c r="H2294" s="176" t="s">
        <v>221</v>
      </c>
      <c r="I2294" s="176" t="s">
        <v>221</v>
      </c>
      <c r="J2294" s="176" t="s">
        <v>221</v>
      </c>
      <c r="K2294" s="176" t="s">
        <v>221</v>
      </c>
      <c r="L2294" s="176" t="s">
        <v>221</v>
      </c>
      <c r="M2294" s="176" t="s">
        <v>221</v>
      </c>
      <c r="N2294" s="176" t="s">
        <v>221</v>
      </c>
    </row>
    <row r="2295" spans="1:50" x14ac:dyDescent="0.3">
      <c r="A2295" s="176">
        <v>813223</v>
      </c>
      <c r="B2295" s="176" t="s">
        <v>308</v>
      </c>
      <c r="C2295" s="176" t="s">
        <v>222</v>
      </c>
      <c r="D2295" s="176" t="s">
        <v>221</v>
      </c>
      <c r="E2295" s="176" t="s">
        <v>222</v>
      </c>
      <c r="F2295" s="176" t="s">
        <v>221</v>
      </c>
      <c r="G2295" s="176" t="s">
        <v>221</v>
      </c>
      <c r="H2295" s="176" t="s">
        <v>222</v>
      </c>
      <c r="I2295" s="176" t="s">
        <v>221</v>
      </c>
      <c r="J2295" s="176" t="s">
        <v>221</v>
      </c>
      <c r="K2295" s="176" t="s">
        <v>221</v>
      </c>
      <c r="L2295" s="176" t="s">
        <v>221</v>
      </c>
      <c r="M2295" s="176" t="s">
        <v>221</v>
      </c>
      <c r="N2295" s="176" t="s">
        <v>221</v>
      </c>
    </row>
    <row r="2296" spans="1:50" x14ac:dyDescent="0.3">
      <c r="A2296" s="176">
        <v>813225</v>
      </c>
      <c r="B2296" s="176" t="s">
        <v>308</v>
      </c>
      <c r="C2296" s="176" t="s">
        <v>220</v>
      </c>
      <c r="D2296" s="176" t="s">
        <v>220</v>
      </c>
      <c r="E2296" s="176" t="s">
        <v>222</v>
      </c>
      <c r="F2296" s="176" t="s">
        <v>221</v>
      </c>
      <c r="G2296" s="176" t="s">
        <v>221</v>
      </c>
      <c r="H2296" s="176" t="s">
        <v>220</v>
      </c>
      <c r="I2296" s="176" t="s">
        <v>222</v>
      </c>
      <c r="J2296" s="176" t="s">
        <v>222</v>
      </c>
      <c r="K2296" s="176" t="s">
        <v>221</v>
      </c>
      <c r="L2296" s="176" t="s">
        <v>222</v>
      </c>
      <c r="M2296" s="176" t="s">
        <v>222</v>
      </c>
      <c r="N2296" s="176" t="s">
        <v>221</v>
      </c>
      <c r="O2296" s="176" t="s">
        <v>284</v>
      </c>
      <c r="P2296" s="176" t="s">
        <v>284</v>
      </c>
      <c r="Q2296" s="176" t="s">
        <v>284</v>
      </c>
      <c r="R2296" s="176" t="s">
        <v>284</v>
      </c>
      <c r="S2296" s="176" t="s">
        <v>284</v>
      </c>
      <c r="T2296" s="176" t="s">
        <v>284</v>
      </c>
      <c r="U2296" s="176" t="s">
        <v>284</v>
      </c>
      <c r="V2296" s="176" t="s">
        <v>284</v>
      </c>
      <c r="W2296" s="176" t="s">
        <v>284</v>
      </c>
      <c r="X2296" s="176" t="s">
        <v>284</v>
      </c>
      <c r="Y2296" s="176" t="s">
        <v>284</v>
      </c>
      <c r="Z2296" s="176" t="s">
        <v>284</v>
      </c>
      <c r="AA2296" s="176" t="s">
        <v>284</v>
      </c>
      <c r="AB2296" s="176" t="s">
        <v>284</v>
      </c>
      <c r="AC2296" s="176" t="s">
        <v>284</v>
      </c>
      <c r="AD2296" s="176" t="s">
        <v>284</v>
      </c>
      <c r="AE2296" s="176" t="s">
        <v>284</v>
      </c>
      <c r="AF2296" s="176" t="s">
        <v>284</v>
      </c>
      <c r="AG2296" s="176" t="s">
        <v>284</v>
      </c>
      <c r="AH2296" s="176" t="s">
        <v>284</v>
      </c>
      <c r="AI2296" s="176" t="s">
        <v>284</v>
      </c>
      <c r="AJ2296" s="176" t="s">
        <v>284</v>
      </c>
      <c r="AK2296" s="176" t="s">
        <v>284</v>
      </c>
      <c r="AL2296" s="176" t="s">
        <v>284</v>
      </c>
      <c r="AM2296" s="176" t="s">
        <v>284</v>
      </c>
      <c r="AN2296" s="176" t="s">
        <v>284</v>
      </c>
      <c r="AO2296" s="176" t="s">
        <v>284</v>
      </c>
      <c r="AP2296" s="176" t="s">
        <v>284</v>
      </c>
      <c r="AQ2296" s="176" t="s">
        <v>284</v>
      </c>
      <c r="AR2296" s="176" t="s">
        <v>284</v>
      </c>
      <c r="AS2296" s="176" t="s">
        <v>284</v>
      </c>
      <c r="AT2296" s="176" t="s">
        <v>284</v>
      </c>
      <c r="AU2296" s="176" t="s">
        <v>284</v>
      </c>
      <c r="AV2296" s="176" t="s">
        <v>284</v>
      </c>
      <c r="AW2296" s="176" t="s">
        <v>284</v>
      </c>
      <c r="AX2296" s="176" t="s">
        <v>284</v>
      </c>
    </row>
    <row r="2297" spans="1:50" x14ac:dyDescent="0.3">
      <c r="A2297" s="176">
        <v>813228</v>
      </c>
      <c r="B2297" s="176" t="s">
        <v>308</v>
      </c>
      <c r="C2297" s="176" t="s">
        <v>221</v>
      </c>
      <c r="D2297" s="176" t="s">
        <v>221</v>
      </c>
      <c r="E2297" s="176" t="s">
        <v>221</v>
      </c>
      <c r="F2297" s="176" t="s">
        <v>222</v>
      </c>
      <c r="G2297" s="176" t="s">
        <v>222</v>
      </c>
      <c r="H2297" s="176" t="s">
        <v>222</v>
      </c>
      <c r="I2297" s="176" t="s">
        <v>221</v>
      </c>
      <c r="J2297" s="176" t="s">
        <v>221</v>
      </c>
      <c r="K2297" s="176" t="s">
        <v>221</v>
      </c>
      <c r="L2297" s="176" t="s">
        <v>221</v>
      </c>
      <c r="M2297" s="176" t="s">
        <v>221</v>
      </c>
      <c r="N2297" s="176" t="s">
        <v>221</v>
      </c>
    </row>
    <row r="2298" spans="1:50" x14ac:dyDescent="0.3">
      <c r="A2298" s="176">
        <v>813230</v>
      </c>
      <c r="B2298" s="176" t="s">
        <v>308</v>
      </c>
      <c r="C2298" s="176" t="s">
        <v>222</v>
      </c>
      <c r="D2298" s="176" t="s">
        <v>222</v>
      </c>
      <c r="E2298" s="176" t="s">
        <v>220</v>
      </c>
      <c r="F2298" s="176" t="s">
        <v>222</v>
      </c>
      <c r="G2298" s="176" t="s">
        <v>221</v>
      </c>
      <c r="H2298" s="176" t="s">
        <v>220</v>
      </c>
      <c r="I2298" s="176" t="s">
        <v>220</v>
      </c>
      <c r="J2298" s="176" t="s">
        <v>221</v>
      </c>
      <c r="K2298" s="176" t="s">
        <v>221</v>
      </c>
      <c r="L2298" s="176" t="s">
        <v>222</v>
      </c>
      <c r="M2298" s="176" t="s">
        <v>222</v>
      </c>
      <c r="N2298" s="176" t="s">
        <v>222</v>
      </c>
    </row>
    <row r="2299" spans="1:50" x14ac:dyDescent="0.3">
      <c r="A2299" s="176">
        <v>813232</v>
      </c>
      <c r="B2299" s="176" t="s">
        <v>308</v>
      </c>
      <c r="C2299" s="176" t="s">
        <v>222</v>
      </c>
      <c r="D2299" s="176" t="s">
        <v>221</v>
      </c>
      <c r="E2299" s="176" t="s">
        <v>221</v>
      </c>
      <c r="F2299" s="176" t="s">
        <v>222</v>
      </c>
      <c r="G2299" s="176" t="s">
        <v>221</v>
      </c>
      <c r="H2299" s="176" t="s">
        <v>221</v>
      </c>
      <c r="I2299" s="176" t="s">
        <v>221</v>
      </c>
      <c r="J2299" s="176" t="s">
        <v>221</v>
      </c>
      <c r="K2299" s="176" t="s">
        <v>221</v>
      </c>
      <c r="L2299" s="176" t="s">
        <v>221</v>
      </c>
      <c r="M2299" s="176" t="s">
        <v>221</v>
      </c>
      <c r="N2299" s="176" t="s">
        <v>221</v>
      </c>
    </row>
    <row r="2300" spans="1:50" x14ac:dyDescent="0.3">
      <c r="A2300" s="176">
        <v>813235</v>
      </c>
      <c r="B2300" s="176" t="s">
        <v>308</v>
      </c>
      <c r="C2300" s="176" t="s">
        <v>220</v>
      </c>
      <c r="D2300" s="176" t="s">
        <v>220</v>
      </c>
      <c r="E2300" s="176" t="s">
        <v>222</v>
      </c>
      <c r="F2300" s="176" t="s">
        <v>222</v>
      </c>
      <c r="G2300" s="176" t="s">
        <v>222</v>
      </c>
      <c r="H2300" s="176" t="s">
        <v>222</v>
      </c>
      <c r="I2300" s="176" t="s">
        <v>222</v>
      </c>
      <c r="J2300" s="176" t="s">
        <v>222</v>
      </c>
      <c r="K2300" s="176" t="s">
        <v>222</v>
      </c>
      <c r="L2300" s="176" t="s">
        <v>221</v>
      </c>
      <c r="M2300" s="176" t="s">
        <v>221</v>
      </c>
      <c r="N2300" s="176" t="s">
        <v>222</v>
      </c>
      <c r="O2300" s="176" t="s">
        <v>284</v>
      </c>
      <c r="P2300" s="176" t="s">
        <v>284</v>
      </c>
      <c r="Q2300" s="176" t="s">
        <v>284</v>
      </c>
      <c r="R2300" s="176" t="s">
        <v>284</v>
      </c>
      <c r="S2300" s="176" t="s">
        <v>284</v>
      </c>
      <c r="T2300" s="176" t="s">
        <v>284</v>
      </c>
      <c r="U2300" s="176" t="s">
        <v>284</v>
      </c>
      <c r="V2300" s="176" t="s">
        <v>284</v>
      </c>
      <c r="W2300" s="176" t="s">
        <v>284</v>
      </c>
      <c r="X2300" s="176" t="s">
        <v>284</v>
      </c>
      <c r="Y2300" s="176" t="s">
        <v>284</v>
      </c>
      <c r="Z2300" s="176" t="s">
        <v>284</v>
      </c>
      <c r="AA2300" s="176" t="s">
        <v>284</v>
      </c>
      <c r="AB2300" s="176" t="s">
        <v>284</v>
      </c>
      <c r="AC2300" s="176" t="s">
        <v>284</v>
      </c>
      <c r="AD2300" s="176" t="s">
        <v>284</v>
      </c>
      <c r="AE2300" s="176" t="s">
        <v>284</v>
      </c>
      <c r="AF2300" s="176" t="s">
        <v>284</v>
      </c>
      <c r="AG2300" s="176" t="s">
        <v>284</v>
      </c>
      <c r="AH2300" s="176" t="s">
        <v>284</v>
      </c>
      <c r="AI2300" s="176" t="s">
        <v>284</v>
      </c>
      <c r="AJ2300" s="176" t="s">
        <v>284</v>
      </c>
      <c r="AK2300" s="176" t="s">
        <v>284</v>
      </c>
      <c r="AL2300" s="176" t="s">
        <v>284</v>
      </c>
      <c r="AM2300" s="176" t="s">
        <v>284</v>
      </c>
      <c r="AN2300" s="176" t="s">
        <v>284</v>
      </c>
      <c r="AO2300" s="176" t="s">
        <v>284</v>
      </c>
      <c r="AP2300" s="176" t="s">
        <v>284</v>
      </c>
      <c r="AQ2300" s="176" t="s">
        <v>284</v>
      </c>
      <c r="AR2300" s="176" t="s">
        <v>284</v>
      </c>
      <c r="AS2300" s="176" t="s">
        <v>284</v>
      </c>
      <c r="AT2300" s="176" t="s">
        <v>284</v>
      </c>
      <c r="AU2300" s="176" t="s">
        <v>284</v>
      </c>
      <c r="AV2300" s="176" t="s">
        <v>284</v>
      </c>
      <c r="AW2300" s="176" t="s">
        <v>284</v>
      </c>
      <c r="AX2300" s="176" t="s">
        <v>284</v>
      </c>
    </row>
    <row r="2301" spans="1:50" x14ac:dyDescent="0.3">
      <c r="A2301" s="176">
        <v>813238</v>
      </c>
      <c r="B2301" s="176" t="s">
        <v>308</v>
      </c>
      <c r="C2301" s="176" t="s">
        <v>222</v>
      </c>
      <c r="D2301" s="176" t="s">
        <v>221</v>
      </c>
      <c r="E2301" s="176" t="s">
        <v>221</v>
      </c>
      <c r="F2301" s="176" t="s">
        <v>222</v>
      </c>
      <c r="G2301" s="176" t="s">
        <v>222</v>
      </c>
      <c r="H2301" s="176" t="s">
        <v>222</v>
      </c>
      <c r="I2301" s="176" t="s">
        <v>221</v>
      </c>
      <c r="J2301" s="176" t="s">
        <v>221</v>
      </c>
      <c r="K2301" s="176" t="s">
        <v>221</v>
      </c>
      <c r="L2301" s="176" t="s">
        <v>221</v>
      </c>
      <c r="M2301" s="176" t="s">
        <v>221</v>
      </c>
      <c r="N2301" s="176" t="s">
        <v>221</v>
      </c>
    </row>
    <row r="2302" spans="1:50" x14ac:dyDescent="0.3">
      <c r="A2302" s="176">
        <v>813239</v>
      </c>
      <c r="B2302" s="176" t="s">
        <v>308</v>
      </c>
      <c r="C2302" s="176" t="s">
        <v>221</v>
      </c>
      <c r="D2302" s="176" t="s">
        <v>221</v>
      </c>
      <c r="E2302" s="176" t="s">
        <v>221</v>
      </c>
      <c r="F2302" s="176" t="s">
        <v>221</v>
      </c>
      <c r="G2302" s="176" t="s">
        <v>222</v>
      </c>
      <c r="H2302" s="176" t="s">
        <v>222</v>
      </c>
      <c r="I2302" s="176" t="s">
        <v>221</v>
      </c>
      <c r="J2302" s="176" t="s">
        <v>221</v>
      </c>
      <c r="K2302" s="176" t="s">
        <v>221</v>
      </c>
      <c r="L2302" s="176" t="s">
        <v>221</v>
      </c>
      <c r="M2302" s="176" t="s">
        <v>221</v>
      </c>
      <c r="N2302" s="176" t="s">
        <v>221</v>
      </c>
    </row>
    <row r="2303" spans="1:50" x14ac:dyDescent="0.3">
      <c r="A2303" s="176">
        <v>813241</v>
      </c>
      <c r="B2303" s="176" t="s">
        <v>308</v>
      </c>
      <c r="C2303" s="176" t="s">
        <v>220</v>
      </c>
      <c r="D2303" s="176" t="s">
        <v>220</v>
      </c>
      <c r="E2303" s="176" t="s">
        <v>220</v>
      </c>
      <c r="F2303" s="176" t="s">
        <v>220</v>
      </c>
      <c r="G2303" s="176" t="s">
        <v>220</v>
      </c>
      <c r="H2303" s="176" t="s">
        <v>222</v>
      </c>
      <c r="I2303" s="176" t="s">
        <v>222</v>
      </c>
      <c r="J2303" s="176" t="s">
        <v>222</v>
      </c>
      <c r="K2303" s="176" t="s">
        <v>222</v>
      </c>
      <c r="L2303" s="176" t="s">
        <v>222</v>
      </c>
      <c r="M2303" s="176" t="s">
        <v>222</v>
      </c>
      <c r="N2303" s="176" t="s">
        <v>222</v>
      </c>
    </row>
    <row r="2304" spans="1:50" x14ac:dyDescent="0.3">
      <c r="A2304" s="176">
        <v>813244</v>
      </c>
      <c r="B2304" s="176" t="s">
        <v>308</v>
      </c>
      <c r="C2304" s="176" t="s">
        <v>222</v>
      </c>
      <c r="D2304" s="176" t="s">
        <v>222</v>
      </c>
      <c r="E2304" s="176" t="s">
        <v>222</v>
      </c>
      <c r="F2304" s="176" t="s">
        <v>221</v>
      </c>
      <c r="G2304" s="176" t="s">
        <v>221</v>
      </c>
      <c r="H2304" s="176" t="s">
        <v>221</v>
      </c>
      <c r="I2304" s="176" t="s">
        <v>221</v>
      </c>
      <c r="J2304" s="176" t="s">
        <v>221</v>
      </c>
      <c r="K2304" s="176" t="s">
        <v>221</v>
      </c>
      <c r="L2304" s="176" t="s">
        <v>221</v>
      </c>
      <c r="M2304" s="176" t="s">
        <v>221</v>
      </c>
      <c r="N2304" s="176" t="s">
        <v>221</v>
      </c>
    </row>
    <row r="2305" spans="1:50" x14ac:dyDescent="0.3">
      <c r="A2305" s="176">
        <v>813245</v>
      </c>
      <c r="B2305" s="176" t="s">
        <v>308</v>
      </c>
      <c r="C2305" s="176" t="s">
        <v>221</v>
      </c>
      <c r="D2305" s="176" t="s">
        <v>221</v>
      </c>
      <c r="E2305" s="176" t="s">
        <v>221</v>
      </c>
      <c r="F2305" s="176" t="s">
        <v>221</v>
      </c>
      <c r="G2305" s="176" t="s">
        <v>221</v>
      </c>
      <c r="H2305" s="176" t="s">
        <v>221</v>
      </c>
      <c r="I2305" s="176" t="s">
        <v>221</v>
      </c>
      <c r="J2305" s="176" t="s">
        <v>221</v>
      </c>
      <c r="K2305" s="176" t="s">
        <v>221</v>
      </c>
      <c r="L2305" s="176" t="s">
        <v>221</v>
      </c>
      <c r="M2305" s="176" t="s">
        <v>221</v>
      </c>
      <c r="N2305" s="176" t="s">
        <v>221</v>
      </c>
    </row>
    <row r="2306" spans="1:50" x14ac:dyDescent="0.3">
      <c r="A2306" s="176">
        <v>813246</v>
      </c>
      <c r="B2306" s="176" t="s">
        <v>308</v>
      </c>
      <c r="C2306" s="176" t="s">
        <v>221</v>
      </c>
      <c r="D2306" s="176" t="s">
        <v>222</v>
      </c>
      <c r="E2306" s="176" t="s">
        <v>222</v>
      </c>
      <c r="F2306" s="176" t="s">
        <v>222</v>
      </c>
      <c r="G2306" s="176" t="s">
        <v>221</v>
      </c>
      <c r="H2306" s="176" t="s">
        <v>222</v>
      </c>
      <c r="I2306" s="176" t="s">
        <v>221</v>
      </c>
      <c r="J2306" s="176" t="s">
        <v>221</v>
      </c>
      <c r="K2306" s="176" t="s">
        <v>221</v>
      </c>
      <c r="L2306" s="176" t="s">
        <v>221</v>
      </c>
      <c r="M2306" s="176" t="s">
        <v>221</v>
      </c>
      <c r="N2306" s="176" t="s">
        <v>221</v>
      </c>
    </row>
    <row r="2307" spans="1:50" x14ac:dyDescent="0.3">
      <c r="A2307" s="176">
        <v>813248</v>
      </c>
      <c r="B2307" s="176" t="s">
        <v>308</v>
      </c>
      <c r="C2307" s="176" t="s">
        <v>222</v>
      </c>
      <c r="D2307" s="176" t="s">
        <v>222</v>
      </c>
      <c r="E2307" s="176" t="s">
        <v>222</v>
      </c>
      <c r="F2307" s="176" t="s">
        <v>222</v>
      </c>
      <c r="G2307" s="176" t="s">
        <v>222</v>
      </c>
      <c r="H2307" s="176" t="s">
        <v>222</v>
      </c>
      <c r="I2307" s="176" t="s">
        <v>221</v>
      </c>
      <c r="J2307" s="176" t="s">
        <v>221</v>
      </c>
      <c r="K2307" s="176" t="s">
        <v>221</v>
      </c>
      <c r="L2307" s="176" t="s">
        <v>221</v>
      </c>
      <c r="M2307" s="176" t="s">
        <v>221</v>
      </c>
      <c r="N2307" s="176" t="s">
        <v>221</v>
      </c>
    </row>
    <row r="2308" spans="1:50" x14ac:dyDescent="0.3">
      <c r="A2308" s="176">
        <v>813250</v>
      </c>
      <c r="B2308" s="176" t="s">
        <v>308</v>
      </c>
      <c r="C2308" s="176" t="s">
        <v>222</v>
      </c>
      <c r="D2308" s="176" t="s">
        <v>221</v>
      </c>
      <c r="E2308" s="176" t="s">
        <v>221</v>
      </c>
      <c r="F2308" s="176" t="s">
        <v>222</v>
      </c>
      <c r="G2308" s="176" t="s">
        <v>222</v>
      </c>
      <c r="H2308" s="176" t="s">
        <v>222</v>
      </c>
      <c r="I2308" s="176" t="s">
        <v>221</v>
      </c>
      <c r="J2308" s="176" t="s">
        <v>221</v>
      </c>
      <c r="K2308" s="176" t="s">
        <v>221</v>
      </c>
      <c r="L2308" s="176" t="s">
        <v>221</v>
      </c>
      <c r="M2308" s="176" t="s">
        <v>221</v>
      </c>
      <c r="N2308" s="176" t="s">
        <v>221</v>
      </c>
    </row>
    <row r="2309" spans="1:50" x14ac:dyDescent="0.3">
      <c r="A2309" s="176">
        <v>813251</v>
      </c>
      <c r="B2309" s="176" t="s">
        <v>308</v>
      </c>
      <c r="C2309" s="176" t="s">
        <v>222</v>
      </c>
      <c r="D2309" s="176" t="s">
        <v>222</v>
      </c>
      <c r="E2309" s="176" t="s">
        <v>222</v>
      </c>
      <c r="F2309" s="176" t="s">
        <v>222</v>
      </c>
      <c r="G2309" s="176" t="s">
        <v>221</v>
      </c>
      <c r="H2309" s="176" t="s">
        <v>222</v>
      </c>
      <c r="I2309" s="176" t="s">
        <v>221</v>
      </c>
      <c r="J2309" s="176" t="s">
        <v>221</v>
      </c>
      <c r="K2309" s="176" t="s">
        <v>221</v>
      </c>
      <c r="L2309" s="176" t="s">
        <v>221</v>
      </c>
      <c r="M2309" s="176" t="s">
        <v>221</v>
      </c>
      <c r="N2309" s="176" t="s">
        <v>221</v>
      </c>
    </row>
    <row r="2310" spans="1:50" x14ac:dyDescent="0.3">
      <c r="A2310" s="176">
        <v>813252</v>
      </c>
      <c r="B2310" s="176" t="s">
        <v>308</v>
      </c>
      <c r="C2310" s="176" t="s">
        <v>222</v>
      </c>
      <c r="D2310" s="176" t="s">
        <v>221</v>
      </c>
      <c r="E2310" s="176" t="s">
        <v>221</v>
      </c>
      <c r="F2310" s="176" t="s">
        <v>222</v>
      </c>
      <c r="G2310" s="176" t="s">
        <v>222</v>
      </c>
      <c r="H2310" s="176" t="s">
        <v>222</v>
      </c>
      <c r="I2310" s="176" t="s">
        <v>221</v>
      </c>
      <c r="J2310" s="176" t="s">
        <v>221</v>
      </c>
      <c r="K2310" s="176" t="s">
        <v>221</v>
      </c>
      <c r="L2310" s="176" t="s">
        <v>221</v>
      </c>
      <c r="M2310" s="176" t="s">
        <v>221</v>
      </c>
      <c r="N2310" s="176" t="s">
        <v>221</v>
      </c>
    </row>
    <row r="2311" spans="1:50" x14ac:dyDescent="0.3">
      <c r="A2311" s="176">
        <v>813253</v>
      </c>
      <c r="B2311" s="176" t="s">
        <v>308</v>
      </c>
      <c r="C2311" s="176" t="s">
        <v>220</v>
      </c>
      <c r="D2311" s="176" t="s">
        <v>222</v>
      </c>
      <c r="E2311" s="176" t="s">
        <v>220</v>
      </c>
      <c r="F2311" s="176" t="s">
        <v>220</v>
      </c>
      <c r="G2311" s="176" t="s">
        <v>220</v>
      </c>
      <c r="H2311" s="176" t="s">
        <v>222</v>
      </c>
      <c r="I2311" s="176" t="s">
        <v>220</v>
      </c>
      <c r="J2311" s="176" t="s">
        <v>222</v>
      </c>
      <c r="K2311" s="176" t="s">
        <v>221</v>
      </c>
      <c r="L2311" s="176" t="s">
        <v>222</v>
      </c>
      <c r="M2311" s="176" t="s">
        <v>222</v>
      </c>
      <c r="N2311" s="176" t="s">
        <v>222</v>
      </c>
      <c r="O2311" s="176" t="s">
        <v>284</v>
      </c>
      <c r="P2311" s="176" t="s">
        <v>284</v>
      </c>
      <c r="Q2311" s="176" t="s">
        <v>284</v>
      </c>
      <c r="R2311" s="176" t="s">
        <v>284</v>
      </c>
      <c r="S2311" s="176" t="s">
        <v>284</v>
      </c>
      <c r="T2311" s="176" t="s">
        <v>284</v>
      </c>
      <c r="U2311" s="176" t="s">
        <v>284</v>
      </c>
      <c r="V2311" s="176" t="s">
        <v>284</v>
      </c>
      <c r="W2311" s="176" t="s">
        <v>284</v>
      </c>
      <c r="X2311" s="176" t="s">
        <v>284</v>
      </c>
      <c r="Y2311" s="176" t="s">
        <v>284</v>
      </c>
      <c r="Z2311" s="176" t="s">
        <v>284</v>
      </c>
      <c r="AA2311" s="176" t="s">
        <v>284</v>
      </c>
      <c r="AB2311" s="176" t="s">
        <v>284</v>
      </c>
      <c r="AC2311" s="176" t="s">
        <v>284</v>
      </c>
      <c r="AD2311" s="176" t="s">
        <v>284</v>
      </c>
      <c r="AE2311" s="176" t="s">
        <v>284</v>
      </c>
      <c r="AF2311" s="176" t="s">
        <v>284</v>
      </c>
      <c r="AG2311" s="176" t="s">
        <v>284</v>
      </c>
      <c r="AH2311" s="176" t="s">
        <v>284</v>
      </c>
      <c r="AI2311" s="176" t="s">
        <v>284</v>
      </c>
      <c r="AJ2311" s="176" t="s">
        <v>284</v>
      </c>
      <c r="AK2311" s="176" t="s">
        <v>284</v>
      </c>
      <c r="AL2311" s="176" t="s">
        <v>284</v>
      </c>
      <c r="AM2311" s="176" t="s">
        <v>284</v>
      </c>
      <c r="AN2311" s="176" t="s">
        <v>284</v>
      </c>
      <c r="AO2311" s="176" t="s">
        <v>284</v>
      </c>
      <c r="AP2311" s="176" t="s">
        <v>284</v>
      </c>
      <c r="AQ2311" s="176" t="s">
        <v>284</v>
      </c>
      <c r="AR2311" s="176" t="s">
        <v>284</v>
      </c>
      <c r="AS2311" s="176" t="s">
        <v>284</v>
      </c>
      <c r="AT2311" s="176" t="s">
        <v>284</v>
      </c>
      <c r="AU2311" s="176" t="s">
        <v>284</v>
      </c>
      <c r="AV2311" s="176" t="s">
        <v>284</v>
      </c>
      <c r="AW2311" s="176" t="s">
        <v>284</v>
      </c>
      <c r="AX2311" s="176" t="s">
        <v>284</v>
      </c>
    </row>
    <row r="2312" spans="1:50" x14ac:dyDescent="0.3">
      <c r="A2312" s="176">
        <v>813254</v>
      </c>
      <c r="B2312" s="176" t="s">
        <v>308</v>
      </c>
      <c r="C2312" s="176" t="s">
        <v>222</v>
      </c>
      <c r="D2312" s="176" t="s">
        <v>221</v>
      </c>
      <c r="E2312" s="176" t="s">
        <v>221</v>
      </c>
      <c r="F2312" s="176" t="s">
        <v>221</v>
      </c>
      <c r="G2312" s="176" t="s">
        <v>222</v>
      </c>
      <c r="H2312" s="176" t="s">
        <v>221</v>
      </c>
      <c r="I2312" s="176" t="s">
        <v>221</v>
      </c>
      <c r="J2312" s="176" t="s">
        <v>221</v>
      </c>
      <c r="K2312" s="176" t="s">
        <v>222</v>
      </c>
      <c r="L2312" s="176" t="s">
        <v>221</v>
      </c>
      <c r="M2312" s="176" t="s">
        <v>222</v>
      </c>
      <c r="N2312" s="176" t="s">
        <v>221</v>
      </c>
      <c r="O2312" s="176" t="s">
        <v>284</v>
      </c>
      <c r="P2312" s="176" t="s">
        <v>284</v>
      </c>
      <c r="Q2312" s="176" t="s">
        <v>284</v>
      </c>
      <c r="R2312" s="176" t="s">
        <v>284</v>
      </c>
      <c r="S2312" s="176" t="s">
        <v>284</v>
      </c>
      <c r="T2312" s="176" t="s">
        <v>284</v>
      </c>
      <c r="U2312" s="176" t="s">
        <v>284</v>
      </c>
      <c r="V2312" s="176" t="s">
        <v>284</v>
      </c>
      <c r="W2312" s="176" t="s">
        <v>284</v>
      </c>
      <c r="X2312" s="176" t="s">
        <v>284</v>
      </c>
      <c r="Y2312" s="176" t="s">
        <v>284</v>
      </c>
      <c r="Z2312" s="176" t="s">
        <v>284</v>
      </c>
      <c r="AA2312" s="176" t="s">
        <v>284</v>
      </c>
      <c r="AB2312" s="176" t="s">
        <v>284</v>
      </c>
      <c r="AC2312" s="176" t="s">
        <v>284</v>
      </c>
      <c r="AD2312" s="176" t="s">
        <v>284</v>
      </c>
      <c r="AE2312" s="176" t="s">
        <v>284</v>
      </c>
      <c r="AF2312" s="176" t="s">
        <v>284</v>
      </c>
      <c r="AG2312" s="176" t="s">
        <v>284</v>
      </c>
      <c r="AH2312" s="176" t="s">
        <v>284</v>
      </c>
      <c r="AI2312" s="176" t="s">
        <v>284</v>
      </c>
      <c r="AJ2312" s="176" t="s">
        <v>284</v>
      </c>
      <c r="AK2312" s="176" t="s">
        <v>284</v>
      </c>
      <c r="AL2312" s="176" t="s">
        <v>284</v>
      </c>
      <c r="AM2312" s="176" t="s">
        <v>284</v>
      </c>
      <c r="AN2312" s="176" t="s">
        <v>284</v>
      </c>
      <c r="AO2312" s="176" t="s">
        <v>284</v>
      </c>
      <c r="AP2312" s="176" t="s">
        <v>284</v>
      </c>
      <c r="AQ2312" s="176" t="s">
        <v>284</v>
      </c>
      <c r="AR2312" s="176" t="s">
        <v>284</v>
      </c>
      <c r="AS2312" s="176" t="s">
        <v>284</v>
      </c>
      <c r="AT2312" s="176" t="s">
        <v>284</v>
      </c>
      <c r="AU2312" s="176" t="s">
        <v>284</v>
      </c>
      <c r="AV2312" s="176" t="s">
        <v>284</v>
      </c>
      <c r="AW2312" s="176" t="s">
        <v>284</v>
      </c>
      <c r="AX2312" s="176" t="s">
        <v>284</v>
      </c>
    </row>
    <row r="2313" spans="1:50" x14ac:dyDescent="0.3">
      <c r="A2313" s="176">
        <v>813255</v>
      </c>
      <c r="B2313" s="176" t="s">
        <v>308</v>
      </c>
      <c r="C2313" s="176" t="s">
        <v>222</v>
      </c>
      <c r="D2313" s="176" t="s">
        <v>221</v>
      </c>
      <c r="E2313" s="176" t="s">
        <v>222</v>
      </c>
      <c r="F2313" s="176" t="s">
        <v>220</v>
      </c>
      <c r="G2313" s="176" t="s">
        <v>220</v>
      </c>
      <c r="H2313" s="176" t="s">
        <v>222</v>
      </c>
      <c r="I2313" s="176" t="s">
        <v>222</v>
      </c>
      <c r="J2313" s="176" t="s">
        <v>221</v>
      </c>
      <c r="K2313" s="176" t="s">
        <v>221</v>
      </c>
      <c r="L2313" s="176" t="s">
        <v>222</v>
      </c>
      <c r="M2313" s="176" t="s">
        <v>221</v>
      </c>
      <c r="N2313" s="176" t="s">
        <v>222</v>
      </c>
      <c r="O2313" s="176" t="s">
        <v>284</v>
      </c>
      <c r="P2313" s="176" t="s">
        <v>284</v>
      </c>
      <c r="Q2313" s="176" t="s">
        <v>284</v>
      </c>
      <c r="R2313" s="176" t="s">
        <v>284</v>
      </c>
      <c r="S2313" s="176" t="s">
        <v>284</v>
      </c>
      <c r="T2313" s="176" t="s">
        <v>284</v>
      </c>
      <c r="U2313" s="176" t="s">
        <v>284</v>
      </c>
      <c r="V2313" s="176" t="s">
        <v>284</v>
      </c>
      <c r="W2313" s="176" t="s">
        <v>284</v>
      </c>
      <c r="X2313" s="176" t="s">
        <v>284</v>
      </c>
      <c r="Y2313" s="176" t="s">
        <v>284</v>
      </c>
      <c r="Z2313" s="176" t="s">
        <v>284</v>
      </c>
      <c r="AA2313" s="176" t="s">
        <v>284</v>
      </c>
      <c r="AB2313" s="176" t="s">
        <v>284</v>
      </c>
      <c r="AC2313" s="176" t="s">
        <v>284</v>
      </c>
      <c r="AD2313" s="176" t="s">
        <v>284</v>
      </c>
      <c r="AE2313" s="176" t="s">
        <v>284</v>
      </c>
      <c r="AF2313" s="176" t="s">
        <v>284</v>
      </c>
      <c r="AG2313" s="176" t="s">
        <v>284</v>
      </c>
      <c r="AH2313" s="176" t="s">
        <v>284</v>
      </c>
      <c r="AI2313" s="176" t="s">
        <v>284</v>
      </c>
      <c r="AJ2313" s="176" t="s">
        <v>284</v>
      </c>
      <c r="AK2313" s="176" t="s">
        <v>284</v>
      </c>
      <c r="AL2313" s="176" t="s">
        <v>284</v>
      </c>
      <c r="AM2313" s="176" t="s">
        <v>284</v>
      </c>
      <c r="AN2313" s="176" t="s">
        <v>284</v>
      </c>
      <c r="AO2313" s="176" t="s">
        <v>284</v>
      </c>
      <c r="AP2313" s="176" t="s">
        <v>284</v>
      </c>
      <c r="AQ2313" s="176" t="s">
        <v>284</v>
      </c>
      <c r="AR2313" s="176" t="s">
        <v>284</v>
      </c>
      <c r="AS2313" s="176" t="s">
        <v>284</v>
      </c>
      <c r="AT2313" s="176" t="s">
        <v>284</v>
      </c>
      <c r="AU2313" s="176" t="s">
        <v>284</v>
      </c>
      <c r="AV2313" s="176" t="s">
        <v>284</v>
      </c>
      <c r="AW2313" s="176" t="s">
        <v>284</v>
      </c>
      <c r="AX2313" s="176" t="s">
        <v>284</v>
      </c>
    </row>
    <row r="2314" spans="1:50" x14ac:dyDescent="0.3">
      <c r="A2314" s="176">
        <v>813256</v>
      </c>
      <c r="B2314" s="176" t="s">
        <v>308</v>
      </c>
      <c r="C2314" s="176" t="s">
        <v>222</v>
      </c>
      <c r="D2314" s="176" t="s">
        <v>222</v>
      </c>
      <c r="E2314" s="176" t="s">
        <v>220</v>
      </c>
      <c r="F2314" s="176" t="s">
        <v>220</v>
      </c>
      <c r="G2314" s="176" t="s">
        <v>222</v>
      </c>
      <c r="H2314" s="176" t="s">
        <v>220</v>
      </c>
      <c r="I2314" s="176" t="s">
        <v>220</v>
      </c>
      <c r="J2314" s="176" t="s">
        <v>222</v>
      </c>
      <c r="K2314" s="176" t="s">
        <v>220</v>
      </c>
      <c r="L2314" s="176" t="s">
        <v>220</v>
      </c>
      <c r="M2314" s="176" t="s">
        <v>220</v>
      </c>
      <c r="N2314" s="176" t="s">
        <v>220</v>
      </c>
      <c r="O2314" s="176" t="s">
        <v>284</v>
      </c>
      <c r="P2314" s="176" t="s">
        <v>284</v>
      </c>
      <c r="Q2314" s="176" t="s">
        <v>284</v>
      </c>
      <c r="R2314" s="176" t="s">
        <v>284</v>
      </c>
      <c r="S2314" s="176" t="s">
        <v>284</v>
      </c>
      <c r="T2314" s="176" t="s">
        <v>284</v>
      </c>
      <c r="U2314" s="176" t="s">
        <v>284</v>
      </c>
      <c r="V2314" s="176" t="s">
        <v>284</v>
      </c>
      <c r="W2314" s="176" t="s">
        <v>284</v>
      </c>
      <c r="X2314" s="176" t="s">
        <v>284</v>
      </c>
      <c r="Y2314" s="176" t="s">
        <v>284</v>
      </c>
      <c r="Z2314" s="176" t="s">
        <v>284</v>
      </c>
      <c r="AA2314" s="176" t="s">
        <v>284</v>
      </c>
      <c r="AB2314" s="176" t="s">
        <v>284</v>
      </c>
      <c r="AC2314" s="176" t="s">
        <v>284</v>
      </c>
      <c r="AD2314" s="176" t="s">
        <v>284</v>
      </c>
      <c r="AE2314" s="176" t="s">
        <v>284</v>
      </c>
      <c r="AF2314" s="176" t="s">
        <v>284</v>
      </c>
      <c r="AG2314" s="176" t="s">
        <v>284</v>
      </c>
      <c r="AH2314" s="176" t="s">
        <v>284</v>
      </c>
      <c r="AI2314" s="176" t="s">
        <v>284</v>
      </c>
      <c r="AJ2314" s="176" t="s">
        <v>284</v>
      </c>
      <c r="AK2314" s="176" t="s">
        <v>284</v>
      </c>
      <c r="AL2314" s="176" t="s">
        <v>284</v>
      </c>
      <c r="AM2314" s="176" t="s">
        <v>284</v>
      </c>
      <c r="AN2314" s="176" t="s">
        <v>284</v>
      </c>
      <c r="AO2314" s="176" t="s">
        <v>284</v>
      </c>
      <c r="AP2314" s="176" t="s">
        <v>284</v>
      </c>
      <c r="AQ2314" s="176" t="s">
        <v>284</v>
      </c>
      <c r="AR2314" s="176" t="s">
        <v>284</v>
      </c>
      <c r="AS2314" s="176" t="s">
        <v>284</v>
      </c>
      <c r="AT2314" s="176" t="s">
        <v>284</v>
      </c>
      <c r="AU2314" s="176" t="s">
        <v>284</v>
      </c>
      <c r="AV2314" s="176" t="s">
        <v>284</v>
      </c>
      <c r="AW2314" s="176" t="s">
        <v>284</v>
      </c>
      <c r="AX2314" s="176" t="s">
        <v>284</v>
      </c>
    </row>
    <row r="2315" spans="1:50" x14ac:dyDescent="0.3">
      <c r="A2315" s="176">
        <v>813258</v>
      </c>
      <c r="B2315" s="176" t="s">
        <v>308</v>
      </c>
      <c r="C2315" s="176" t="s">
        <v>220</v>
      </c>
      <c r="D2315" s="176" t="s">
        <v>220</v>
      </c>
      <c r="E2315" s="176" t="s">
        <v>220</v>
      </c>
      <c r="F2315" s="176" t="s">
        <v>220</v>
      </c>
      <c r="G2315" s="176" t="s">
        <v>221</v>
      </c>
      <c r="H2315" s="176" t="s">
        <v>221</v>
      </c>
      <c r="I2315" s="176" t="s">
        <v>222</v>
      </c>
      <c r="J2315" s="176" t="s">
        <v>221</v>
      </c>
      <c r="K2315" s="176" t="s">
        <v>222</v>
      </c>
      <c r="L2315" s="176" t="s">
        <v>222</v>
      </c>
      <c r="M2315" s="176" t="s">
        <v>221</v>
      </c>
      <c r="N2315" s="176" t="s">
        <v>221</v>
      </c>
      <c r="O2315" s="176" t="s">
        <v>284</v>
      </c>
      <c r="P2315" s="176" t="s">
        <v>284</v>
      </c>
      <c r="Q2315" s="176" t="s">
        <v>284</v>
      </c>
      <c r="R2315" s="176" t="s">
        <v>284</v>
      </c>
      <c r="S2315" s="176" t="s">
        <v>284</v>
      </c>
      <c r="T2315" s="176" t="s">
        <v>284</v>
      </c>
      <c r="U2315" s="176" t="s">
        <v>284</v>
      </c>
      <c r="V2315" s="176" t="s">
        <v>284</v>
      </c>
      <c r="W2315" s="176" t="s">
        <v>284</v>
      </c>
      <c r="X2315" s="176" t="s">
        <v>284</v>
      </c>
      <c r="Y2315" s="176" t="s">
        <v>284</v>
      </c>
      <c r="Z2315" s="176" t="s">
        <v>284</v>
      </c>
      <c r="AA2315" s="176" t="s">
        <v>284</v>
      </c>
      <c r="AB2315" s="176" t="s">
        <v>284</v>
      </c>
      <c r="AC2315" s="176" t="s">
        <v>284</v>
      </c>
      <c r="AD2315" s="176" t="s">
        <v>284</v>
      </c>
      <c r="AE2315" s="176" t="s">
        <v>284</v>
      </c>
      <c r="AF2315" s="176" t="s">
        <v>284</v>
      </c>
      <c r="AG2315" s="176" t="s">
        <v>284</v>
      </c>
      <c r="AH2315" s="176" t="s">
        <v>284</v>
      </c>
      <c r="AI2315" s="176" t="s">
        <v>284</v>
      </c>
      <c r="AJ2315" s="176" t="s">
        <v>284</v>
      </c>
      <c r="AK2315" s="176" t="s">
        <v>284</v>
      </c>
      <c r="AL2315" s="176" t="s">
        <v>284</v>
      </c>
      <c r="AM2315" s="176" t="s">
        <v>284</v>
      </c>
      <c r="AN2315" s="176" t="s">
        <v>284</v>
      </c>
      <c r="AO2315" s="176" t="s">
        <v>284</v>
      </c>
      <c r="AP2315" s="176" t="s">
        <v>284</v>
      </c>
      <c r="AQ2315" s="176" t="s">
        <v>284</v>
      </c>
      <c r="AR2315" s="176" t="s">
        <v>284</v>
      </c>
      <c r="AS2315" s="176" t="s">
        <v>284</v>
      </c>
      <c r="AT2315" s="176" t="s">
        <v>284</v>
      </c>
      <c r="AU2315" s="176" t="s">
        <v>284</v>
      </c>
      <c r="AV2315" s="176" t="s">
        <v>284</v>
      </c>
      <c r="AW2315" s="176" t="s">
        <v>284</v>
      </c>
      <c r="AX2315" s="176" t="s">
        <v>284</v>
      </c>
    </row>
    <row r="2316" spans="1:50" x14ac:dyDescent="0.3">
      <c r="A2316" s="176">
        <v>813259</v>
      </c>
      <c r="B2316" s="176" t="s">
        <v>308</v>
      </c>
      <c r="C2316" s="176" t="s">
        <v>222</v>
      </c>
      <c r="D2316" s="176" t="s">
        <v>222</v>
      </c>
      <c r="E2316" s="176" t="s">
        <v>221</v>
      </c>
      <c r="F2316" s="176" t="s">
        <v>221</v>
      </c>
      <c r="G2316" s="176" t="s">
        <v>222</v>
      </c>
      <c r="H2316" s="176" t="s">
        <v>221</v>
      </c>
      <c r="I2316" s="176" t="s">
        <v>221</v>
      </c>
      <c r="J2316" s="176" t="s">
        <v>221</v>
      </c>
      <c r="K2316" s="176" t="s">
        <v>221</v>
      </c>
      <c r="L2316" s="176" t="s">
        <v>221</v>
      </c>
      <c r="M2316" s="176" t="s">
        <v>221</v>
      </c>
      <c r="N2316" s="176" t="s">
        <v>221</v>
      </c>
    </row>
    <row r="2317" spans="1:50" x14ac:dyDescent="0.3">
      <c r="A2317" s="176">
        <v>813260</v>
      </c>
      <c r="B2317" s="176" t="s">
        <v>308</v>
      </c>
      <c r="C2317" s="176" t="s">
        <v>222</v>
      </c>
      <c r="D2317" s="176" t="s">
        <v>222</v>
      </c>
      <c r="E2317" s="176" t="s">
        <v>222</v>
      </c>
      <c r="F2317" s="176" t="s">
        <v>221</v>
      </c>
      <c r="G2317" s="176" t="s">
        <v>221</v>
      </c>
      <c r="H2317" s="176" t="s">
        <v>221</v>
      </c>
      <c r="I2317" s="176" t="s">
        <v>221</v>
      </c>
      <c r="J2317" s="176" t="s">
        <v>222</v>
      </c>
      <c r="K2317" s="176" t="s">
        <v>221</v>
      </c>
      <c r="L2317" s="176" t="s">
        <v>221</v>
      </c>
      <c r="M2317" s="176" t="s">
        <v>222</v>
      </c>
      <c r="N2317" s="176" t="s">
        <v>221</v>
      </c>
    </row>
    <row r="2318" spans="1:50" x14ac:dyDescent="0.3">
      <c r="A2318" s="176">
        <v>813262</v>
      </c>
      <c r="B2318" s="176" t="s">
        <v>308</v>
      </c>
      <c r="C2318" s="176" t="s">
        <v>222</v>
      </c>
      <c r="D2318" s="176" t="s">
        <v>222</v>
      </c>
      <c r="E2318" s="176" t="s">
        <v>222</v>
      </c>
      <c r="F2318" s="176" t="s">
        <v>222</v>
      </c>
      <c r="G2318" s="176" t="s">
        <v>221</v>
      </c>
      <c r="H2318" s="176" t="s">
        <v>222</v>
      </c>
      <c r="I2318" s="176" t="s">
        <v>221</v>
      </c>
      <c r="J2318" s="176" t="s">
        <v>221</v>
      </c>
      <c r="K2318" s="176" t="s">
        <v>221</v>
      </c>
      <c r="L2318" s="176" t="s">
        <v>221</v>
      </c>
      <c r="M2318" s="176" t="s">
        <v>221</v>
      </c>
      <c r="N2318" s="176" t="s">
        <v>221</v>
      </c>
    </row>
    <row r="2319" spans="1:50" x14ac:dyDescent="0.3">
      <c r="A2319" s="176">
        <v>813263</v>
      </c>
      <c r="B2319" s="176" t="s">
        <v>308</v>
      </c>
      <c r="C2319" s="176" t="s">
        <v>220</v>
      </c>
      <c r="D2319" s="176" t="s">
        <v>221</v>
      </c>
      <c r="E2319" s="176" t="s">
        <v>222</v>
      </c>
      <c r="F2319" s="176" t="s">
        <v>221</v>
      </c>
      <c r="G2319" s="176" t="s">
        <v>221</v>
      </c>
      <c r="H2319" s="176" t="s">
        <v>220</v>
      </c>
      <c r="I2319" s="176" t="s">
        <v>221</v>
      </c>
      <c r="J2319" s="176" t="s">
        <v>221</v>
      </c>
      <c r="K2319" s="176" t="s">
        <v>221</v>
      </c>
      <c r="L2319" s="176" t="s">
        <v>221</v>
      </c>
      <c r="M2319" s="176" t="s">
        <v>221</v>
      </c>
      <c r="N2319" s="176" t="s">
        <v>221</v>
      </c>
    </row>
    <row r="2320" spans="1:50" x14ac:dyDescent="0.3">
      <c r="A2320" s="176">
        <v>813264</v>
      </c>
      <c r="B2320" s="176" t="s">
        <v>308</v>
      </c>
      <c r="C2320" s="176" t="s">
        <v>222</v>
      </c>
      <c r="D2320" s="176" t="s">
        <v>221</v>
      </c>
      <c r="E2320" s="176" t="s">
        <v>222</v>
      </c>
      <c r="F2320" s="176" t="s">
        <v>222</v>
      </c>
      <c r="G2320" s="176" t="s">
        <v>221</v>
      </c>
      <c r="H2320" s="176" t="s">
        <v>222</v>
      </c>
      <c r="I2320" s="176" t="s">
        <v>221</v>
      </c>
      <c r="J2320" s="176" t="s">
        <v>221</v>
      </c>
      <c r="K2320" s="176" t="s">
        <v>221</v>
      </c>
      <c r="L2320" s="176" t="s">
        <v>221</v>
      </c>
      <c r="M2320" s="176" t="s">
        <v>221</v>
      </c>
      <c r="N2320" s="176" t="s">
        <v>221</v>
      </c>
    </row>
    <row r="2321" spans="1:50" x14ac:dyDescent="0.3">
      <c r="A2321" s="176">
        <v>813265</v>
      </c>
      <c r="B2321" s="176" t="s">
        <v>308</v>
      </c>
      <c r="C2321" s="176" t="s">
        <v>220</v>
      </c>
      <c r="D2321" s="176" t="s">
        <v>222</v>
      </c>
      <c r="E2321" s="176" t="s">
        <v>220</v>
      </c>
      <c r="F2321" s="176" t="s">
        <v>220</v>
      </c>
      <c r="G2321" s="176" t="s">
        <v>221</v>
      </c>
      <c r="H2321" s="176" t="s">
        <v>222</v>
      </c>
      <c r="I2321" s="176" t="s">
        <v>222</v>
      </c>
      <c r="J2321" s="176" t="s">
        <v>222</v>
      </c>
      <c r="K2321" s="176" t="s">
        <v>222</v>
      </c>
      <c r="L2321" s="176" t="s">
        <v>222</v>
      </c>
      <c r="M2321" s="176" t="s">
        <v>221</v>
      </c>
      <c r="N2321" s="176" t="s">
        <v>222</v>
      </c>
      <c r="O2321" s="176" t="s">
        <v>284</v>
      </c>
      <c r="P2321" s="176" t="s">
        <v>284</v>
      </c>
      <c r="Q2321" s="176" t="s">
        <v>284</v>
      </c>
      <c r="R2321" s="176" t="s">
        <v>284</v>
      </c>
      <c r="S2321" s="176" t="s">
        <v>284</v>
      </c>
      <c r="T2321" s="176" t="s">
        <v>284</v>
      </c>
      <c r="U2321" s="176" t="s">
        <v>284</v>
      </c>
      <c r="V2321" s="176" t="s">
        <v>284</v>
      </c>
      <c r="W2321" s="176" t="s">
        <v>284</v>
      </c>
      <c r="X2321" s="176" t="s">
        <v>284</v>
      </c>
      <c r="Y2321" s="176" t="s">
        <v>284</v>
      </c>
      <c r="Z2321" s="176" t="s">
        <v>284</v>
      </c>
      <c r="AA2321" s="176" t="s">
        <v>284</v>
      </c>
      <c r="AB2321" s="176" t="s">
        <v>284</v>
      </c>
      <c r="AC2321" s="176" t="s">
        <v>284</v>
      </c>
      <c r="AD2321" s="176" t="s">
        <v>284</v>
      </c>
      <c r="AE2321" s="176" t="s">
        <v>284</v>
      </c>
      <c r="AF2321" s="176" t="s">
        <v>284</v>
      </c>
      <c r="AG2321" s="176" t="s">
        <v>284</v>
      </c>
      <c r="AH2321" s="176" t="s">
        <v>284</v>
      </c>
      <c r="AI2321" s="176" t="s">
        <v>284</v>
      </c>
      <c r="AJ2321" s="176" t="s">
        <v>284</v>
      </c>
      <c r="AK2321" s="176" t="s">
        <v>284</v>
      </c>
      <c r="AL2321" s="176" t="s">
        <v>284</v>
      </c>
      <c r="AM2321" s="176" t="s">
        <v>284</v>
      </c>
      <c r="AN2321" s="176" t="s">
        <v>284</v>
      </c>
      <c r="AO2321" s="176" t="s">
        <v>284</v>
      </c>
      <c r="AP2321" s="176" t="s">
        <v>284</v>
      </c>
      <c r="AQ2321" s="176" t="s">
        <v>284</v>
      </c>
      <c r="AR2321" s="176" t="s">
        <v>284</v>
      </c>
      <c r="AS2321" s="176" t="s">
        <v>284</v>
      </c>
      <c r="AT2321" s="176" t="s">
        <v>284</v>
      </c>
      <c r="AU2321" s="176" t="s">
        <v>284</v>
      </c>
      <c r="AV2321" s="176" t="s">
        <v>284</v>
      </c>
      <c r="AW2321" s="176" t="s">
        <v>284</v>
      </c>
      <c r="AX2321" s="176" t="s">
        <v>284</v>
      </c>
    </row>
    <row r="2322" spans="1:50" x14ac:dyDescent="0.3">
      <c r="A2322" s="176">
        <v>813266</v>
      </c>
      <c r="B2322" s="176" t="s">
        <v>308</v>
      </c>
      <c r="C2322" s="176" t="s">
        <v>220</v>
      </c>
      <c r="D2322" s="176" t="s">
        <v>221</v>
      </c>
      <c r="E2322" s="176" t="s">
        <v>222</v>
      </c>
      <c r="F2322" s="176" t="s">
        <v>222</v>
      </c>
      <c r="G2322" s="176" t="s">
        <v>222</v>
      </c>
      <c r="H2322" s="176" t="s">
        <v>222</v>
      </c>
      <c r="I2322" s="176" t="s">
        <v>221</v>
      </c>
      <c r="J2322" s="176" t="s">
        <v>221</v>
      </c>
      <c r="K2322" s="176" t="s">
        <v>221</v>
      </c>
      <c r="L2322" s="176" t="s">
        <v>221</v>
      </c>
      <c r="M2322" s="176" t="s">
        <v>221</v>
      </c>
      <c r="N2322" s="176" t="s">
        <v>221</v>
      </c>
    </row>
    <row r="2323" spans="1:50" x14ac:dyDescent="0.3">
      <c r="A2323" s="176">
        <v>813267</v>
      </c>
      <c r="B2323" s="176" t="s">
        <v>308</v>
      </c>
      <c r="C2323" s="176" t="s">
        <v>220</v>
      </c>
      <c r="D2323" s="176" t="s">
        <v>220</v>
      </c>
      <c r="E2323" s="176" t="s">
        <v>220</v>
      </c>
      <c r="F2323" s="176" t="s">
        <v>222</v>
      </c>
      <c r="G2323" s="176" t="s">
        <v>222</v>
      </c>
      <c r="H2323" s="176" t="s">
        <v>222</v>
      </c>
      <c r="I2323" s="176" t="s">
        <v>220</v>
      </c>
      <c r="J2323" s="176" t="s">
        <v>222</v>
      </c>
      <c r="K2323" s="176" t="s">
        <v>220</v>
      </c>
      <c r="L2323" s="176" t="s">
        <v>222</v>
      </c>
      <c r="M2323" s="176" t="s">
        <v>220</v>
      </c>
      <c r="N2323" s="176" t="s">
        <v>220</v>
      </c>
      <c r="O2323" s="176" t="s">
        <v>284</v>
      </c>
      <c r="P2323" s="176" t="s">
        <v>284</v>
      </c>
      <c r="Q2323" s="176" t="s">
        <v>284</v>
      </c>
      <c r="R2323" s="176" t="s">
        <v>284</v>
      </c>
      <c r="S2323" s="176" t="s">
        <v>284</v>
      </c>
      <c r="T2323" s="176" t="s">
        <v>284</v>
      </c>
      <c r="U2323" s="176" t="s">
        <v>284</v>
      </c>
      <c r="V2323" s="176" t="s">
        <v>284</v>
      </c>
      <c r="W2323" s="176" t="s">
        <v>284</v>
      </c>
      <c r="X2323" s="176" t="s">
        <v>284</v>
      </c>
      <c r="Y2323" s="176" t="s">
        <v>284</v>
      </c>
      <c r="Z2323" s="176" t="s">
        <v>284</v>
      </c>
      <c r="AA2323" s="176" t="s">
        <v>284</v>
      </c>
      <c r="AB2323" s="176" t="s">
        <v>284</v>
      </c>
      <c r="AC2323" s="176" t="s">
        <v>284</v>
      </c>
      <c r="AD2323" s="176" t="s">
        <v>284</v>
      </c>
      <c r="AE2323" s="176" t="s">
        <v>284</v>
      </c>
      <c r="AF2323" s="176" t="s">
        <v>284</v>
      </c>
      <c r="AG2323" s="176" t="s">
        <v>284</v>
      </c>
      <c r="AH2323" s="176" t="s">
        <v>284</v>
      </c>
      <c r="AI2323" s="176" t="s">
        <v>284</v>
      </c>
      <c r="AJ2323" s="176" t="s">
        <v>284</v>
      </c>
      <c r="AK2323" s="176" t="s">
        <v>284</v>
      </c>
      <c r="AL2323" s="176" t="s">
        <v>284</v>
      </c>
      <c r="AM2323" s="176" t="s">
        <v>284</v>
      </c>
      <c r="AN2323" s="176" t="s">
        <v>284</v>
      </c>
      <c r="AO2323" s="176" t="s">
        <v>284</v>
      </c>
      <c r="AP2323" s="176" t="s">
        <v>284</v>
      </c>
      <c r="AQ2323" s="176" t="s">
        <v>284</v>
      </c>
      <c r="AR2323" s="176" t="s">
        <v>284</v>
      </c>
      <c r="AS2323" s="176" t="s">
        <v>284</v>
      </c>
      <c r="AT2323" s="176" t="s">
        <v>284</v>
      </c>
      <c r="AU2323" s="176" t="s">
        <v>284</v>
      </c>
      <c r="AV2323" s="176" t="s">
        <v>284</v>
      </c>
      <c r="AW2323" s="176" t="s">
        <v>284</v>
      </c>
      <c r="AX2323" s="176" t="s">
        <v>284</v>
      </c>
    </row>
    <row r="2324" spans="1:50" x14ac:dyDescent="0.3">
      <c r="A2324" s="176">
        <v>813268</v>
      </c>
      <c r="B2324" s="176" t="s">
        <v>308</v>
      </c>
      <c r="C2324" s="176" t="s">
        <v>222</v>
      </c>
      <c r="D2324" s="176" t="s">
        <v>222</v>
      </c>
      <c r="E2324" s="176" t="s">
        <v>222</v>
      </c>
      <c r="F2324" s="176" t="s">
        <v>222</v>
      </c>
      <c r="G2324" s="176" t="s">
        <v>222</v>
      </c>
      <c r="H2324" s="176" t="s">
        <v>222</v>
      </c>
      <c r="I2324" s="176" t="s">
        <v>221</v>
      </c>
      <c r="J2324" s="176" t="s">
        <v>221</v>
      </c>
      <c r="K2324" s="176" t="s">
        <v>221</v>
      </c>
      <c r="L2324" s="176" t="s">
        <v>221</v>
      </c>
      <c r="M2324" s="176" t="s">
        <v>221</v>
      </c>
      <c r="N2324" s="176" t="s">
        <v>221</v>
      </c>
    </row>
    <row r="2325" spans="1:50" x14ac:dyDescent="0.3">
      <c r="A2325" s="176">
        <v>813269</v>
      </c>
      <c r="B2325" s="176" t="s">
        <v>308</v>
      </c>
      <c r="C2325" s="176" t="s">
        <v>222</v>
      </c>
      <c r="D2325" s="176" t="s">
        <v>222</v>
      </c>
      <c r="E2325" s="176" t="s">
        <v>222</v>
      </c>
      <c r="F2325" s="176" t="s">
        <v>221</v>
      </c>
      <c r="G2325" s="176" t="s">
        <v>222</v>
      </c>
      <c r="H2325" s="176" t="s">
        <v>221</v>
      </c>
      <c r="I2325" s="176" t="s">
        <v>221</v>
      </c>
      <c r="J2325" s="176" t="s">
        <v>221</v>
      </c>
      <c r="K2325" s="176" t="s">
        <v>221</v>
      </c>
      <c r="L2325" s="176" t="s">
        <v>221</v>
      </c>
      <c r="M2325" s="176" t="s">
        <v>221</v>
      </c>
      <c r="N2325" s="176" t="s">
        <v>221</v>
      </c>
    </row>
    <row r="2326" spans="1:50" x14ac:dyDescent="0.3">
      <c r="A2326" s="176">
        <v>813270</v>
      </c>
      <c r="B2326" s="176" t="s">
        <v>308</v>
      </c>
      <c r="C2326" s="176" t="s">
        <v>222</v>
      </c>
      <c r="D2326" s="176" t="s">
        <v>221</v>
      </c>
      <c r="E2326" s="176" t="s">
        <v>221</v>
      </c>
      <c r="F2326" s="176" t="s">
        <v>222</v>
      </c>
      <c r="G2326" s="176" t="s">
        <v>222</v>
      </c>
      <c r="H2326" s="176" t="s">
        <v>222</v>
      </c>
      <c r="I2326" s="176" t="s">
        <v>221</v>
      </c>
      <c r="J2326" s="176" t="s">
        <v>221</v>
      </c>
      <c r="K2326" s="176" t="s">
        <v>221</v>
      </c>
      <c r="L2326" s="176" t="s">
        <v>221</v>
      </c>
      <c r="M2326" s="176" t="s">
        <v>221</v>
      </c>
      <c r="N2326" s="176" t="s">
        <v>221</v>
      </c>
    </row>
    <row r="2327" spans="1:50" x14ac:dyDescent="0.3">
      <c r="A2327" s="176">
        <v>813271</v>
      </c>
      <c r="B2327" s="176" t="s">
        <v>308</v>
      </c>
      <c r="C2327" s="176" t="s">
        <v>222</v>
      </c>
      <c r="D2327" s="176" t="s">
        <v>221</v>
      </c>
      <c r="E2327" s="176" t="s">
        <v>222</v>
      </c>
      <c r="F2327" s="176" t="s">
        <v>222</v>
      </c>
      <c r="G2327" s="176" t="s">
        <v>220</v>
      </c>
      <c r="H2327" s="176" t="s">
        <v>222</v>
      </c>
      <c r="I2327" s="176" t="s">
        <v>222</v>
      </c>
      <c r="J2327" s="176" t="s">
        <v>222</v>
      </c>
      <c r="K2327" s="176" t="s">
        <v>222</v>
      </c>
      <c r="L2327" s="176" t="s">
        <v>221</v>
      </c>
      <c r="M2327" s="176" t="s">
        <v>221</v>
      </c>
      <c r="N2327" s="176" t="s">
        <v>222</v>
      </c>
    </row>
    <row r="2328" spans="1:50" x14ac:dyDescent="0.3">
      <c r="A2328" s="176">
        <v>813273</v>
      </c>
      <c r="B2328" s="176" t="s">
        <v>308</v>
      </c>
      <c r="C2328" s="176" t="s">
        <v>222</v>
      </c>
      <c r="D2328" s="176" t="s">
        <v>221</v>
      </c>
      <c r="E2328" s="176" t="s">
        <v>221</v>
      </c>
      <c r="F2328" s="176" t="s">
        <v>221</v>
      </c>
      <c r="G2328" s="176" t="s">
        <v>221</v>
      </c>
      <c r="H2328" s="176" t="s">
        <v>222</v>
      </c>
      <c r="I2328" s="176" t="s">
        <v>221</v>
      </c>
      <c r="J2328" s="176" t="s">
        <v>221</v>
      </c>
      <c r="K2328" s="176" t="s">
        <v>221</v>
      </c>
      <c r="L2328" s="176" t="s">
        <v>221</v>
      </c>
      <c r="M2328" s="176" t="s">
        <v>221</v>
      </c>
      <c r="N2328" s="176" t="s">
        <v>221</v>
      </c>
    </row>
    <row r="2329" spans="1:50" x14ac:dyDescent="0.3">
      <c r="A2329" s="176">
        <v>813275</v>
      </c>
      <c r="B2329" s="176" t="s">
        <v>308</v>
      </c>
      <c r="C2329" s="176" t="s">
        <v>221</v>
      </c>
      <c r="D2329" s="176" t="s">
        <v>222</v>
      </c>
      <c r="E2329" s="176" t="s">
        <v>222</v>
      </c>
      <c r="F2329" s="176" t="s">
        <v>221</v>
      </c>
      <c r="G2329" s="176" t="s">
        <v>222</v>
      </c>
      <c r="H2329" s="176" t="s">
        <v>221</v>
      </c>
      <c r="I2329" s="176" t="s">
        <v>221</v>
      </c>
      <c r="J2329" s="176" t="s">
        <v>221</v>
      </c>
      <c r="K2329" s="176" t="s">
        <v>221</v>
      </c>
      <c r="L2329" s="176" t="s">
        <v>221</v>
      </c>
      <c r="M2329" s="176" t="s">
        <v>221</v>
      </c>
      <c r="N2329" s="176" t="s">
        <v>221</v>
      </c>
    </row>
    <row r="2330" spans="1:50" x14ac:dyDescent="0.3">
      <c r="A2330" s="176">
        <v>813276</v>
      </c>
      <c r="B2330" s="176" t="s">
        <v>308</v>
      </c>
      <c r="C2330" s="176" t="s">
        <v>220</v>
      </c>
      <c r="D2330" s="176" t="s">
        <v>220</v>
      </c>
      <c r="E2330" s="176" t="s">
        <v>222</v>
      </c>
      <c r="F2330" s="176" t="s">
        <v>222</v>
      </c>
      <c r="G2330" s="176" t="s">
        <v>222</v>
      </c>
      <c r="H2330" s="176" t="s">
        <v>220</v>
      </c>
      <c r="I2330" s="176" t="s">
        <v>221</v>
      </c>
      <c r="J2330" s="176" t="s">
        <v>221</v>
      </c>
      <c r="K2330" s="176" t="s">
        <v>221</v>
      </c>
      <c r="L2330" s="176" t="s">
        <v>221</v>
      </c>
      <c r="M2330" s="176" t="s">
        <v>221</v>
      </c>
      <c r="N2330" s="176" t="s">
        <v>221</v>
      </c>
    </row>
    <row r="2331" spans="1:50" x14ac:dyDescent="0.3">
      <c r="A2331" s="176">
        <v>813278</v>
      </c>
      <c r="B2331" s="176" t="s">
        <v>308</v>
      </c>
      <c r="C2331" s="176" t="s">
        <v>222</v>
      </c>
      <c r="D2331" s="176" t="s">
        <v>222</v>
      </c>
      <c r="E2331" s="176" t="s">
        <v>222</v>
      </c>
      <c r="F2331" s="176" t="s">
        <v>222</v>
      </c>
      <c r="G2331" s="176" t="s">
        <v>221</v>
      </c>
      <c r="H2331" s="176" t="s">
        <v>222</v>
      </c>
      <c r="I2331" s="176" t="s">
        <v>222</v>
      </c>
      <c r="J2331" s="176" t="s">
        <v>221</v>
      </c>
      <c r="K2331" s="176" t="s">
        <v>221</v>
      </c>
      <c r="L2331" s="176" t="s">
        <v>221</v>
      </c>
      <c r="M2331" s="176" t="s">
        <v>222</v>
      </c>
      <c r="N2331" s="176" t="s">
        <v>220</v>
      </c>
    </row>
    <row r="2332" spans="1:50" x14ac:dyDescent="0.3">
      <c r="A2332" s="176">
        <v>813281</v>
      </c>
      <c r="B2332" s="176" t="s">
        <v>308</v>
      </c>
      <c r="C2332" s="176" t="s">
        <v>222</v>
      </c>
      <c r="D2332" s="176" t="s">
        <v>221</v>
      </c>
      <c r="E2332" s="176" t="s">
        <v>221</v>
      </c>
      <c r="F2332" s="176" t="s">
        <v>222</v>
      </c>
      <c r="G2332" s="176" t="s">
        <v>222</v>
      </c>
      <c r="H2332" s="176" t="s">
        <v>222</v>
      </c>
      <c r="I2332" s="176" t="s">
        <v>221</v>
      </c>
      <c r="J2332" s="176" t="s">
        <v>221</v>
      </c>
      <c r="K2332" s="176" t="s">
        <v>221</v>
      </c>
      <c r="L2332" s="176" t="s">
        <v>221</v>
      </c>
      <c r="M2332" s="176" t="s">
        <v>221</v>
      </c>
      <c r="N2332" s="176" t="s">
        <v>221</v>
      </c>
    </row>
    <row r="2333" spans="1:50" x14ac:dyDescent="0.3">
      <c r="A2333" s="176">
        <v>813284</v>
      </c>
      <c r="B2333" s="176" t="s">
        <v>308</v>
      </c>
      <c r="C2333" s="176" t="s">
        <v>221</v>
      </c>
      <c r="D2333" s="176" t="s">
        <v>221</v>
      </c>
      <c r="E2333" s="176" t="s">
        <v>221</v>
      </c>
      <c r="F2333" s="176" t="s">
        <v>221</v>
      </c>
      <c r="G2333" s="176" t="s">
        <v>221</v>
      </c>
      <c r="H2333" s="176" t="s">
        <v>221</v>
      </c>
      <c r="I2333" s="176" t="s">
        <v>221</v>
      </c>
      <c r="J2333" s="176" t="s">
        <v>221</v>
      </c>
      <c r="K2333" s="176" t="s">
        <v>221</v>
      </c>
      <c r="L2333" s="176" t="s">
        <v>221</v>
      </c>
      <c r="M2333" s="176" t="s">
        <v>221</v>
      </c>
      <c r="N2333" s="176" t="s">
        <v>221</v>
      </c>
    </row>
    <row r="2334" spans="1:50" x14ac:dyDescent="0.3">
      <c r="A2334" s="176">
        <v>813285</v>
      </c>
      <c r="B2334" s="176" t="s">
        <v>308</v>
      </c>
      <c r="C2334" s="176" t="s">
        <v>222</v>
      </c>
      <c r="D2334" s="176" t="s">
        <v>222</v>
      </c>
      <c r="E2334" s="176" t="s">
        <v>222</v>
      </c>
      <c r="F2334" s="176" t="s">
        <v>222</v>
      </c>
      <c r="G2334" s="176" t="s">
        <v>222</v>
      </c>
      <c r="H2334" s="176" t="s">
        <v>222</v>
      </c>
      <c r="I2334" s="176" t="s">
        <v>221</v>
      </c>
      <c r="J2334" s="176" t="s">
        <v>221</v>
      </c>
      <c r="K2334" s="176" t="s">
        <v>221</v>
      </c>
      <c r="L2334" s="176" t="s">
        <v>221</v>
      </c>
      <c r="M2334" s="176" t="s">
        <v>221</v>
      </c>
      <c r="N2334" s="176" t="s">
        <v>221</v>
      </c>
    </row>
    <row r="2335" spans="1:50" x14ac:dyDescent="0.3">
      <c r="A2335" s="176">
        <v>813286</v>
      </c>
      <c r="B2335" s="176" t="s">
        <v>308</v>
      </c>
      <c r="C2335" s="176" t="s">
        <v>222</v>
      </c>
      <c r="D2335" s="176" t="s">
        <v>222</v>
      </c>
      <c r="E2335" s="176" t="s">
        <v>221</v>
      </c>
      <c r="F2335" s="176" t="s">
        <v>222</v>
      </c>
      <c r="G2335" s="176" t="s">
        <v>222</v>
      </c>
      <c r="H2335" s="176" t="s">
        <v>222</v>
      </c>
      <c r="I2335" s="176" t="s">
        <v>222</v>
      </c>
      <c r="J2335" s="176" t="s">
        <v>222</v>
      </c>
      <c r="K2335" s="176" t="s">
        <v>222</v>
      </c>
      <c r="L2335" s="176" t="s">
        <v>222</v>
      </c>
      <c r="M2335" s="176" t="s">
        <v>222</v>
      </c>
      <c r="N2335" s="176" t="s">
        <v>222</v>
      </c>
    </row>
    <row r="2336" spans="1:50" x14ac:dyDescent="0.3">
      <c r="A2336" s="176">
        <v>813287</v>
      </c>
      <c r="B2336" s="176" t="s">
        <v>308</v>
      </c>
      <c r="C2336" s="176" t="s">
        <v>222</v>
      </c>
      <c r="D2336" s="176" t="s">
        <v>222</v>
      </c>
      <c r="E2336" s="176" t="s">
        <v>222</v>
      </c>
      <c r="F2336" s="176" t="s">
        <v>222</v>
      </c>
      <c r="G2336" s="176" t="s">
        <v>222</v>
      </c>
      <c r="H2336" s="176" t="s">
        <v>220</v>
      </c>
      <c r="I2336" s="176" t="s">
        <v>222</v>
      </c>
      <c r="J2336" s="176" t="s">
        <v>222</v>
      </c>
      <c r="K2336" s="176" t="s">
        <v>222</v>
      </c>
      <c r="L2336" s="176" t="s">
        <v>222</v>
      </c>
      <c r="M2336" s="176" t="s">
        <v>222</v>
      </c>
      <c r="N2336" s="176" t="s">
        <v>222</v>
      </c>
      <c r="O2336" s="176" t="s">
        <v>284</v>
      </c>
      <c r="P2336" s="176" t="s">
        <v>284</v>
      </c>
      <c r="Q2336" s="176" t="s">
        <v>284</v>
      </c>
      <c r="R2336" s="176" t="s">
        <v>284</v>
      </c>
      <c r="S2336" s="176" t="s">
        <v>284</v>
      </c>
      <c r="T2336" s="176" t="s">
        <v>284</v>
      </c>
      <c r="U2336" s="176" t="s">
        <v>284</v>
      </c>
      <c r="V2336" s="176" t="s">
        <v>284</v>
      </c>
      <c r="W2336" s="176" t="s">
        <v>284</v>
      </c>
      <c r="X2336" s="176" t="s">
        <v>284</v>
      </c>
      <c r="Y2336" s="176" t="s">
        <v>284</v>
      </c>
      <c r="Z2336" s="176" t="s">
        <v>284</v>
      </c>
      <c r="AA2336" s="176" t="s">
        <v>284</v>
      </c>
      <c r="AB2336" s="176" t="s">
        <v>284</v>
      </c>
      <c r="AC2336" s="176" t="s">
        <v>284</v>
      </c>
      <c r="AD2336" s="176" t="s">
        <v>284</v>
      </c>
      <c r="AE2336" s="176" t="s">
        <v>284</v>
      </c>
      <c r="AF2336" s="176" t="s">
        <v>284</v>
      </c>
      <c r="AG2336" s="176" t="s">
        <v>284</v>
      </c>
      <c r="AH2336" s="176" t="s">
        <v>284</v>
      </c>
      <c r="AI2336" s="176" t="s">
        <v>284</v>
      </c>
      <c r="AJ2336" s="176" t="s">
        <v>284</v>
      </c>
      <c r="AK2336" s="176" t="s">
        <v>284</v>
      </c>
      <c r="AL2336" s="176" t="s">
        <v>284</v>
      </c>
      <c r="AM2336" s="176" t="s">
        <v>284</v>
      </c>
      <c r="AN2336" s="176" t="s">
        <v>284</v>
      </c>
      <c r="AO2336" s="176" t="s">
        <v>284</v>
      </c>
      <c r="AP2336" s="176" t="s">
        <v>284</v>
      </c>
      <c r="AQ2336" s="176" t="s">
        <v>284</v>
      </c>
      <c r="AR2336" s="176" t="s">
        <v>284</v>
      </c>
      <c r="AS2336" s="176" t="s">
        <v>284</v>
      </c>
      <c r="AT2336" s="176" t="s">
        <v>284</v>
      </c>
      <c r="AU2336" s="176" t="s">
        <v>284</v>
      </c>
      <c r="AV2336" s="176" t="s">
        <v>284</v>
      </c>
      <c r="AW2336" s="176" t="s">
        <v>284</v>
      </c>
      <c r="AX2336" s="176" t="s">
        <v>284</v>
      </c>
    </row>
    <row r="2337" spans="1:50" x14ac:dyDescent="0.3">
      <c r="A2337" s="176">
        <v>813288</v>
      </c>
      <c r="B2337" s="176" t="s">
        <v>308</v>
      </c>
      <c r="C2337" s="176" t="s">
        <v>222</v>
      </c>
      <c r="D2337" s="176" t="s">
        <v>222</v>
      </c>
      <c r="E2337" s="176" t="s">
        <v>222</v>
      </c>
      <c r="F2337" s="176" t="s">
        <v>220</v>
      </c>
      <c r="G2337" s="176" t="s">
        <v>222</v>
      </c>
      <c r="H2337" s="176" t="s">
        <v>220</v>
      </c>
      <c r="I2337" s="176" t="s">
        <v>220</v>
      </c>
      <c r="J2337" s="176" t="s">
        <v>222</v>
      </c>
      <c r="K2337" s="176" t="s">
        <v>220</v>
      </c>
      <c r="L2337" s="176" t="s">
        <v>222</v>
      </c>
      <c r="M2337" s="176" t="s">
        <v>222</v>
      </c>
      <c r="N2337" s="176" t="s">
        <v>222</v>
      </c>
      <c r="O2337" s="176" t="s">
        <v>284</v>
      </c>
      <c r="P2337" s="176" t="s">
        <v>284</v>
      </c>
      <c r="Q2337" s="176" t="s">
        <v>284</v>
      </c>
      <c r="R2337" s="176" t="s">
        <v>284</v>
      </c>
      <c r="S2337" s="176" t="s">
        <v>284</v>
      </c>
      <c r="T2337" s="176" t="s">
        <v>284</v>
      </c>
      <c r="U2337" s="176" t="s">
        <v>284</v>
      </c>
      <c r="V2337" s="176" t="s">
        <v>284</v>
      </c>
      <c r="W2337" s="176" t="s">
        <v>284</v>
      </c>
      <c r="X2337" s="176" t="s">
        <v>284</v>
      </c>
      <c r="Y2337" s="176" t="s">
        <v>284</v>
      </c>
      <c r="Z2337" s="176" t="s">
        <v>284</v>
      </c>
      <c r="AA2337" s="176" t="s">
        <v>284</v>
      </c>
      <c r="AB2337" s="176" t="s">
        <v>284</v>
      </c>
      <c r="AC2337" s="176" t="s">
        <v>284</v>
      </c>
      <c r="AD2337" s="176" t="s">
        <v>284</v>
      </c>
      <c r="AE2337" s="176" t="s">
        <v>284</v>
      </c>
      <c r="AF2337" s="176" t="s">
        <v>284</v>
      </c>
      <c r="AG2337" s="176" t="s">
        <v>284</v>
      </c>
      <c r="AH2337" s="176" t="s">
        <v>284</v>
      </c>
      <c r="AI2337" s="176" t="s">
        <v>284</v>
      </c>
      <c r="AJ2337" s="176" t="s">
        <v>284</v>
      </c>
      <c r="AK2337" s="176" t="s">
        <v>284</v>
      </c>
      <c r="AL2337" s="176" t="s">
        <v>284</v>
      </c>
      <c r="AM2337" s="176" t="s">
        <v>284</v>
      </c>
      <c r="AN2337" s="176" t="s">
        <v>284</v>
      </c>
      <c r="AO2337" s="176" t="s">
        <v>284</v>
      </c>
      <c r="AP2337" s="176" t="s">
        <v>284</v>
      </c>
      <c r="AQ2337" s="176" t="s">
        <v>284</v>
      </c>
      <c r="AR2337" s="176" t="s">
        <v>284</v>
      </c>
      <c r="AS2337" s="176" t="s">
        <v>284</v>
      </c>
      <c r="AT2337" s="176" t="s">
        <v>284</v>
      </c>
      <c r="AU2337" s="176" t="s">
        <v>284</v>
      </c>
      <c r="AV2337" s="176" t="s">
        <v>284</v>
      </c>
      <c r="AW2337" s="176" t="s">
        <v>284</v>
      </c>
      <c r="AX2337" s="176" t="s">
        <v>284</v>
      </c>
    </row>
    <row r="2338" spans="1:50" x14ac:dyDescent="0.3">
      <c r="A2338" s="176">
        <v>813289</v>
      </c>
      <c r="B2338" s="176" t="s">
        <v>308</v>
      </c>
      <c r="C2338" s="176" t="s">
        <v>220</v>
      </c>
      <c r="D2338" s="176" t="s">
        <v>220</v>
      </c>
      <c r="E2338" s="176" t="s">
        <v>220</v>
      </c>
      <c r="F2338" s="176" t="s">
        <v>222</v>
      </c>
      <c r="G2338" s="176" t="s">
        <v>220</v>
      </c>
      <c r="H2338" s="176" t="s">
        <v>222</v>
      </c>
      <c r="I2338" s="176" t="s">
        <v>220</v>
      </c>
      <c r="J2338" s="176" t="s">
        <v>221</v>
      </c>
      <c r="K2338" s="176" t="s">
        <v>221</v>
      </c>
      <c r="L2338" s="176" t="s">
        <v>221</v>
      </c>
      <c r="M2338" s="176" t="s">
        <v>221</v>
      </c>
      <c r="N2338" s="176" t="s">
        <v>221</v>
      </c>
      <c r="O2338" s="176" t="s">
        <v>284</v>
      </c>
      <c r="P2338" s="176" t="s">
        <v>284</v>
      </c>
      <c r="Q2338" s="176" t="s">
        <v>284</v>
      </c>
      <c r="R2338" s="176" t="s">
        <v>284</v>
      </c>
      <c r="S2338" s="176" t="s">
        <v>284</v>
      </c>
      <c r="T2338" s="176" t="s">
        <v>284</v>
      </c>
      <c r="U2338" s="176" t="s">
        <v>284</v>
      </c>
      <c r="V2338" s="176" t="s">
        <v>284</v>
      </c>
      <c r="W2338" s="176" t="s">
        <v>284</v>
      </c>
      <c r="X2338" s="176" t="s">
        <v>284</v>
      </c>
      <c r="Y2338" s="176" t="s">
        <v>284</v>
      </c>
      <c r="Z2338" s="176" t="s">
        <v>284</v>
      </c>
      <c r="AA2338" s="176" t="s">
        <v>284</v>
      </c>
      <c r="AB2338" s="176" t="s">
        <v>284</v>
      </c>
      <c r="AC2338" s="176" t="s">
        <v>284</v>
      </c>
      <c r="AD2338" s="176" t="s">
        <v>284</v>
      </c>
      <c r="AE2338" s="176" t="s">
        <v>284</v>
      </c>
      <c r="AF2338" s="176" t="s">
        <v>284</v>
      </c>
      <c r="AG2338" s="176" t="s">
        <v>284</v>
      </c>
      <c r="AH2338" s="176" t="s">
        <v>284</v>
      </c>
      <c r="AI2338" s="176" t="s">
        <v>284</v>
      </c>
      <c r="AJ2338" s="176" t="s">
        <v>284</v>
      </c>
      <c r="AK2338" s="176" t="s">
        <v>284</v>
      </c>
      <c r="AL2338" s="176" t="s">
        <v>284</v>
      </c>
      <c r="AM2338" s="176" t="s">
        <v>284</v>
      </c>
      <c r="AN2338" s="176" t="s">
        <v>284</v>
      </c>
      <c r="AO2338" s="176" t="s">
        <v>284</v>
      </c>
      <c r="AP2338" s="176" t="s">
        <v>284</v>
      </c>
      <c r="AQ2338" s="176" t="s">
        <v>284</v>
      </c>
      <c r="AR2338" s="176" t="s">
        <v>284</v>
      </c>
      <c r="AS2338" s="176" t="s">
        <v>284</v>
      </c>
      <c r="AT2338" s="176" t="s">
        <v>284</v>
      </c>
      <c r="AU2338" s="176" t="s">
        <v>284</v>
      </c>
      <c r="AV2338" s="176" t="s">
        <v>284</v>
      </c>
      <c r="AW2338" s="176" t="s">
        <v>284</v>
      </c>
      <c r="AX2338" s="176" t="s">
        <v>284</v>
      </c>
    </row>
    <row r="2339" spans="1:50" x14ac:dyDescent="0.3">
      <c r="A2339" s="176">
        <v>813290</v>
      </c>
      <c r="B2339" s="176" t="s">
        <v>308</v>
      </c>
      <c r="C2339" s="176" t="s">
        <v>222</v>
      </c>
      <c r="D2339" s="176" t="s">
        <v>220</v>
      </c>
      <c r="E2339" s="176" t="s">
        <v>220</v>
      </c>
      <c r="F2339" s="176" t="s">
        <v>220</v>
      </c>
      <c r="G2339" s="176" t="s">
        <v>222</v>
      </c>
      <c r="H2339" s="176" t="s">
        <v>220</v>
      </c>
      <c r="I2339" s="176" t="s">
        <v>222</v>
      </c>
      <c r="J2339" s="176" t="s">
        <v>222</v>
      </c>
      <c r="K2339" s="176" t="s">
        <v>222</v>
      </c>
      <c r="L2339" s="176" t="s">
        <v>222</v>
      </c>
      <c r="M2339" s="176" t="s">
        <v>222</v>
      </c>
      <c r="N2339" s="176" t="s">
        <v>221</v>
      </c>
    </row>
    <row r="2340" spans="1:50" x14ac:dyDescent="0.3">
      <c r="A2340" s="176">
        <v>813293</v>
      </c>
      <c r="B2340" s="176" t="s">
        <v>308</v>
      </c>
      <c r="C2340" s="176" t="s">
        <v>222</v>
      </c>
      <c r="D2340" s="176" t="s">
        <v>222</v>
      </c>
      <c r="E2340" s="176" t="s">
        <v>222</v>
      </c>
      <c r="F2340" s="176" t="s">
        <v>220</v>
      </c>
      <c r="G2340" s="176" t="s">
        <v>220</v>
      </c>
      <c r="H2340" s="176" t="s">
        <v>222</v>
      </c>
      <c r="I2340" s="176" t="s">
        <v>220</v>
      </c>
      <c r="J2340" s="176" t="s">
        <v>222</v>
      </c>
      <c r="K2340" s="176" t="s">
        <v>220</v>
      </c>
      <c r="L2340" s="176" t="s">
        <v>220</v>
      </c>
      <c r="M2340" s="176" t="s">
        <v>222</v>
      </c>
      <c r="N2340" s="176" t="s">
        <v>222</v>
      </c>
      <c r="O2340" s="176" t="s">
        <v>284</v>
      </c>
      <c r="P2340" s="176" t="s">
        <v>284</v>
      </c>
      <c r="Q2340" s="176" t="s">
        <v>284</v>
      </c>
      <c r="R2340" s="176" t="s">
        <v>284</v>
      </c>
      <c r="S2340" s="176" t="s">
        <v>284</v>
      </c>
      <c r="T2340" s="176" t="s">
        <v>284</v>
      </c>
      <c r="U2340" s="176" t="s">
        <v>284</v>
      </c>
      <c r="V2340" s="176" t="s">
        <v>284</v>
      </c>
      <c r="W2340" s="176" t="s">
        <v>284</v>
      </c>
      <c r="X2340" s="176" t="s">
        <v>284</v>
      </c>
      <c r="Y2340" s="176" t="s">
        <v>284</v>
      </c>
      <c r="Z2340" s="176" t="s">
        <v>284</v>
      </c>
      <c r="AA2340" s="176" t="s">
        <v>284</v>
      </c>
      <c r="AB2340" s="176" t="s">
        <v>284</v>
      </c>
      <c r="AC2340" s="176" t="s">
        <v>284</v>
      </c>
      <c r="AD2340" s="176" t="s">
        <v>284</v>
      </c>
      <c r="AE2340" s="176" t="s">
        <v>284</v>
      </c>
      <c r="AF2340" s="176" t="s">
        <v>284</v>
      </c>
      <c r="AG2340" s="176" t="s">
        <v>284</v>
      </c>
      <c r="AH2340" s="176" t="s">
        <v>284</v>
      </c>
      <c r="AI2340" s="176" t="s">
        <v>284</v>
      </c>
      <c r="AJ2340" s="176" t="s">
        <v>284</v>
      </c>
      <c r="AK2340" s="176" t="s">
        <v>284</v>
      </c>
      <c r="AL2340" s="176" t="s">
        <v>284</v>
      </c>
      <c r="AM2340" s="176" t="s">
        <v>284</v>
      </c>
      <c r="AN2340" s="176" t="s">
        <v>284</v>
      </c>
      <c r="AO2340" s="176" t="s">
        <v>284</v>
      </c>
      <c r="AP2340" s="176" t="s">
        <v>284</v>
      </c>
      <c r="AQ2340" s="176" t="s">
        <v>284</v>
      </c>
      <c r="AR2340" s="176" t="s">
        <v>284</v>
      </c>
      <c r="AS2340" s="176" t="s">
        <v>284</v>
      </c>
      <c r="AT2340" s="176" t="s">
        <v>284</v>
      </c>
      <c r="AU2340" s="176" t="s">
        <v>284</v>
      </c>
      <c r="AV2340" s="176" t="s">
        <v>284</v>
      </c>
      <c r="AW2340" s="176" t="s">
        <v>284</v>
      </c>
      <c r="AX2340" s="176" t="s">
        <v>284</v>
      </c>
    </row>
    <row r="2341" spans="1:50" x14ac:dyDescent="0.3">
      <c r="A2341" s="176">
        <v>813294</v>
      </c>
      <c r="B2341" s="176" t="s">
        <v>308</v>
      </c>
      <c r="C2341" s="176" t="s">
        <v>220</v>
      </c>
      <c r="D2341" s="176" t="s">
        <v>221</v>
      </c>
      <c r="E2341" s="176" t="s">
        <v>221</v>
      </c>
      <c r="F2341" s="176" t="s">
        <v>222</v>
      </c>
      <c r="G2341" s="176" t="s">
        <v>222</v>
      </c>
      <c r="H2341" s="176" t="s">
        <v>222</v>
      </c>
      <c r="I2341" s="176" t="s">
        <v>222</v>
      </c>
      <c r="J2341" s="176" t="s">
        <v>222</v>
      </c>
      <c r="K2341" s="176" t="s">
        <v>222</v>
      </c>
      <c r="L2341" s="176" t="s">
        <v>221</v>
      </c>
      <c r="M2341" s="176" t="s">
        <v>222</v>
      </c>
      <c r="N2341" s="176" t="s">
        <v>222</v>
      </c>
    </row>
    <row r="2342" spans="1:50" x14ac:dyDescent="0.3">
      <c r="A2342" s="176">
        <v>813295</v>
      </c>
      <c r="B2342" s="176" t="s">
        <v>308</v>
      </c>
      <c r="C2342" s="176" t="s">
        <v>220</v>
      </c>
      <c r="D2342" s="176" t="s">
        <v>222</v>
      </c>
      <c r="E2342" s="176" t="s">
        <v>222</v>
      </c>
      <c r="F2342" s="176" t="s">
        <v>222</v>
      </c>
      <c r="G2342" s="176" t="s">
        <v>220</v>
      </c>
      <c r="H2342" s="176" t="s">
        <v>222</v>
      </c>
      <c r="I2342" s="176" t="s">
        <v>222</v>
      </c>
      <c r="J2342" s="176" t="s">
        <v>222</v>
      </c>
      <c r="K2342" s="176" t="s">
        <v>222</v>
      </c>
      <c r="L2342" s="176" t="s">
        <v>222</v>
      </c>
      <c r="M2342" s="176" t="s">
        <v>222</v>
      </c>
      <c r="N2342" s="176" t="s">
        <v>222</v>
      </c>
      <c r="O2342" s="176" t="s">
        <v>284</v>
      </c>
      <c r="P2342" s="176" t="s">
        <v>284</v>
      </c>
      <c r="Q2342" s="176" t="s">
        <v>284</v>
      </c>
      <c r="R2342" s="176" t="s">
        <v>284</v>
      </c>
      <c r="S2342" s="176" t="s">
        <v>284</v>
      </c>
      <c r="T2342" s="176" t="s">
        <v>284</v>
      </c>
      <c r="U2342" s="176" t="s">
        <v>284</v>
      </c>
      <c r="V2342" s="176" t="s">
        <v>284</v>
      </c>
      <c r="W2342" s="176" t="s">
        <v>284</v>
      </c>
      <c r="X2342" s="176" t="s">
        <v>284</v>
      </c>
      <c r="Y2342" s="176" t="s">
        <v>284</v>
      </c>
      <c r="Z2342" s="176" t="s">
        <v>284</v>
      </c>
      <c r="AA2342" s="176" t="s">
        <v>284</v>
      </c>
      <c r="AB2342" s="176" t="s">
        <v>284</v>
      </c>
      <c r="AC2342" s="176" t="s">
        <v>284</v>
      </c>
      <c r="AD2342" s="176" t="s">
        <v>284</v>
      </c>
      <c r="AE2342" s="176" t="s">
        <v>284</v>
      </c>
      <c r="AF2342" s="176" t="s">
        <v>284</v>
      </c>
      <c r="AG2342" s="176" t="s">
        <v>284</v>
      </c>
      <c r="AH2342" s="176" t="s">
        <v>284</v>
      </c>
      <c r="AI2342" s="176" t="s">
        <v>284</v>
      </c>
      <c r="AJ2342" s="176" t="s">
        <v>284</v>
      </c>
      <c r="AK2342" s="176" t="s">
        <v>284</v>
      </c>
      <c r="AL2342" s="176" t="s">
        <v>284</v>
      </c>
      <c r="AM2342" s="176" t="s">
        <v>284</v>
      </c>
      <c r="AN2342" s="176" t="s">
        <v>284</v>
      </c>
      <c r="AO2342" s="176" t="s">
        <v>284</v>
      </c>
      <c r="AP2342" s="176" t="s">
        <v>284</v>
      </c>
      <c r="AQ2342" s="176" t="s">
        <v>284</v>
      </c>
      <c r="AR2342" s="176" t="s">
        <v>284</v>
      </c>
      <c r="AS2342" s="176" t="s">
        <v>284</v>
      </c>
      <c r="AT2342" s="176" t="s">
        <v>284</v>
      </c>
      <c r="AU2342" s="176" t="s">
        <v>284</v>
      </c>
      <c r="AV2342" s="176" t="s">
        <v>284</v>
      </c>
      <c r="AW2342" s="176" t="s">
        <v>284</v>
      </c>
      <c r="AX2342" s="176" t="s">
        <v>284</v>
      </c>
    </row>
    <row r="2343" spans="1:50" x14ac:dyDescent="0.3">
      <c r="A2343" s="176">
        <v>813296</v>
      </c>
      <c r="B2343" s="176" t="s">
        <v>308</v>
      </c>
      <c r="C2343" s="176" t="s">
        <v>222</v>
      </c>
      <c r="D2343" s="176" t="s">
        <v>222</v>
      </c>
      <c r="E2343" s="176" t="s">
        <v>222</v>
      </c>
      <c r="F2343" s="176" t="s">
        <v>221</v>
      </c>
      <c r="G2343" s="176" t="s">
        <v>221</v>
      </c>
      <c r="H2343" s="176" t="s">
        <v>221</v>
      </c>
      <c r="I2343" s="176" t="s">
        <v>221</v>
      </c>
      <c r="J2343" s="176" t="s">
        <v>221</v>
      </c>
      <c r="K2343" s="176" t="s">
        <v>221</v>
      </c>
      <c r="L2343" s="176" t="s">
        <v>221</v>
      </c>
      <c r="M2343" s="176" t="s">
        <v>221</v>
      </c>
      <c r="N2343" s="176" t="s">
        <v>221</v>
      </c>
    </row>
    <row r="2344" spans="1:50" x14ac:dyDescent="0.3">
      <c r="A2344" s="176">
        <v>813297</v>
      </c>
      <c r="B2344" s="176" t="s">
        <v>308</v>
      </c>
      <c r="C2344" s="176" t="s">
        <v>221</v>
      </c>
      <c r="D2344" s="176" t="s">
        <v>221</v>
      </c>
      <c r="E2344" s="176" t="s">
        <v>221</v>
      </c>
      <c r="F2344" s="176" t="s">
        <v>222</v>
      </c>
      <c r="G2344" s="176" t="s">
        <v>222</v>
      </c>
      <c r="H2344" s="176" t="s">
        <v>222</v>
      </c>
      <c r="I2344" s="176" t="s">
        <v>221</v>
      </c>
      <c r="J2344" s="176" t="s">
        <v>221</v>
      </c>
      <c r="K2344" s="176" t="s">
        <v>221</v>
      </c>
      <c r="L2344" s="176" t="s">
        <v>221</v>
      </c>
      <c r="M2344" s="176" t="s">
        <v>221</v>
      </c>
      <c r="N2344" s="176" t="s">
        <v>221</v>
      </c>
    </row>
    <row r="2345" spans="1:50" x14ac:dyDescent="0.3">
      <c r="A2345" s="176">
        <v>813298</v>
      </c>
      <c r="B2345" s="176" t="s">
        <v>308</v>
      </c>
      <c r="C2345" s="176" t="s">
        <v>222</v>
      </c>
      <c r="D2345" s="176" t="s">
        <v>222</v>
      </c>
      <c r="E2345" s="176" t="s">
        <v>222</v>
      </c>
      <c r="F2345" s="176" t="s">
        <v>222</v>
      </c>
      <c r="G2345" s="176" t="s">
        <v>222</v>
      </c>
      <c r="H2345" s="176" t="s">
        <v>222</v>
      </c>
      <c r="I2345" s="176" t="s">
        <v>222</v>
      </c>
      <c r="J2345" s="176" t="s">
        <v>221</v>
      </c>
      <c r="K2345" s="176" t="s">
        <v>221</v>
      </c>
      <c r="L2345" s="176" t="s">
        <v>221</v>
      </c>
      <c r="M2345" s="176" t="s">
        <v>221</v>
      </c>
      <c r="N2345" s="176" t="s">
        <v>222</v>
      </c>
    </row>
    <row r="2346" spans="1:50" x14ac:dyDescent="0.3">
      <c r="A2346" s="176">
        <v>813299</v>
      </c>
      <c r="B2346" s="176" t="s">
        <v>308</v>
      </c>
      <c r="C2346" s="176" t="s">
        <v>222</v>
      </c>
      <c r="D2346" s="176" t="s">
        <v>220</v>
      </c>
      <c r="E2346" s="176" t="s">
        <v>222</v>
      </c>
      <c r="F2346" s="176" t="s">
        <v>222</v>
      </c>
      <c r="G2346" s="176" t="s">
        <v>222</v>
      </c>
      <c r="H2346" s="176" t="s">
        <v>222</v>
      </c>
      <c r="I2346" s="176" t="s">
        <v>222</v>
      </c>
      <c r="J2346" s="176" t="s">
        <v>222</v>
      </c>
      <c r="K2346" s="176" t="s">
        <v>221</v>
      </c>
      <c r="L2346" s="176" t="s">
        <v>222</v>
      </c>
      <c r="M2346" s="176" t="s">
        <v>222</v>
      </c>
      <c r="N2346" s="176" t="s">
        <v>221</v>
      </c>
    </row>
    <row r="2347" spans="1:50" x14ac:dyDescent="0.3">
      <c r="A2347" s="176">
        <v>813300</v>
      </c>
      <c r="B2347" s="176" t="s">
        <v>308</v>
      </c>
      <c r="C2347" s="176" t="s">
        <v>222</v>
      </c>
      <c r="D2347" s="176" t="s">
        <v>221</v>
      </c>
      <c r="E2347" s="176" t="s">
        <v>221</v>
      </c>
      <c r="F2347" s="176" t="s">
        <v>221</v>
      </c>
      <c r="G2347" s="176" t="s">
        <v>222</v>
      </c>
      <c r="H2347" s="176" t="s">
        <v>222</v>
      </c>
      <c r="I2347" s="176" t="s">
        <v>221</v>
      </c>
      <c r="J2347" s="176" t="s">
        <v>221</v>
      </c>
      <c r="K2347" s="176" t="s">
        <v>221</v>
      </c>
      <c r="L2347" s="176" t="s">
        <v>221</v>
      </c>
      <c r="M2347" s="176" t="s">
        <v>221</v>
      </c>
      <c r="N2347" s="176" t="s">
        <v>221</v>
      </c>
    </row>
    <row r="2348" spans="1:50" x14ac:dyDescent="0.3">
      <c r="A2348" s="176">
        <v>813301</v>
      </c>
      <c r="B2348" s="176" t="s">
        <v>308</v>
      </c>
      <c r="C2348" s="176" t="s">
        <v>221</v>
      </c>
      <c r="D2348" s="176" t="s">
        <v>221</v>
      </c>
      <c r="E2348" s="176" t="s">
        <v>222</v>
      </c>
      <c r="F2348" s="176" t="s">
        <v>222</v>
      </c>
      <c r="G2348" s="176" t="s">
        <v>222</v>
      </c>
      <c r="H2348" s="176" t="s">
        <v>221</v>
      </c>
      <c r="I2348" s="176" t="s">
        <v>221</v>
      </c>
      <c r="J2348" s="176" t="s">
        <v>221</v>
      </c>
      <c r="K2348" s="176" t="s">
        <v>221</v>
      </c>
      <c r="L2348" s="176" t="s">
        <v>221</v>
      </c>
      <c r="M2348" s="176" t="s">
        <v>221</v>
      </c>
      <c r="N2348" s="176" t="s">
        <v>221</v>
      </c>
    </row>
    <row r="2349" spans="1:50" x14ac:dyDescent="0.3">
      <c r="A2349" s="176">
        <v>813302</v>
      </c>
      <c r="B2349" s="176" t="s">
        <v>308</v>
      </c>
      <c r="C2349" s="176" t="s">
        <v>222</v>
      </c>
      <c r="D2349" s="176" t="s">
        <v>222</v>
      </c>
      <c r="E2349" s="176" t="s">
        <v>222</v>
      </c>
      <c r="F2349" s="176" t="s">
        <v>222</v>
      </c>
      <c r="G2349" s="176" t="s">
        <v>222</v>
      </c>
      <c r="H2349" s="176" t="s">
        <v>222</v>
      </c>
      <c r="I2349" s="176" t="s">
        <v>221</v>
      </c>
      <c r="J2349" s="176" t="s">
        <v>221</v>
      </c>
      <c r="K2349" s="176" t="s">
        <v>221</v>
      </c>
      <c r="L2349" s="176" t="s">
        <v>221</v>
      </c>
      <c r="M2349" s="176" t="s">
        <v>221</v>
      </c>
      <c r="N2349" s="176" t="s">
        <v>221</v>
      </c>
    </row>
    <row r="2350" spans="1:50" x14ac:dyDescent="0.3">
      <c r="A2350" s="176">
        <v>813303</v>
      </c>
      <c r="B2350" s="176" t="s">
        <v>308</v>
      </c>
      <c r="C2350" s="176" t="s">
        <v>220</v>
      </c>
      <c r="D2350" s="176" t="s">
        <v>220</v>
      </c>
      <c r="E2350" s="176" t="s">
        <v>220</v>
      </c>
      <c r="F2350" s="176" t="s">
        <v>222</v>
      </c>
      <c r="G2350" s="176" t="s">
        <v>220</v>
      </c>
      <c r="H2350" s="176" t="s">
        <v>222</v>
      </c>
      <c r="I2350" s="176" t="s">
        <v>221</v>
      </c>
      <c r="J2350" s="176" t="s">
        <v>221</v>
      </c>
      <c r="K2350" s="176" t="s">
        <v>221</v>
      </c>
      <c r="L2350" s="176" t="s">
        <v>221</v>
      </c>
      <c r="M2350" s="176" t="s">
        <v>221</v>
      </c>
      <c r="N2350" s="176" t="s">
        <v>221</v>
      </c>
    </row>
    <row r="2351" spans="1:50" x14ac:dyDescent="0.3">
      <c r="A2351" s="176">
        <v>813305</v>
      </c>
      <c r="B2351" s="176" t="s">
        <v>308</v>
      </c>
      <c r="C2351" s="176" t="s">
        <v>222</v>
      </c>
      <c r="D2351" s="176" t="s">
        <v>222</v>
      </c>
      <c r="E2351" s="176" t="s">
        <v>222</v>
      </c>
      <c r="F2351" s="176" t="s">
        <v>220</v>
      </c>
      <c r="G2351" s="176" t="s">
        <v>220</v>
      </c>
      <c r="H2351" s="176" t="s">
        <v>222</v>
      </c>
      <c r="I2351" s="176" t="s">
        <v>222</v>
      </c>
      <c r="J2351" s="176" t="s">
        <v>222</v>
      </c>
      <c r="K2351" s="176" t="s">
        <v>222</v>
      </c>
      <c r="L2351" s="176" t="s">
        <v>222</v>
      </c>
      <c r="M2351" s="176" t="s">
        <v>222</v>
      </c>
      <c r="N2351" s="176" t="s">
        <v>222</v>
      </c>
      <c r="O2351" s="176" t="s">
        <v>284</v>
      </c>
      <c r="P2351" s="176" t="s">
        <v>284</v>
      </c>
      <c r="Q2351" s="176" t="s">
        <v>284</v>
      </c>
      <c r="R2351" s="176" t="s">
        <v>284</v>
      </c>
      <c r="S2351" s="176" t="s">
        <v>284</v>
      </c>
      <c r="T2351" s="176" t="s">
        <v>284</v>
      </c>
      <c r="U2351" s="176" t="s">
        <v>284</v>
      </c>
      <c r="V2351" s="176" t="s">
        <v>284</v>
      </c>
      <c r="W2351" s="176" t="s">
        <v>284</v>
      </c>
      <c r="X2351" s="176" t="s">
        <v>284</v>
      </c>
      <c r="Y2351" s="176" t="s">
        <v>284</v>
      </c>
      <c r="Z2351" s="176" t="s">
        <v>284</v>
      </c>
      <c r="AA2351" s="176" t="s">
        <v>284</v>
      </c>
      <c r="AB2351" s="176" t="s">
        <v>284</v>
      </c>
      <c r="AC2351" s="176" t="s">
        <v>284</v>
      </c>
      <c r="AD2351" s="176" t="s">
        <v>284</v>
      </c>
      <c r="AE2351" s="176" t="s">
        <v>284</v>
      </c>
      <c r="AF2351" s="176" t="s">
        <v>284</v>
      </c>
      <c r="AG2351" s="176" t="s">
        <v>284</v>
      </c>
      <c r="AH2351" s="176" t="s">
        <v>284</v>
      </c>
      <c r="AI2351" s="176" t="s">
        <v>284</v>
      </c>
      <c r="AJ2351" s="176" t="s">
        <v>284</v>
      </c>
      <c r="AK2351" s="176" t="s">
        <v>284</v>
      </c>
      <c r="AL2351" s="176" t="s">
        <v>284</v>
      </c>
      <c r="AM2351" s="176" t="s">
        <v>284</v>
      </c>
      <c r="AN2351" s="176" t="s">
        <v>284</v>
      </c>
      <c r="AO2351" s="176" t="s">
        <v>284</v>
      </c>
      <c r="AP2351" s="176" t="s">
        <v>284</v>
      </c>
      <c r="AQ2351" s="176" t="s">
        <v>284</v>
      </c>
      <c r="AR2351" s="176" t="s">
        <v>284</v>
      </c>
      <c r="AS2351" s="176" t="s">
        <v>284</v>
      </c>
      <c r="AT2351" s="176" t="s">
        <v>284</v>
      </c>
      <c r="AU2351" s="176" t="s">
        <v>284</v>
      </c>
      <c r="AV2351" s="176" t="s">
        <v>284</v>
      </c>
      <c r="AW2351" s="176" t="s">
        <v>284</v>
      </c>
      <c r="AX2351" s="176" t="s">
        <v>284</v>
      </c>
    </row>
    <row r="2352" spans="1:50" x14ac:dyDescent="0.3">
      <c r="A2352" s="176">
        <v>813307</v>
      </c>
      <c r="B2352" s="176" t="s">
        <v>308</v>
      </c>
      <c r="C2352" s="176" t="s">
        <v>222</v>
      </c>
      <c r="D2352" s="176" t="s">
        <v>220</v>
      </c>
      <c r="E2352" s="176" t="s">
        <v>220</v>
      </c>
      <c r="F2352" s="176" t="s">
        <v>220</v>
      </c>
      <c r="G2352" s="176" t="s">
        <v>220</v>
      </c>
      <c r="H2352" s="176" t="s">
        <v>220</v>
      </c>
      <c r="I2352" s="176" t="s">
        <v>220</v>
      </c>
      <c r="J2352" s="176" t="s">
        <v>222</v>
      </c>
      <c r="K2352" s="176" t="s">
        <v>221</v>
      </c>
      <c r="L2352" s="176" t="s">
        <v>220</v>
      </c>
      <c r="M2352" s="176" t="s">
        <v>220</v>
      </c>
      <c r="N2352" s="176" t="s">
        <v>222</v>
      </c>
    </row>
    <row r="2353" spans="1:50" x14ac:dyDescent="0.3">
      <c r="A2353" s="176">
        <v>813308</v>
      </c>
      <c r="B2353" s="176" t="s">
        <v>308</v>
      </c>
      <c r="C2353" s="176" t="s">
        <v>220</v>
      </c>
      <c r="D2353" s="176" t="s">
        <v>222</v>
      </c>
      <c r="E2353" s="176" t="s">
        <v>221</v>
      </c>
      <c r="F2353" s="176" t="s">
        <v>220</v>
      </c>
      <c r="G2353" s="176" t="s">
        <v>222</v>
      </c>
      <c r="H2353" s="176" t="s">
        <v>222</v>
      </c>
      <c r="I2353" s="176" t="s">
        <v>222</v>
      </c>
      <c r="J2353" s="176" t="s">
        <v>221</v>
      </c>
      <c r="K2353" s="176" t="s">
        <v>221</v>
      </c>
      <c r="L2353" s="176" t="s">
        <v>221</v>
      </c>
      <c r="M2353" s="176" t="s">
        <v>221</v>
      </c>
      <c r="N2353" s="176" t="s">
        <v>220</v>
      </c>
    </row>
    <row r="2354" spans="1:50" x14ac:dyDescent="0.3">
      <c r="A2354" s="176">
        <v>813311</v>
      </c>
      <c r="B2354" s="176" t="s">
        <v>308</v>
      </c>
      <c r="C2354" s="176" t="s">
        <v>220</v>
      </c>
      <c r="D2354" s="176" t="s">
        <v>222</v>
      </c>
      <c r="E2354" s="176" t="s">
        <v>222</v>
      </c>
      <c r="F2354" s="176" t="s">
        <v>222</v>
      </c>
      <c r="G2354" s="176" t="s">
        <v>221</v>
      </c>
      <c r="H2354" s="176" t="s">
        <v>222</v>
      </c>
      <c r="I2354" s="176" t="s">
        <v>222</v>
      </c>
      <c r="J2354" s="176" t="s">
        <v>222</v>
      </c>
      <c r="K2354" s="176" t="s">
        <v>221</v>
      </c>
      <c r="L2354" s="176" t="s">
        <v>222</v>
      </c>
      <c r="M2354" s="176" t="s">
        <v>222</v>
      </c>
      <c r="N2354" s="176" t="s">
        <v>222</v>
      </c>
    </row>
    <row r="2355" spans="1:50" x14ac:dyDescent="0.3">
      <c r="A2355" s="176">
        <v>813312</v>
      </c>
      <c r="B2355" s="176" t="s">
        <v>308</v>
      </c>
      <c r="C2355" s="176" t="s">
        <v>220</v>
      </c>
      <c r="D2355" s="176" t="s">
        <v>222</v>
      </c>
      <c r="E2355" s="176" t="s">
        <v>220</v>
      </c>
      <c r="F2355" s="176" t="s">
        <v>222</v>
      </c>
      <c r="G2355" s="176" t="s">
        <v>220</v>
      </c>
      <c r="H2355" s="176" t="s">
        <v>220</v>
      </c>
      <c r="I2355" s="176" t="s">
        <v>220</v>
      </c>
      <c r="J2355" s="176" t="s">
        <v>222</v>
      </c>
      <c r="K2355" s="176" t="s">
        <v>220</v>
      </c>
      <c r="L2355" s="176" t="s">
        <v>220</v>
      </c>
      <c r="M2355" s="176" t="s">
        <v>222</v>
      </c>
      <c r="N2355" s="176" t="s">
        <v>220</v>
      </c>
      <c r="O2355" s="176" t="s">
        <v>284</v>
      </c>
      <c r="P2355" s="176" t="s">
        <v>284</v>
      </c>
      <c r="Q2355" s="176" t="s">
        <v>284</v>
      </c>
      <c r="R2355" s="176" t="s">
        <v>284</v>
      </c>
      <c r="S2355" s="176" t="s">
        <v>284</v>
      </c>
      <c r="T2355" s="176" t="s">
        <v>284</v>
      </c>
      <c r="U2355" s="176" t="s">
        <v>284</v>
      </c>
      <c r="V2355" s="176" t="s">
        <v>284</v>
      </c>
      <c r="W2355" s="176" t="s">
        <v>284</v>
      </c>
      <c r="X2355" s="176" t="s">
        <v>284</v>
      </c>
      <c r="Y2355" s="176" t="s">
        <v>284</v>
      </c>
      <c r="Z2355" s="176" t="s">
        <v>284</v>
      </c>
      <c r="AA2355" s="176" t="s">
        <v>284</v>
      </c>
      <c r="AB2355" s="176" t="s">
        <v>284</v>
      </c>
      <c r="AC2355" s="176" t="s">
        <v>284</v>
      </c>
      <c r="AD2355" s="176" t="s">
        <v>284</v>
      </c>
      <c r="AE2355" s="176" t="s">
        <v>284</v>
      </c>
      <c r="AF2355" s="176" t="s">
        <v>284</v>
      </c>
      <c r="AG2355" s="176" t="s">
        <v>284</v>
      </c>
      <c r="AH2355" s="176" t="s">
        <v>284</v>
      </c>
      <c r="AI2355" s="176" t="s">
        <v>284</v>
      </c>
      <c r="AJ2355" s="176" t="s">
        <v>284</v>
      </c>
      <c r="AK2355" s="176" t="s">
        <v>284</v>
      </c>
      <c r="AL2355" s="176" t="s">
        <v>284</v>
      </c>
      <c r="AM2355" s="176" t="s">
        <v>284</v>
      </c>
      <c r="AN2355" s="176" t="s">
        <v>284</v>
      </c>
      <c r="AO2355" s="176" t="s">
        <v>284</v>
      </c>
      <c r="AP2355" s="176" t="s">
        <v>284</v>
      </c>
      <c r="AQ2355" s="176" t="s">
        <v>284</v>
      </c>
      <c r="AR2355" s="176" t="s">
        <v>284</v>
      </c>
      <c r="AS2355" s="176" t="s">
        <v>284</v>
      </c>
      <c r="AT2355" s="176" t="s">
        <v>284</v>
      </c>
      <c r="AU2355" s="176" t="s">
        <v>284</v>
      </c>
      <c r="AV2355" s="176" t="s">
        <v>284</v>
      </c>
      <c r="AW2355" s="176" t="s">
        <v>284</v>
      </c>
      <c r="AX2355" s="176" t="s">
        <v>284</v>
      </c>
    </row>
    <row r="2356" spans="1:50" x14ac:dyDescent="0.3">
      <c r="A2356" s="176">
        <v>813314</v>
      </c>
      <c r="B2356" s="176" t="s">
        <v>308</v>
      </c>
      <c r="C2356" s="176" t="s">
        <v>220</v>
      </c>
      <c r="D2356" s="176" t="s">
        <v>220</v>
      </c>
      <c r="E2356" s="176" t="s">
        <v>220</v>
      </c>
      <c r="F2356" s="176" t="s">
        <v>220</v>
      </c>
      <c r="G2356" s="176" t="s">
        <v>222</v>
      </c>
      <c r="H2356" s="176" t="s">
        <v>220</v>
      </c>
      <c r="I2356" s="176" t="s">
        <v>222</v>
      </c>
      <c r="J2356" s="176" t="s">
        <v>222</v>
      </c>
      <c r="K2356" s="176" t="s">
        <v>222</v>
      </c>
      <c r="L2356" s="176" t="s">
        <v>222</v>
      </c>
      <c r="M2356" s="176" t="s">
        <v>222</v>
      </c>
      <c r="N2356" s="176" t="s">
        <v>222</v>
      </c>
    </row>
    <row r="2357" spans="1:50" x14ac:dyDescent="0.3">
      <c r="A2357" s="176">
        <v>813315</v>
      </c>
      <c r="B2357" s="176" t="s">
        <v>308</v>
      </c>
      <c r="C2357" s="176" t="s">
        <v>222</v>
      </c>
      <c r="D2357" s="176" t="s">
        <v>222</v>
      </c>
      <c r="E2357" s="176" t="s">
        <v>222</v>
      </c>
      <c r="F2357" s="176" t="s">
        <v>222</v>
      </c>
      <c r="G2357" s="176" t="s">
        <v>222</v>
      </c>
      <c r="H2357" s="176" t="s">
        <v>222</v>
      </c>
      <c r="I2357" s="176" t="s">
        <v>221</v>
      </c>
      <c r="J2357" s="176" t="s">
        <v>221</v>
      </c>
      <c r="K2357" s="176" t="s">
        <v>221</v>
      </c>
      <c r="L2357" s="176" t="s">
        <v>221</v>
      </c>
      <c r="M2357" s="176" t="s">
        <v>221</v>
      </c>
      <c r="N2357" s="176" t="s">
        <v>221</v>
      </c>
    </row>
    <row r="2358" spans="1:50" x14ac:dyDescent="0.3">
      <c r="A2358" s="176">
        <v>813316</v>
      </c>
      <c r="B2358" s="176" t="s">
        <v>308</v>
      </c>
      <c r="C2358" s="176" t="s">
        <v>220</v>
      </c>
      <c r="D2358" s="176" t="s">
        <v>220</v>
      </c>
      <c r="E2358" s="176" t="s">
        <v>222</v>
      </c>
      <c r="F2358" s="176" t="s">
        <v>220</v>
      </c>
      <c r="G2358" s="176" t="s">
        <v>221</v>
      </c>
      <c r="H2358" s="176" t="s">
        <v>222</v>
      </c>
      <c r="I2358" s="176" t="s">
        <v>222</v>
      </c>
      <c r="J2358" s="176" t="s">
        <v>222</v>
      </c>
      <c r="K2358" s="176" t="s">
        <v>222</v>
      </c>
      <c r="L2358" s="176" t="s">
        <v>222</v>
      </c>
      <c r="M2358" s="176" t="s">
        <v>220</v>
      </c>
      <c r="N2358" s="176" t="s">
        <v>222</v>
      </c>
      <c r="O2358" s="176" t="s">
        <v>284</v>
      </c>
      <c r="P2358" s="176" t="s">
        <v>284</v>
      </c>
      <c r="Q2358" s="176" t="s">
        <v>284</v>
      </c>
      <c r="R2358" s="176" t="s">
        <v>284</v>
      </c>
      <c r="S2358" s="176" t="s">
        <v>284</v>
      </c>
      <c r="T2358" s="176" t="s">
        <v>284</v>
      </c>
      <c r="U2358" s="176" t="s">
        <v>284</v>
      </c>
      <c r="V2358" s="176" t="s">
        <v>284</v>
      </c>
      <c r="W2358" s="176" t="s">
        <v>284</v>
      </c>
      <c r="X2358" s="176" t="s">
        <v>284</v>
      </c>
      <c r="Y2358" s="176" t="s">
        <v>284</v>
      </c>
      <c r="Z2358" s="176" t="s">
        <v>284</v>
      </c>
      <c r="AA2358" s="176" t="s">
        <v>284</v>
      </c>
      <c r="AB2358" s="176" t="s">
        <v>284</v>
      </c>
      <c r="AC2358" s="176" t="s">
        <v>284</v>
      </c>
      <c r="AD2358" s="176" t="s">
        <v>284</v>
      </c>
      <c r="AE2358" s="176" t="s">
        <v>284</v>
      </c>
      <c r="AF2358" s="176" t="s">
        <v>284</v>
      </c>
      <c r="AG2358" s="176" t="s">
        <v>284</v>
      </c>
      <c r="AH2358" s="176" t="s">
        <v>284</v>
      </c>
      <c r="AI2358" s="176" t="s">
        <v>284</v>
      </c>
      <c r="AJ2358" s="176" t="s">
        <v>284</v>
      </c>
      <c r="AK2358" s="176" t="s">
        <v>284</v>
      </c>
      <c r="AL2358" s="176" t="s">
        <v>284</v>
      </c>
      <c r="AM2358" s="176" t="s">
        <v>284</v>
      </c>
      <c r="AN2358" s="176" t="s">
        <v>284</v>
      </c>
      <c r="AO2358" s="176" t="s">
        <v>284</v>
      </c>
      <c r="AP2358" s="176" t="s">
        <v>284</v>
      </c>
      <c r="AQ2358" s="176" t="s">
        <v>284</v>
      </c>
      <c r="AR2358" s="176" t="s">
        <v>284</v>
      </c>
      <c r="AS2358" s="176" t="s">
        <v>284</v>
      </c>
      <c r="AT2358" s="176" t="s">
        <v>284</v>
      </c>
      <c r="AU2358" s="176" t="s">
        <v>284</v>
      </c>
      <c r="AV2358" s="176" t="s">
        <v>284</v>
      </c>
      <c r="AW2358" s="176" t="s">
        <v>284</v>
      </c>
      <c r="AX2358" s="176" t="s">
        <v>284</v>
      </c>
    </row>
    <row r="2359" spans="1:50" x14ac:dyDescent="0.3">
      <c r="A2359" s="176">
        <v>813317</v>
      </c>
      <c r="B2359" s="176" t="s">
        <v>308</v>
      </c>
      <c r="C2359" s="176" t="s">
        <v>222</v>
      </c>
      <c r="D2359" s="176" t="s">
        <v>221</v>
      </c>
      <c r="E2359" s="176" t="s">
        <v>222</v>
      </c>
      <c r="F2359" s="176" t="s">
        <v>222</v>
      </c>
      <c r="G2359" s="176" t="s">
        <v>221</v>
      </c>
      <c r="H2359" s="176" t="s">
        <v>222</v>
      </c>
      <c r="I2359" s="176" t="s">
        <v>221</v>
      </c>
      <c r="J2359" s="176" t="s">
        <v>221</v>
      </c>
      <c r="K2359" s="176" t="s">
        <v>221</v>
      </c>
      <c r="L2359" s="176" t="s">
        <v>221</v>
      </c>
      <c r="M2359" s="176" t="s">
        <v>221</v>
      </c>
      <c r="N2359" s="176" t="s">
        <v>221</v>
      </c>
    </row>
    <row r="2360" spans="1:50" x14ac:dyDescent="0.3">
      <c r="A2360" s="176">
        <v>813318</v>
      </c>
      <c r="B2360" s="176" t="s">
        <v>308</v>
      </c>
      <c r="C2360" s="176" t="s">
        <v>222</v>
      </c>
      <c r="D2360" s="176" t="s">
        <v>222</v>
      </c>
      <c r="E2360" s="176" t="s">
        <v>222</v>
      </c>
      <c r="F2360" s="176" t="s">
        <v>222</v>
      </c>
      <c r="G2360" s="176" t="s">
        <v>221</v>
      </c>
      <c r="H2360" s="176" t="s">
        <v>222</v>
      </c>
      <c r="I2360" s="176" t="s">
        <v>221</v>
      </c>
      <c r="J2360" s="176" t="s">
        <v>221</v>
      </c>
      <c r="K2360" s="176" t="s">
        <v>221</v>
      </c>
      <c r="L2360" s="176" t="s">
        <v>221</v>
      </c>
      <c r="M2360" s="176" t="s">
        <v>221</v>
      </c>
      <c r="N2360" s="176" t="s">
        <v>221</v>
      </c>
    </row>
    <row r="2361" spans="1:50" x14ac:dyDescent="0.3">
      <c r="A2361" s="176">
        <v>813319</v>
      </c>
      <c r="B2361" s="176" t="s">
        <v>308</v>
      </c>
      <c r="C2361" s="176" t="s">
        <v>220</v>
      </c>
      <c r="D2361" s="176" t="s">
        <v>222</v>
      </c>
      <c r="E2361" s="176" t="s">
        <v>222</v>
      </c>
      <c r="F2361" s="176" t="s">
        <v>220</v>
      </c>
      <c r="G2361" s="176" t="s">
        <v>222</v>
      </c>
      <c r="H2361" s="176" t="s">
        <v>222</v>
      </c>
      <c r="I2361" s="176" t="s">
        <v>221</v>
      </c>
      <c r="J2361" s="176" t="s">
        <v>222</v>
      </c>
      <c r="K2361" s="176" t="s">
        <v>220</v>
      </c>
      <c r="L2361" s="176" t="s">
        <v>222</v>
      </c>
      <c r="M2361" s="176" t="s">
        <v>221</v>
      </c>
      <c r="N2361" s="176" t="s">
        <v>221</v>
      </c>
      <c r="O2361" s="176" t="s">
        <v>284</v>
      </c>
      <c r="P2361" s="176" t="s">
        <v>284</v>
      </c>
      <c r="Q2361" s="176" t="s">
        <v>284</v>
      </c>
      <c r="R2361" s="176" t="s">
        <v>284</v>
      </c>
      <c r="S2361" s="176" t="s">
        <v>284</v>
      </c>
      <c r="T2361" s="176" t="s">
        <v>284</v>
      </c>
      <c r="U2361" s="176" t="s">
        <v>284</v>
      </c>
      <c r="V2361" s="176" t="s">
        <v>284</v>
      </c>
      <c r="W2361" s="176" t="s">
        <v>284</v>
      </c>
      <c r="X2361" s="176" t="s">
        <v>284</v>
      </c>
      <c r="Y2361" s="176" t="s">
        <v>284</v>
      </c>
      <c r="Z2361" s="176" t="s">
        <v>284</v>
      </c>
      <c r="AA2361" s="176" t="s">
        <v>284</v>
      </c>
      <c r="AB2361" s="176" t="s">
        <v>284</v>
      </c>
      <c r="AC2361" s="176" t="s">
        <v>284</v>
      </c>
      <c r="AD2361" s="176" t="s">
        <v>284</v>
      </c>
      <c r="AE2361" s="176" t="s">
        <v>284</v>
      </c>
      <c r="AF2361" s="176" t="s">
        <v>284</v>
      </c>
      <c r="AG2361" s="176" t="s">
        <v>284</v>
      </c>
      <c r="AH2361" s="176" t="s">
        <v>284</v>
      </c>
      <c r="AI2361" s="176" t="s">
        <v>284</v>
      </c>
      <c r="AJ2361" s="176" t="s">
        <v>284</v>
      </c>
      <c r="AK2361" s="176" t="s">
        <v>284</v>
      </c>
      <c r="AL2361" s="176" t="s">
        <v>284</v>
      </c>
      <c r="AM2361" s="176" t="s">
        <v>284</v>
      </c>
      <c r="AN2361" s="176" t="s">
        <v>284</v>
      </c>
      <c r="AO2361" s="176" t="s">
        <v>284</v>
      </c>
      <c r="AP2361" s="176" t="s">
        <v>284</v>
      </c>
      <c r="AQ2361" s="176" t="s">
        <v>284</v>
      </c>
      <c r="AR2361" s="176" t="s">
        <v>284</v>
      </c>
      <c r="AS2361" s="176" t="s">
        <v>284</v>
      </c>
      <c r="AT2361" s="176" t="s">
        <v>284</v>
      </c>
      <c r="AU2361" s="176" t="s">
        <v>284</v>
      </c>
      <c r="AV2361" s="176" t="s">
        <v>284</v>
      </c>
      <c r="AW2361" s="176" t="s">
        <v>284</v>
      </c>
      <c r="AX2361" s="176" t="s">
        <v>284</v>
      </c>
    </row>
    <row r="2362" spans="1:50" x14ac:dyDescent="0.3">
      <c r="A2362" s="176">
        <v>813320</v>
      </c>
      <c r="B2362" s="176" t="s">
        <v>308</v>
      </c>
      <c r="C2362" s="176" t="s">
        <v>222</v>
      </c>
      <c r="D2362" s="176" t="s">
        <v>221</v>
      </c>
      <c r="E2362" s="176" t="s">
        <v>221</v>
      </c>
      <c r="F2362" s="176" t="s">
        <v>222</v>
      </c>
      <c r="G2362" s="176" t="s">
        <v>222</v>
      </c>
      <c r="H2362" s="176" t="s">
        <v>221</v>
      </c>
      <c r="I2362" s="176" t="s">
        <v>221</v>
      </c>
      <c r="J2362" s="176" t="s">
        <v>221</v>
      </c>
      <c r="K2362" s="176" t="s">
        <v>221</v>
      </c>
      <c r="L2362" s="176" t="s">
        <v>221</v>
      </c>
      <c r="M2362" s="176" t="s">
        <v>221</v>
      </c>
      <c r="N2362" s="176" t="s">
        <v>221</v>
      </c>
    </row>
    <row r="2363" spans="1:50" x14ac:dyDescent="0.3">
      <c r="A2363" s="176">
        <v>813322</v>
      </c>
      <c r="B2363" s="176" t="s">
        <v>308</v>
      </c>
      <c r="C2363" s="176" t="s">
        <v>220</v>
      </c>
      <c r="D2363" s="176" t="s">
        <v>222</v>
      </c>
      <c r="E2363" s="176" t="s">
        <v>221</v>
      </c>
      <c r="F2363" s="176" t="s">
        <v>220</v>
      </c>
      <c r="G2363" s="176" t="s">
        <v>220</v>
      </c>
      <c r="H2363" s="176" t="s">
        <v>222</v>
      </c>
      <c r="I2363" s="176" t="s">
        <v>222</v>
      </c>
      <c r="J2363" s="176" t="s">
        <v>221</v>
      </c>
      <c r="K2363" s="176" t="s">
        <v>221</v>
      </c>
      <c r="L2363" s="176" t="s">
        <v>221</v>
      </c>
      <c r="M2363" s="176" t="s">
        <v>221</v>
      </c>
      <c r="N2363" s="176" t="s">
        <v>222</v>
      </c>
      <c r="O2363" s="176" t="s">
        <v>284</v>
      </c>
      <c r="P2363" s="176" t="s">
        <v>284</v>
      </c>
      <c r="Q2363" s="176" t="s">
        <v>284</v>
      </c>
      <c r="R2363" s="176" t="s">
        <v>284</v>
      </c>
      <c r="S2363" s="176" t="s">
        <v>284</v>
      </c>
      <c r="T2363" s="176" t="s">
        <v>284</v>
      </c>
      <c r="U2363" s="176" t="s">
        <v>284</v>
      </c>
      <c r="V2363" s="176" t="s">
        <v>284</v>
      </c>
      <c r="W2363" s="176" t="s">
        <v>284</v>
      </c>
      <c r="X2363" s="176" t="s">
        <v>284</v>
      </c>
      <c r="Y2363" s="176" t="s">
        <v>284</v>
      </c>
      <c r="Z2363" s="176" t="s">
        <v>284</v>
      </c>
      <c r="AA2363" s="176" t="s">
        <v>284</v>
      </c>
      <c r="AB2363" s="176" t="s">
        <v>284</v>
      </c>
      <c r="AC2363" s="176" t="s">
        <v>284</v>
      </c>
      <c r="AD2363" s="176" t="s">
        <v>284</v>
      </c>
      <c r="AE2363" s="176" t="s">
        <v>284</v>
      </c>
      <c r="AF2363" s="176" t="s">
        <v>284</v>
      </c>
      <c r="AG2363" s="176" t="s">
        <v>284</v>
      </c>
      <c r="AH2363" s="176" t="s">
        <v>284</v>
      </c>
      <c r="AI2363" s="176" t="s">
        <v>284</v>
      </c>
      <c r="AJ2363" s="176" t="s">
        <v>284</v>
      </c>
      <c r="AK2363" s="176" t="s">
        <v>284</v>
      </c>
      <c r="AL2363" s="176" t="s">
        <v>284</v>
      </c>
      <c r="AM2363" s="176" t="s">
        <v>284</v>
      </c>
      <c r="AN2363" s="176" t="s">
        <v>284</v>
      </c>
      <c r="AO2363" s="176" t="s">
        <v>284</v>
      </c>
      <c r="AP2363" s="176" t="s">
        <v>284</v>
      </c>
      <c r="AQ2363" s="176" t="s">
        <v>284</v>
      </c>
      <c r="AR2363" s="176" t="s">
        <v>284</v>
      </c>
      <c r="AS2363" s="176" t="s">
        <v>284</v>
      </c>
      <c r="AT2363" s="176" t="s">
        <v>284</v>
      </c>
      <c r="AU2363" s="176" t="s">
        <v>284</v>
      </c>
      <c r="AV2363" s="176" t="s">
        <v>284</v>
      </c>
      <c r="AW2363" s="176" t="s">
        <v>284</v>
      </c>
      <c r="AX2363" s="176" t="s">
        <v>284</v>
      </c>
    </row>
    <row r="2364" spans="1:50" x14ac:dyDescent="0.3">
      <c r="A2364" s="176">
        <v>813323</v>
      </c>
      <c r="B2364" s="176" t="s">
        <v>308</v>
      </c>
      <c r="C2364" s="176" t="s">
        <v>222</v>
      </c>
      <c r="D2364" s="176" t="s">
        <v>222</v>
      </c>
      <c r="E2364" s="176" t="s">
        <v>222</v>
      </c>
      <c r="F2364" s="176" t="s">
        <v>221</v>
      </c>
      <c r="G2364" s="176" t="s">
        <v>221</v>
      </c>
      <c r="H2364" s="176" t="s">
        <v>221</v>
      </c>
      <c r="I2364" s="176" t="s">
        <v>221</v>
      </c>
      <c r="J2364" s="176" t="s">
        <v>221</v>
      </c>
      <c r="K2364" s="176" t="s">
        <v>221</v>
      </c>
      <c r="L2364" s="176" t="s">
        <v>221</v>
      </c>
      <c r="M2364" s="176" t="s">
        <v>221</v>
      </c>
      <c r="N2364" s="176" t="s">
        <v>221</v>
      </c>
    </row>
    <row r="2365" spans="1:50" x14ac:dyDescent="0.3">
      <c r="A2365" s="176">
        <v>813324</v>
      </c>
      <c r="B2365" s="176" t="s">
        <v>308</v>
      </c>
      <c r="C2365" s="176" t="s">
        <v>222</v>
      </c>
      <c r="D2365" s="176" t="s">
        <v>222</v>
      </c>
      <c r="E2365" s="176" t="s">
        <v>222</v>
      </c>
      <c r="F2365" s="176" t="s">
        <v>222</v>
      </c>
      <c r="G2365" s="176" t="s">
        <v>222</v>
      </c>
      <c r="H2365" s="176" t="s">
        <v>222</v>
      </c>
      <c r="I2365" s="176" t="s">
        <v>221</v>
      </c>
      <c r="J2365" s="176" t="s">
        <v>221</v>
      </c>
      <c r="K2365" s="176" t="s">
        <v>221</v>
      </c>
      <c r="L2365" s="176" t="s">
        <v>221</v>
      </c>
      <c r="M2365" s="176" t="s">
        <v>221</v>
      </c>
      <c r="N2365" s="176" t="s">
        <v>221</v>
      </c>
    </row>
    <row r="2366" spans="1:50" x14ac:dyDescent="0.3">
      <c r="A2366" s="176">
        <v>813325</v>
      </c>
      <c r="B2366" s="176" t="s">
        <v>308</v>
      </c>
      <c r="C2366" s="176" t="s">
        <v>220</v>
      </c>
      <c r="D2366" s="176" t="s">
        <v>220</v>
      </c>
      <c r="E2366" s="176" t="s">
        <v>222</v>
      </c>
      <c r="F2366" s="176" t="s">
        <v>220</v>
      </c>
      <c r="G2366" s="176" t="s">
        <v>222</v>
      </c>
      <c r="H2366" s="176" t="s">
        <v>222</v>
      </c>
      <c r="I2366" s="176" t="s">
        <v>221</v>
      </c>
      <c r="J2366" s="176" t="s">
        <v>221</v>
      </c>
      <c r="K2366" s="176" t="s">
        <v>222</v>
      </c>
      <c r="L2366" s="176" t="s">
        <v>221</v>
      </c>
      <c r="M2366" s="176" t="s">
        <v>221</v>
      </c>
      <c r="N2366" s="176" t="s">
        <v>221</v>
      </c>
      <c r="O2366" s="176" t="s">
        <v>284</v>
      </c>
      <c r="P2366" s="176" t="s">
        <v>284</v>
      </c>
      <c r="Q2366" s="176" t="s">
        <v>284</v>
      </c>
      <c r="R2366" s="176" t="s">
        <v>284</v>
      </c>
      <c r="S2366" s="176" t="s">
        <v>284</v>
      </c>
      <c r="T2366" s="176" t="s">
        <v>284</v>
      </c>
      <c r="U2366" s="176" t="s">
        <v>284</v>
      </c>
      <c r="V2366" s="176" t="s">
        <v>284</v>
      </c>
      <c r="W2366" s="176" t="s">
        <v>284</v>
      </c>
      <c r="X2366" s="176" t="s">
        <v>284</v>
      </c>
      <c r="Y2366" s="176" t="s">
        <v>284</v>
      </c>
      <c r="Z2366" s="176" t="s">
        <v>284</v>
      </c>
      <c r="AA2366" s="176" t="s">
        <v>284</v>
      </c>
      <c r="AB2366" s="176" t="s">
        <v>284</v>
      </c>
      <c r="AC2366" s="176" t="s">
        <v>284</v>
      </c>
      <c r="AD2366" s="176" t="s">
        <v>284</v>
      </c>
      <c r="AE2366" s="176" t="s">
        <v>284</v>
      </c>
      <c r="AF2366" s="176" t="s">
        <v>284</v>
      </c>
      <c r="AG2366" s="176" t="s">
        <v>284</v>
      </c>
      <c r="AH2366" s="176" t="s">
        <v>284</v>
      </c>
      <c r="AI2366" s="176" t="s">
        <v>284</v>
      </c>
      <c r="AJ2366" s="176" t="s">
        <v>284</v>
      </c>
      <c r="AK2366" s="176" t="s">
        <v>284</v>
      </c>
      <c r="AL2366" s="176" t="s">
        <v>284</v>
      </c>
      <c r="AM2366" s="176" t="s">
        <v>284</v>
      </c>
      <c r="AN2366" s="176" t="s">
        <v>284</v>
      </c>
      <c r="AO2366" s="176" t="s">
        <v>284</v>
      </c>
      <c r="AP2366" s="176" t="s">
        <v>284</v>
      </c>
      <c r="AQ2366" s="176" t="s">
        <v>284</v>
      </c>
      <c r="AR2366" s="176" t="s">
        <v>284</v>
      </c>
      <c r="AS2366" s="176" t="s">
        <v>284</v>
      </c>
      <c r="AT2366" s="176" t="s">
        <v>284</v>
      </c>
      <c r="AU2366" s="176" t="s">
        <v>284</v>
      </c>
      <c r="AV2366" s="176" t="s">
        <v>284</v>
      </c>
      <c r="AW2366" s="176" t="s">
        <v>284</v>
      </c>
      <c r="AX2366" s="176" t="s">
        <v>284</v>
      </c>
    </row>
    <row r="2367" spans="1:50" x14ac:dyDescent="0.3">
      <c r="A2367" s="176">
        <v>813326</v>
      </c>
      <c r="B2367" s="176" t="s">
        <v>308</v>
      </c>
      <c r="C2367" s="176" t="s">
        <v>222</v>
      </c>
      <c r="D2367" s="176" t="s">
        <v>222</v>
      </c>
      <c r="E2367" s="176" t="s">
        <v>222</v>
      </c>
      <c r="F2367" s="176" t="s">
        <v>222</v>
      </c>
      <c r="G2367" s="176" t="s">
        <v>222</v>
      </c>
      <c r="H2367" s="176" t="s">
        <v>222</v>
      </c>
      <c r="I2367" s="176" t="s">
        <v>221</v>
      </c>
      <c r="J2367" s="176" t="s">
        <v>221</v>
      </c>
      <c r="K2367" s="176" t="s">
        <v>221</v>
      </c>
      <c r="L2367" s="176" t="s">
        <v>221</v>
      </c>
      <c r="M2367" s="176" t="s">
        <v>221</v>
      </c>
      <c r="N2367" s="176" t="s">
        <v>221</v>
      </c>
    </row>
    <row r="2368" spans="1:50" x14ac:dyDescent="0.3">
      <c r="A2368" s="176">
        <v>813327</v>
      </c>
      <c r="B2368" s="176" t="s">
        <v>308</v>
      </c>
      <c r="C2368" s="176" t="s">
        <v>220</v>
      </c>
      <c r="D2368" s="176" t="s">
        <v>222</v>
      </c>
      <c r="E2368" s="176" t="s">
        <v>221</v>
      </c>
      <c r="F2368" s="176" t="s">
        <v>221</v>
      </c>
      <c r="G2368" s="176" t="s">
        <v>220</v>
      </c>
      <c r="H2368" s="176" t="s">
        <v>222</v>
      </c>
      <c r="I2368" s="176" t="s">
        <v>220</v>
      </c>
      <c r="J2368" s="176" t="s">
        <v>221</v>
      </c>
      <c r="K2368" s="176" t="s">
        <v>222</v>
      </c>
      <c r="L2368" s="176" t="s">
        <v>221</v>
      </c>
      <c r="M2368" s="176" t="s">
        <v>222</v>
      </c>
      <c r="N2368" s="176" t="s">
        <v>221</v>
      </c>
    </row>
    <row r="2369" spans="1:50" x14ac:dyDescent="0.3">
      <c r="A2369" s="176">
        <v>813328</v>
      </c>
      <c r="B2369" s="176" t="s">
        <v>308</v>
      </c>
      <c r="C2369" s="176" t="s">
        <v>221</v>
      </c>
      <c r="D2369" s="176" t="s">
        <v>222</v>
      </c>
      <c r="E2369" s="176" t="s">
        <v>222</v>
      </c>
      <c r="F2369" s="176" t="s">
        <v>222</v>
      </c>
      <c r="G2369" s="176" t="s">
        <v>222</v>
      </c>
      <c r="H2369" s="176" t="s">
        <v>221</v>
      </c>
      <c r="I2369" s="176" t="s">
        <v>221</v>
      </c>
      <c r="J2369" s="176" t="s">
        <v>221</v>
      </c>
      <c r="K2369" s="176" t="s">
        <v>221</v>
      </c>
      <c r="L2369" s="176" t="s">
        <v>221</v>
      </c>
      <c r="M2369" s="176" t="s">
        <v>221</v>
      </c>
      <c r="N2369" s="176" t="s">
        <v>221</v>
      </c>
    </row>
    <row r="2370" spans="1:50" x14ac:dyDescent="0.3">
      <c r="A2370" s="176">
        <v>813329</v>
      </c>
      <c r="B2370" s="176" t="s">
        <v>308</v>
      </c>
      <c r="C2370" s="176" t="s">
        <v>222</v>
      </c>
      <c r="D2370" s="176" t="s">
        <v>222</v>
      </c>
      <c r="E2370" s="176" t="s">
        <v>221</v>
      </c>
      <c r="F2370" s="176" t="s">
        <v>222</v>
      </c>
      <c r="G2370" s="176" t="s">
        <v>221</v>
      </c>
      <c r="H2370" s="176" t="s">
        <v>221</v>
      </c>
      <c r="I2370" s="176" t="s">
        <v>221</v>
      </c>
      <c r="J2370" s="176" t="s">
        <v>221</v>
      </c>
      <c r="K2370" s="176" t="s">
        <v>221</v>
      </c>
      <c r="L2370" s="176" t="s">
        <v>221</v>
      </c>
      <c r="M2370" s="176" t="s">
        <v>221</v>
      </c>
      <c r="N2370" s="176" t="s">
        <v>221</v>
      </c>
    </row>
    <row r="2371" spans="1:50" x14ac:dyDescent="0.3">
      <c r="A2371" s="176">
        <v>813330</v>
      </c>
      <c r="B2371" s="176" t="s">
        <v>308</v>
      </c>
      <c r="C2371" s="176" t="s">
        <v>222</v>
      </c>
      <c r="D2371" s="176" t="s">
        <v>220</v>
      </c>
      <c r="E2371" s="176" t="s">
        <v>220</v>
      </c>
      <c r="F2371" s="176" t="s">
        <v>220</v>
      </c>
      <c r="G2371" s="176" t="s">
        <v>220</v>
      </c>
      <c r="H2371" s="176" t="s">
        <v>220</v>
      </c>
      <c r="I2371" s="176" t="s">
        <v>221</v>
      </c>
      <c r="J2371" s="176" t="s">
        <v>221</v>
      </c>
      <c r="K2371" s="176" t="s">
        <v>221</v>
      </c>
      <c r="L2371" s="176" t="s">
        <v>221</v>
      </c>
      <c r="M2371" s="176" t="s">
        <v>221</v>
      </c>
      <c r="N2371" s="176" t="s">
        <v>221</v>
      </c>
      <c r="O2371" s="176" t="s">
        <v>284</v>
      </c>
      <c r="P2371" s="176" t="s">
        <v>284</v>
      </c>
      <c r="Q2371" s="176" t="s">
        <v>284</v>
      </c>
      <c r="R2371" s="176" t="s">
        <v>284</v>
      </c>
      <c r="S2371" s="176" t="s">
        <v>284</v>
      </c>
      <c r="T2371" s="176" t="s">
        <v>284</v>
      </c>
      <c r="U2371" s="176" t="s">
        <v>284</v>
      </c>
      <c r="V2371" s="176" t="s">
        <v>284</v>
      </c>
      <c r="W2371" s="176" t="s">
        <v>284</v>
      </c>
      <c r="X2371" s="176" t="s">
        <v>284</v>
      </c>
      <c r="Y2371" s="176" t="s">
        <v>284</v>
      </c>
      <c r="Z2371" s="176" t="s">
        <v>284</v>
      </c>
      <c r="AA2371" s="176" t="s">
        <v>284</v>
      </c>
      <c r="AB2371" s="176" t="s">
        <v>284</v>
      </c>
      <c r="AC2371" s="176" t="s">
        <v>284</v>
      </c>
      <c r="AD2371" s="176" t="s">
        <v>284</v>
      </c>
      <c r="AE2371" s="176" t="s">
        <v>284</v>
      </c>
      <c r="AF2371" s="176" t="s">
        <v>284</v>
      </c>
      <c r="AG2371" s="176" t="s">
        <v>284</v>
      </c>
      <c r="AH2371" s="176" t="s">
        <v>284</v>
      </c>
      <c r="AI2371" s="176" t="s">
        <v>284</v>
      </c>
      <c r="AJ2371" s="176" t="s">
        <v>284</v>
      </c>
      <c r="AK2371" s="176" t="s">
        <v>284</v>
      </c>
      <c r="AL2371" s="176" t="s">
        <v>284</v>
      </c>
      <c r="AM2371" s="176" t="s">
        <v>284</v>
      </c>
      <c r="AN2371" s="176" t="s">
        <v>284</v>
      </c>
      <c r="AO2371" s="176" t="s">
        <v>284</v>
      </c>
      <c r="AP2371" s="176" t="s">
        <v>284</v>
      </c>
      <c r="AQ2371" s="176" t="s">
        <v>284</v>
      </c>
      <c r="AR2371" s="176" t="s">
        <v>284</v>
      </c>
      <c r="AS2371" s="176" t="s">
        <v>284</v>
      </c>
      <c r="AT2371" s="176" t="s">
        <v>284</v>
      </c>
      <c r="AU2371" s="176" t="s">
        <v>284</v>
      </c>
      <c r="AV2371" s="176" t="s">
        <v>284</v>
      </c>
      <c r="AW2371" s="176" t="s">
        <v>284</v>
      </c>
      <c r="AX2371" s="176" t="s">
        <v>284</v>
      </c>
    </row>
    <row r="2372" spans="1:50" x14ac:dyDescent="0.3">
      <c r="A2372" s="176">
        <v>813332</v>
      </c>
      <c r="B2372" s="176" t="s">
        <v>308</v>
      </c>
      <c r="C2372" s="176" t="s">
        <v>222</v>
      </c>
      <c r="D2372" s="176" t="s">
        <v>222</v>
      </c>
      <c r="E2372" s="176" t="s">
        <v>222</v>
      </c>
      <c r="F2372" s="176" t="s">
        <v>222</v>
      </c>
      <c r="G2372" s="176" t="s">
        <v>222</v>
      </c>
      <c r="H2372" s="176" t="s">
        <v>222</v>
      </c>
      <c r="I2372" s="176" t="s">
        <v>221</v>
      </c>
      <c r="J2372" s="176" t="s">
        <v>221</v>
      </c>
      <c r="K2372" s="176" t="s">
        <v>221</v>
      </c>
      <c r="L2372" s="176" t="s">
        <v>221</v>
      </c>
      <c r="M2372" s="176" t="s">
        <v>221</v>
      </c>
      <c r="N2372" s="176" t="s">
        <v>221</v>
      </c>
    </row>
    <row r="2373" spans="1:50" x14ac:dyDescent="0.3">
      <c r="A2373" s="176">
        <v>813334</v>
      </c>
      <c r="B2373" s="176" t="s">
        <v>308</v>
      </c>
      <c r="C2373" s="176" t="s">
        <v>222</v>
      </c>
      <c r="D2373" s="176" t="s">
        <v>221</v>
      </c>
      <c r="E2373" s="176" t="s">
        <v>222</v>
      </c>
      <c r="F2373" s="176" t="s">
        <v>221</v>
      </c>
      <c r="G2373" s="176" t="s">
        <v>221</v>
      </c>
      <c r="H2373" s="176" t="s">
        <v>221</v>
      </c>
      <c r="I2373" s="176" t="s">
        <v>221</v>
      </c>
      <c r="J2373" s="176" t="s">
        <v>221</v>
      </c>
      <c r="K2373" s="176" t="s">
        <v>221</v>
      </c>
      <c r="L2373" s="176" t="s">
        <v>221</v>
      </c>
      <c r="M2373" s="176" t="s">
        <v>221</v>
      </c>
      <c r="N2373" s="176" t="s">
        <v>221</v>
      </c>
    </row>
    <row r="2374" spans="1:50" x14ac:dyDescent="0.3">
      <c r="A2374" s="176">
        <v>813335</v>
      </c>
      <c r="B2374" s="176" t="s">
        <v>308</v>
      </c>
      <c r="C2374" s="176" t="s">
        <v>222</v>
      </c>
      <c r="D2374" s="176" t="s">
        <v>221</v>
      </c>
      <c r="E2374" s="176" t="s">
        <v>221</v>
      </c>
      <c r="F2374" s="176" t="s">
        <v>222</v>
      </c>
      <c r="G2374" s="176" t="s">
        <v>222</v>
      </c>
      <c r="H2374" s="176" t="s">
        <v>221</v>
      </c>
      <c r="I2374" s="176" t="s">
        <v>221</v>
      </c>
      <c r="J2374" s="176" t="s">
        <v>221</v>
      </c>
      <c r="K2374" s="176" t="s">
        <v>221</v>
      </c>
      <c r="L2374" s="176" t="s">
        <v>221</v>
      </c>
      <c r="M2374" s="176" t="s">
        <v>221</v>
      </c>
      <c r="N2374" s="176" t="s">
        <v>221</v>
      </c>
    </row>
    <row r="2375" spans="1:50" x14ac:dyDescent="0.3">
      <c r="A2375" s="176">
        <v>813336</v>
      </c>
      <c r="B2375" s="176" t="s">
        <v>308</v>
      </c>
      <c r="C2375" s="176" t="s">
        <v>222</v>
      </c>
      <c r="D2375" s="176" t="s">
        <v>222</v>
      </c>
      <c r="E2375" s="176" t="s">
        <v>222</v>
      </c>
      <c r="F2375" s="176" t="s">
        <v>222</v>
      </c>
      <c r="G2375" s="176" t="s">
        <v>222</v>
      </c>
      <c r="H2375" s="176" t="s">
        <v>222</v>
      </c>
      <c r="I2375" s="176" t="s">
        <v>221</v>
      </c>
      <c r="J2375" s="176" t="s">
        <v>221</v>
      </c>
      <c r="K2375" s="176" t="s">
        <v>221</v>
      </c>
      <c r="L2375" s="176" t="s">
        <v>221</v>
      </c>
      <c r="M2375" s="176" t="s">
        <v>221</v>
      </c>
      <c r="N2375" s="176" t="s">
        <v>221</v>
      </c>
    </row>
    <row r="2376" spans="1:50" x14ac:dyDescent="0.3">
      <c r="A2376" s="176">
        <v>813337</v>
      </c>
      <c r="B2376" s="176" t="s">
        <v>308</v>
      </c>
      <c r="C2376" s="176" t="s">
        <v>221</v>
      </c>
      <c r="D2376" s="176" t="s">
        <v>221</v>
      </c>
      <c r="E2376" s="176" t="s">
        <v>222</v>
      </c>
      <c r="F2376" s="176" t="s">
        <v>222</v>
      </c>
      <c r="G2376" s="176" t="s">
        <v>221</v>
      </c>
      <c r="H2376" s="176" t="s">
        <v>221</v>
      </c>
      <c r="I2376" s="176" t="s">
        <v>221</v>
      </c>
      <c r="J2376" s="176" t="s">
        <v>221</v>
      </c>
      <c r="K2376" s="176" t="s">
        <v>221</v>
      </c>
      <c r="L2376" s="176" t="s">
        <v>221</v>
      </c>
      <c r="M2376" s="176" t="s">
        <v>221</v>
      </c>
      <c r="N2376" s="176" t="s">
        <v>221</v>
      </c>
    </row>
    <row r="2377" spans="1:50" x14ac:dyDescent="0.3">
      <c r="A2377" s="176">
        <v>813338</v>
      </c>
      <c r="B2377" s="176" t="s">
        <v>308</v>
      </c>
      <c r="C2377" s="176" t="s">
        <v>221</v>
      </c>
      <c r="D2377" s="176" t="s">
        <v>221</v>
      </c>
      <c r="E2377" s="176" t="s">
        <v>221</v>
      </c>
      <c r="F2377" s="176" t="s">
        <v>222</v>
      </c>
      <c r="G2377" s="176" t="s">
        <v>222</v>
      </c>
      <c r="H2377" s="176" t="s">
        <v>222</v>
      </c>
      <c r="I2377" s="176" t="s">
        <v>221</v>
      </c>
      <c r="J2377" s="176" t="s">
        <v>221</v>
      </c>
      <c r="K2377" s="176" t="s">
        <v>221</v>
      </c>
      <c r="L2377" s="176" t="s">
        <v>221</v>
      </c>
      <c r="M2377" s="176" t="s">
        <v>221</v>
      </c>
      <c r="N2377" s="176" t="s">
        <v>221</v>
      </c>
    </row>
    <row r="2378" spans="1:50" x14ac:dyDescent="0.3">
      <c r="A2378" s="176">
        <v>813340</v>
      </c>
      <c r="B2378" s="176" t="s">
        <v>308</v>
      </c>
      <c r="C2378" s="176" t="s">
        <v>222</v>
      </c>
      <c r="D2378" s="176" t="s">
        <v>221</v>
      </c>
      <c r="E2378" s="176" t="s">
        <v>221</v>
      </c>
      <c r="F2378" s="176" t="s">
        <v>222</v>
      </c>
      <c r="G2378" s="176" t="s">
        <v>222</v>
      </c>
      <c r="H2378" s="176" t="s">
        <v>222</v>
      </c>
      <c r="I2378" s="176" t="s">
        <v>221</v>
      </c>
      <c r="J2378" s="176" t="s">
        <v>221</v>
      </c>
      <c r="K2378" s="176" t="s">
        <v>221</v>
      </c>
      <c r="L2378" s="176" t="s">
        <v>221</v>
      </c>
      <c r="M2378" s="176" t="s">
        <v>221</v>
      </c>
      <c r="N2378" s="176" t="s">
        <v>221</v>
      </c>
    </row>
    <row r="2379" spans="1:50" x14ac:dyDescent="0.3">
      <c r="A2379" s="176">
        <v>813342</v>
      </c>
      <c r="B2379" s="176" t="s">
        <v>308</v>
      </c>
      <c r="C2379" s="176" t="s">
        <v>222</v>
      </c>
      <c r="D2379" s="176" t="s">
        <v>222</v>
      </c>
      <c r="E2379" s="176" t="s">
        <v>222</v>
      </c>
      <c r="F2379" s="176" t="s">
        <v>222</v>
      </c>
      <c r="G2379" s="176" t="s">
        <v>222</v>
      </c>
      <c r="H2379" s="176" t="s">
        <v>221</v>
      </c>
      <c r="I2379" s="176" t="s">
        <v>221</v>
      </c>
      <c r="J2379" s="176" t="s">
        <v>221</v>
      </c>
      <c r="K2379" s="176" t="s">
        <v>221</v>
      </c>
      <c r="L2379" s="176" t="s">
        <v>221</v>
      </c>
      <c r="M2379" s="176" t="s">
        <v>221</v>
      </c>
      <c r="N2379" s="176" t="s">
        <v>221</v>
      </c>
    </row>
    <row r="2380" spans="1:50" x14ac:dyDescent="0.3">
      <c r="A2380" s="176">
        <v>813345</v>
      </c>
      <c r="B2380" s="176" t="s">
        <v>308</v>
      </c>
      <c r="C2380" s="176" t="s">
        <v>222</v>
      </c>
      <c r="D2380" s="176" t="s">
        <v>222</v>
      </c>
      <c r="E2380" s="176" t="s">
        <v>222</v>
      </c>
      <c r="F2380" s="176" t="s">
        <v>222</v>
      </c>
      <c r="G2380" s="176" t="s">
        <v>222</v>
      </c>
      <c r="H2380" s="176" t="s">
        <v>222</v>
      </c>
      <c r="I2380" s="176" t="s">
        <v>221</v>
      </c>
      <c r="J2380" s="176" t="s">
        <v>221</v>
      </c>
      <c r="K2380" s="176" t="s">
        <v>221</v>
      </c>
      <c r="L2380" s="176" t="s">
        <v>221</v>
      </c>
      <c r="M2380" s="176" t="s">
        <v>221</v>
      </c>
      <c r="N2380" s="176" t="s">
        <v>221</v>
      </c>
    </row>
    <row r="2381" spans="1:50" x14ac:dyDescent="0.3">
      <c r="A2381" s="176">
        <v>813346</v>
      </c>
      <c r="B2381" s="176" t="s">
        <v>308</v>
      </c>
      <c r="C2381" s="176" t="s">
        <v>1146</v>
      </c>
      <c r="D2381" s="176" t="s">
        <v>220</v>
      </c>
      <c r="E2381" s="176" t="s">
        <v>221</v>
      </c>
      <c r="F2381" s="176" t="s">
        <v>220</v>
      </c>
      <c r="G2381" s="176" t="s">
        <v>221</v>
      </c>
      <c r="H2381" s="176" t="s">
        <v>221</v>
      </c>
      <c r="I2381" s="176" t="s">
        <v>222</v>
      </c>
      <c r="J2381" s="176" t="s">
        <v>222</v>
      </c>
      <c r="K2381" s="176" t="s">
        <v>220</v>
      </c>
      <c r="L2381" s="176" t="s">
        <v>222</v>
      </c>
      <c r="M2381" s="176" t="s">
        <v>222</v>
      </c>
      <c r="N2381" s="176" t="s">
        <v>220</v>
      </c>
      <c r="O2381" s="176" t="s">
        <v>284</v>
      </c>
      <c r="P2381" s="176" t="s">
        <v>1147</v>
      </c>
      <c r="Q2381" s="176" t="s">
        <v>284</v>
      </c>
      <c r="R2381" s="176" t="s">
        <v>284</v>
      </c>
      <c r="S2381" s="176" t="s">
        <v>284</v>
      </c>
      <c r="T2381" s="176" t="s">
        <v>284</v>
      </c>
      <c r="U2381" s="176" t="s">
        <v>284</v>
      </c>
      <c r="V2381" s="176" t="s">
        <v>284</v>
      </c>
      <c r="W2381" s="176" t="s">
        <v>284</v>
      </c>
      <c r="X2381" s="176" t="s">
        <v>284</v>
      </c>
      <c r="Y2381" s="176" t="s">
        <v>284</v>
      </c>
      <c r="Z2381" s="176" t="s">
        <v>284</v>
      </c>
      <c r="AA2381" s="176" t="s">
        <v>284</v>
      </c>
      <c r="AB2381" s="176" t="s">
        <v>284</v>
      </c>
      <c r="AC2381" s="176" t="s">
        <v>284</v>
      </c>
      <c r="AD2381" s="176" t="s">
        <v>284</v>
      </c>
      <c r="AE2381" s="176" t="s">
        <v>284</v>
      </c>
      <c r="AF2381" s="176" t="s">
        <v>284</v>
      </c>
      <c r="AG2381" s="176" t="s">
        <v>284</v>
      </c>
      <c r="AH2381" s="176" t="s">
        <v>284</v>
      </c>
      <c r="AI2381" s="176" t="s">
        <v>284</v>
      </c>
      <c r="AJ2381" s="176" t="s">
        <v>284</v>
      </c>
      <c r="AK2381" s="176" t="s">
        <v>284</v>
      </c>
      <c r="AL2381" s="176" t="s">
        <v>284</v>
      </c>
      <c r="AM2381" s="176" t="s">
        <v>284</v>
      </c>
      <c r="AN2381" s="176" t="s">
        <v>284</v>
      </c>
      <c r="AO2381" s="176" t="s">
        <v>284</v>
      </c>
      <c r="AP2381" s="176" t="s">
        <v>284</v>
      </c>
      <c r="AQ2381" s="176" t="s">
        <v>284</v>
      </c>
      <c r="AR2381" s="176" t="s">
        <v>284</v>
      </c>
      <c r="AS2381" s="176" t="s">
        <v>284</v>
      </c>
      <c r="AT2381" s="176" t="s">
        <v>284</v>
      </c>
      <c r="AU2381" s="176" t="s">
        <v>284</v>
      </c>
      <c r="AV2381" s="176" t="s">
        <v>284</v>
      </c>
      <c r="AW2381" s="176" t="s">
        <v>284</v>
      </c>
      <c r="AX2381" s="176" t="s">
        <v>284</v>
      </c>
    </row>
    <row r="2382" spans="1:50" x14ac:dyDescent="0.3">
      <c r="A2382" s="176">
        <v>813347</v>
      </c>
      <c r="B2382" s="176" t="s">
        <v>308</v>
      </c>
      <c r="C2382" s="176" t="s">
        <v>221</v>
      </c>
      <c r="D2382" s="176" t="s">
        <v>221</v>
      </c>
      <c r="E2382" s="176" t="s">
        <v>221</v>
      </c>
      <c r="F2382" s="176" t="s">
        <v>221</v>
      </c>
      <c r="G2382" s="176" t="s">
        <v>221</v>
      </c>
      <c r="H2382" s="176" t="s">
        <v>221</v>
      </c>
      <c r="I2382" s="176" t="s">
        <v>221</v>
      </c>
      <c r="J2382" s="176" t="s">
        <v>221</v>
      </c>
      <c r="K2382" s="176" t="s">
        <v>221</v>
      </c>
      <c r="L2382" s="176" t="s">
        <v>221</v>
      </c>
      <c r="M2382" s="176" t="s">
        <v>221</v>
      </c>
      <c r="N2382" s="176" t="s">
        <v>221</v>
      </c>
    </row>
    <row r="2383" spans="1:50" x14ac:dyDescent="0.3">
      <c r="A2383" s="176">
        <v>813349</v>
      </c>
      <c r="B2383" s="176" t="s">
        <v>308</v>
      </c>
      <c r="C2383" s="176" t="s">
        <v>222</v>
      </c>
      <c r="D2383" s="176" t="s">
        <v>220</v>
      </c>
      <c r="E2383" s="176" t="s">
        <v>222</v>
      </c>
      <c r="F2383" s="176" t="s">
        <v>222</v>
      </c>
      <c r="G2383" s="176" t="s">
        <v>222</v>
      </c>
      <c r="H2383" s="176" t="s">
        <v>220</v>
      </c>
      <c r="I2383" s="176" t="s">
        <v>222</v>
      </c>
      <c r="J2383" s="176" t="s">
        <v>222</v>
      </c>
      <c r="K2383" s="176" t="s">
        <v>221</v>
      </c>
      <c r="L2383" s="176" t="s">
        <v>222</v>
      </c>
      <c r="M2383" s="176" t="s">
        <v>222</v>
      </c>
      <c r="N2383" s="176" t="s">
        <v>222</v>
      </c>
    </row>
    <row r="2384" spans="1:50" x14ac:dyDescent="0.3">
      <c r="A2384" s="176">
        <v>813350</v>
      </c>
      <c r="B2384" s="176" t="s">
        <v>308</v>
      </c>
      <c r="C2384" s="176" t="s">
        <v>222</v>
      </c>
      <c r="D2384" s="176" t="s">
        <v>222</v>
      </c>
      <c r="E2384" s="176" t="s">
        <v>222</v>
      </c>
      <c r="F2384" s="176" t="s">
        <v>222</v>
      </c>
      <c r="G2384" s="176" t="s">
        <v>222</v>
      </c>
      <c r="H2384" s="176" t="s">
        <v>222</v>
      </c>
      <c r="I2384" s="176" t="s">
        <v>221</v>
      </c>
      <c r="J2384" s="176" t="s">
        <v>221</v>
      </c>
      <c r="K2384" s="176" t="s">
        <v>221</v>
      </c>
      <c r="L2384" s="176" t="s">
        <v>221</v>
      </c>
      <c r="M2384" s="176" t="s">
        <v>221</v>
      </c>
      <c r="N2384" s="176" t="s">
        <v>221</v>
      </c>
    </row>
    <row r="2385" spans="1:50" x14ac:dyDescent="0.3">
      <c r="A2385" s="176">
        <v>813351</v>
      </c>
      <c r="B2385" s="176" t="s">
        <v>308</v>
      </c>
      <c r="C2385" s="176" t="s">
        <v>220</v>
      </c>
      <c r="D2385" s="176" t="s">
        <v>220</v>
      </c>
      <c r="E2385" s="176" t="s">
        <v>221</v>
      </c>
      <c r="F2385" s="176" t="s">
        <v>221</v>
      </c>
      <c r="G2385" s="176" t="s">
        <v>220</v>
      </c>
      <c r="H2385" s="176" t="s">
        <v>220</v>
      </c>
      <c r="I2385" s="176" t="s">
        <v>222</v>
      </c>
      <c r="J2385" s="176" t="s">
        <v>221</v>
      </c>
      <c r="K2385" s="176" t="s">
        <v>221</v>
      </c>
      <c r="L2385" s="176" t="s">
        <v>220</v>
      </c>
      <c r="M2385" s="176" t="s">
        <v>221</v>
      </c>
      <c r="N2385" s="176" t="s">
        <v>221</v>
      </c>
    </row>
    <row r="2386" spans="1:50" x14ac:dyDescent="0.3">
      <c r="A2386" s="176">
        <v>813353</v>
      </c>
      <c r="B2386" s="176" t="s">
        <v>308</v>
      </c>
      <c r="C2386" s="176" t="s">
        <v>220</v>
      </c>
      <c r="D2386" s="176" t="s">
        <v>220</v>
      </c>
      <c r="E2386" s="176" t="s">
        <v>220</v>
      </c>
      <c r="F2386" s="176" t="s">
        <v>220</v>
      </c>
      <c r="G2386" s="176" t="s">
        <v>220</v>
      </c>
      <c r="H2386" s="176" t="s">
        <v>220</v>
      </c>
      <c r="I2386" s="176" t="s">
        <v>221</v>
      </c>
      <c r="J2386" s="176" t="s">
        <v>222</v>
      </c>
      <c r="K2386" s="176" t="s">
        <v>221</v>
      </c>
      <c r="L2386" s="176" t="s">
        <v>221</v>
      </c>
      <c r="M2386" s="176" t="s">
        <v>221</v>
      </c>
      <c r="N2386" s="176" t="s">
        <v>222</v>
      </c>
    </row>
    <row r="2387" spans="1:50" x14ac:dyDescent="0.3">
      <c r="A2387" s="176">
        <v>813356</v>
      </c>
      <c r="B2387" s="176" t="s">
        <v>308</v>
      </c>
      <c r="C2387" s="176" t="s">
        <v>222</v>
      </c>
      <c r="D2387" s="176" t="s">
        <v>222</v>
      </c>
      <c r="E2387" s="176" t="s">
        <v>222</v>
      </c>
      <c r="F2387" s="176" t="s">
        <v>222</v>
      </c>
      <c r="G2387" s="176" t="s">
        <v>222</v>
      </c>
      <c r="H2387" s="176" t="s">
        <v>221</v>
      </c>
      <c r="I2387" s="176" t="s">
        <v>221</v>
      </c>
      <c r="J2387" s="176" t="s">
        <v>221</v>
      </c>
      <c r="K2387" s="176" t="s">
        <v>221</v>
      </c>
      <c r="L2387" s="176" t="s">
        <v>221</v>
      </c>
      <c r="M2387" s="176" t="s">
        <v>221</v>
      </c>
      <c r="N2387" s="176" t="s">
        <v>221</v>
      </c>
    </row>
    <row r="2388" spans="1:50" x14ac:dyDescent="0.3">
      <c r="A2388" s="176">
        <v>813358</v>
      </c>
      <c r="B2388" s="176" t="s">
        <v>308</v>
      </c>
      <c r="C2388" s="176" t="s">
        <v>222</v>
      </c>
      <c r="D2388" s="176" t="s">
        <v>221</v>
      </c>
      <c r="E2388" s="176" t="s">
        <v>222</v>
      </c>
      <c r="F2388" s="176" t="s">
        <v>222</v>
      </c>
      <c r="G2388" s="176" t="s">
        <v>222</v>
      </c>
      <c r="H2388" s="176" t="s">
        <v>222</v>
      </c>
      <c r="I2388" s="176" t="s">
        <v>221</v>
      </c>
      <c r="J2388" s="176" t="s">
        <v>221</v>
      </c>
      <c r="K2388" s="176" t="s">
        <v>221</v>
      </c>
      <c r="L2388" s="176" t="s">
        <v>221</v>
      </c>
      <c r="M2388" s="176" t="s">
        <v>221</v>
      </c>
      <c r="N2388" s="176" t="s">
        <v>221</v>
      </c>
    </row>
    <row r="2389" spans="1:50" x14ac:dyDescent="0.3">
      <c r="A2389" s="176">
        <v>813359</v>
      </c>
      <c r="B2389" s="176" t="s">
        <v>308</v>
      </c>
      <c r="C2389" s="176" t="s">
        <v>220</v>
      </c>
      <c r="D2389" s="176" t="s">
        <v>222</v>
      </c>
      <c r="E2389" s="176" t="s">
        <v>220</v>
      </c>
      <c r="F2389" s="176" t="s">
        <v>220</v>
      </c>
      <c r="G2389" s="176" t="s">
        <v>221</v>
      </c>
      <c r="H2389" s="176" t="s">
        <v>221</v>
      </c>
      <c r="I2389" s="176" t="s">
        <v>222</v>
      </c>
      <c r="J2389" s="176" t="s">
        <v>222</v>
      </c>
      <c r="K2389" s="176" t="s">
        <v>221</v>
      </c>
      <c r="L2389" s="176" t="s">
        <v>222</v>
      </c>
      <c r="M2389" s="176" t="s">
        <v>222</v>
      </c>
      <c r="N2389" s="176" t="s">
        <v>221</v>
      </c>
      <c r="O2389" s="176" t="s">
        <v>284</v>
      </c>
      <c r="P2389" s="176" t="s">
        <v>284</v>
      </c>
      <c r="Q2389" s="176" t="s">
        <v>284</v>
      </c>
      <c r="R2389" s="176" t="s">
        <v>284</v>
      </c>
      <c r="S2389" s="176" t="s">
        <v>284</v>
      </c>
      <c r="T2389" s="176" t="s">
        <v>284</v>
      </c>
      <c r="U2389" s="176" t="s">
        <v>284</v>
      </c>
      <c r="V2389" s="176" t="s">
        <v>284</v>
      </c>
      <c r="W2389" s="176" t="s">
        <v>284</v>
      </c>
      <c r="X2389" s="176" t="s">
        <v>284</v>
      </c>
      <c r="Y2389" s="176" t="s">
        <v>284</v>
      </c>
      <c r="Z2389" s="176" t="s">
        <v>284</v>
      </c>
      <c r="AA2389" s="176" t="s">
        <v>284</v>
      </c>
      <c r="AB2389" s="176" t="s">
        <v>284</v>
      </c>
      <c r="AC2389" s="176" t="s">
        <v>284</v>
      </c>
      <c r="AD2389" s="176" t="s">
        <v>284</v>
      </c>
      <c r="AE2389" s="176" t="s">
        <v>284</v>
      </c>
      <c r="AF2389" s="176" t="s">
        <v>284</v>
      </c>
      <c r="AG2389" s="176" t="s">
        <v>284</v>
      </c>
      <c r="AH2389" s="176" t="s">
        <v>284</v>
      </c>
      <c r="AI2389" s="176" t="s">
        <v>284</v>
      </c>
      <c r="AJ2389" s="176" t="s">
        <v>284</v>
      </c>
      <c r="AK2389" s="176" t="s">
        <v>284</v>
      </c>
      <c r="AL2389" s="176" t="s">
        <v>284</v>
      </c>
      <c r="AM2389" s="176" t="s">
        <v>284</v>
      </c>
      <c r="AN2389" s="176" t="s">
        <v>284</v>
      </c>
      <c r="AO2389" s="176" t="s">
        <v>284</v>
      </c>
      <c r="AP2389" s="176" t="s">
        <v>284</v>
      </c>
      <c r="AQ2389" s="176" t="s">
        <v>284</v>
      </c>
      <c r="AR2389" s="176" t="s">
        <v>284</v>
      </c>
      <c r="AS2389" s="176" t="s">
        <v>284</v>
      </c>
      <c r="AT2389" s="176" t="s">
        <v>284</v>
      </c>
      <c r="AU2389" s="176" t="s">
        <v>284</v>
      </c>
      <c r="AV2389" s="176" t="s">
        <v>284</v>
      </c>
      <c r="AW2389" s="176" t="s">
        <v>284</v>
      </c>
      <c r="AX2389" s="176" t="s">
        <v>284</v>
      </c>
    </row>
    <row r="2390" spans="1:50" x14ac:dyDescent="0.3">
      <c r="A2390" s="176">
        <v>813360</v>
      </c>
      <c r="B2390" s="176" t="s">
        <v>308</v>
      </c>
      <c r="C2390" s="176" t="s">
        <v>222</v>
      </c>
      <c r="D2390" s="176" t="s">
        <v>222</v>
      </c>
      <c r="E2390" s="176" t="s">
        <v>221</v>
      </c>
      <c r="F2390" s="176" t="s">
        <v>222</v>
      </c>
      <c r="G2390" s="176" t="s">
        <v>221</v>
      </c>
      <c r="H2390" s="176" t="s">
        <v>221</v>
      </c>
      <c r="I2390" s="176" t="s">
        <v>221</v>
      </c>
      <c r="J2390" s="176" t="s">
        <v>221</v>
      </c>
      <c r="K2390" s="176" t="s">
        <v>221</v>
      </c>
      <c r="L2390" s="176" t="s">
        <v>221</v>
      </c>
      <c r="M2390" s="176" t="s">
        <v>221</v>
      </c>
      <c r="N2390" s="176" t="s">
        <v>221</v>
      </c>
    </row>
    <row r="2391" spans="1:50" x14ac:dyDescent="0.3">
      <c r="A2391" s="176">
        <v>813362</v>
      </c>
      <c r="B2391" s="176" t="s">
        <v>308</v>
      </c>
      <c r="C2391" s="176" t="s">
        <v>221</v>
      </c>
      <c r="D2391" s="176" t="s">
        <v>222</v>
      </c>
      <c r="E2391" s="176" t="s">
        <v>221</v>
      </c>
      <c r="F2391" s="176" t="s">
        <v>222</v>
      </c>
      <c r="G2391" s="176" t="s">
        <v>222</v>
      </c>
      <c r="H2391" s="176" t="s">
        <v>222</v>
      </c>
      <c r="I2391" s="176" t="s">
        <v>221</v>
      </c>
      <c r="J2391" s="176" t="s">
        <v>221</v>
      </c>
      <c r="K2391" s="176" t="s">
        <v>221</v>
      </c>
      <c r="L2391" s="176" t="s">
        <v>221</v>
      </c>
      <c r="M2391" s="176" t="s">
        <v>221</v>
      </c>
      <c r="N2391" s="176" t="s">
        <v>221</v>
      </c>
    </row>
    <row r="2392" spans="1:50" x14ac:dyDescent="0.3">
      <c r="A2392" s="176">
        <v>813364</v>
      </c>
      <c r="B2392" s="176" t="s">
        <v>308</v>
      </c>
    </row>
    <row r="2393" spans="1:50" x14ac:dyDescent="0.3">
      <c r="A2393" s="176">
        <v>813365</v>
      </c>
      <c r="B2393" s="176" t="s">
        <v>308</v>
      </c>
      <c r="C2393" s="176" t="s">
        <v>222</v>
      </c>
      <c r="D2393" s="176" t="s">
        <v>221</v>
      </c>
      <c r="E2393" s="176" t="s">
        <v>221</v>
      </c>
      <c r="F2393" s="176" t="s">
        <v>222</v>
      </c>
      <c r="G2393" s="176" t="s">
        <v>222</v>
      </c>
      <c r="H2393" s="176" t="s">
        <v>221</v>
      </c>
      <c r="I2393" s="176" t="s">
        <v>221</v>
      </c>
      <c r="J2393" s="176" t="s">
        <v>221</v>
      </c>
      <c r="K2393" s="176" t="s">
        <v>221</v>
      </c>
      <c r="L2393" s="176" t="s">
        <v>221</v>
      </c>
      <c r="M2393" s="176" t="s">
        <v>221</v>
      </c>
      <c r="N2393" s="176" t="s">
        <v>221</v>
      </c>
    </row>
    <row r="2394" spans="1:50" x14ac:dyDescent="0.3">
      <c r="A2394" s="176">
        <v>813367</v>
      </c>
      <c r="B2394" s="176" t="s">
        <v>308</v>
      </c>
      <c r="C2394" s="176" t="s">
        <v>222</v>
      </c>
      <c r="D2394" s="176" t="s">
        <v>222</v>
      </c>
      <c r="E2394" s="176" t="s">
        <v>222</v>
      </c>
      <c r="F2394" s="176" t="s">
        <v>222</v>
      </c>
      <c r="G2394" s="176" t="s">
        <v>222</v>
      </c>
      <c r="H2394" s="176" t="s">
        <v>222</v>
      </c>
      <c r="I2394" s="176" t="s">
        <v>221</v>
      </c>
      <c r="J2394" s="176" t="s">
        <v>221</v>
      </c>
      <c r="K2394" s="176" t="s">
        <v>221</v>
      </c>
      <c r="L2394" s="176" t="s">
        <v>221</v>
      </c>
      <c r="M2394" s="176" t="s">
        <v>221</v>
      </c>
      <c r="N2394" s="176" t="s">
        <v>221</v>
      </c>
    </row>
    <row r="2395" spans="1:50" x14ac:dyDescent="0.3">
      <c r="A2395" s="176">
        <v>813368</v>
      </c>
      <c r="B2395" s="176" t="s">
        <v>308</v>
      </c>
      <c r="C2395" s="176" t="s">
        <v>222</v>
      </c>
      <c r="D2395" s="176" t="s">
        <v>222</v>
      </c>
      <c r="E2395" s="176" t="s">
        <v>222</v>
      </c>
      <c r="F2395" s="176" t="s">
        <v>222</v>
      </c>
      <c r="G2395" s="176" t="s">
        <v>222</v>
      </c>
      <c r="H2395" s="176" t="s">
        <v>222</v>
      </c>
      <c r="I2395" s="176" t="s">
        <v>221</v>
      </c>
      <c r="J2395" s="176" t="s">
        <v>221</v>
      </c>
      <c r="K2395" s="176" t="s">
        <v>221</v>
      </c>
      <c r="L2395" s="176" t="s">
        <v>221</v>
      </c>
      <c r="M2395" s="176" t="s">
        <v>221</v>
      </c>
      <c r="N2395" s="176" t="s">
        <v>221</v>
      </c>
    </row>
    <row r="2396" spans="1:50" x14ac:dyDescent="0.3">
      <c r="A2396" s="176">
        <v>813369</v>
      </c>
      <c r="B2396" s="176" t="s">
        <v>308</v>
      </c>
      <c r="C2396" s="176" t="s">
        <v>222</v>
      </c>
      <c r="D2396" s="176" t="s">
        <v>222</v>
      </c>
      <c r="E2396" s="176" t="s">
        <v>222</v>
      </c>
      <c r="F2396" s="176" t="s">
        <v>222</v>
      </c>
      <c r="G2396" s="176" t="s">
        <v>222</v>
      </c>
      <c r="H2396" s="176" t="s">
        <v>222</v>
      </c>
      <c r="I2396" s="176" t="s">
        <v>221</v>
      </c>
      <c r="J2396" s="176" t="s">
        <v>221</v>
      </c>
      <c r="K2396" s="176" t="s">
        <v>221</v>
      </c>
      <c r="L2396" s="176" t="s">
        <v>221</v>
      </c>
      <c r="M2396" s="176" t="s">
        <v>221</v>
      </c>
      <c r="N2396" s="176" t="s">
        <v>221</v>
      </c>
    </row>
    <row r="2397" spans="1:50" x14ac:dyDescent="0.3">
      <c r="A2397" s="176">
        <v>813370</v>
      </c>
      <c r="B2397" s="176" t="s">
        <v>308</v>
      </c>
      <c r="C2397" s="176" t="s">
        <v>222</v>
      </c>
      <c r="D2397" s="176" t="s">
        <v>220</v>
      </c>
      <c r="E2397" s="176" t="s">
        <v>222</v>
      </c>
      <c r="F2397" s="176" t="s">
        <v>220</v>
      </c>
      <c r="G2397" s="176" t="s">
        <v>222</v>
      </c>
      <c r="H2397" s="176" t="s">
        <v>222</v>
      </c>
      <c r="I2397" s="176" t="s">
        <v>220</v>
      </c>
      <c r="J2397" s="176" t="s">
        <v>220</v>
      </c>
      <c r="K2397" s="176" t="s">
        <v>222</v>
      </c>
      <c r="L2397" s="176" t="s">
        <v>220</v>
      </c>
      <c r="M2397" s="176" t="s">
        <v>220</v>
      </c>
      <c r="N2397" s="176" t="s">
        <v>220</v>
      </c>
      <c r="O2397" s="176" t="s">
        <v>284</v>
      </c>
      <c r="P2397" s="176" t="s">
        <v>284</v>
      </c>
      <c r="Q2397" s="176" t="s">
        <v>284</v>
      </c>
      <c r="R2397" s="176" t="s">
        <v>284</v>
      </c>
      <c r="S2397" s="176" t="s">
        <v>284</v>
      </c>
      <c r="T2397" s="176" t="s">
        <v>284</v>
      </c>
      <c r="U2397" s="176" t="s">
        <v>284</v>
      </c>
      <c r="V2397" s="176" t="s">
        <v>284</v>
      </c>
      <c r="W2397" s="176" t="s">
        <v>284</v>
      </c>
      <c r="X2397" s="176" t="s">
        <v>284</v>
      </c>
      <c r="Y2397" s="176" t="s">
        <v>284</v>
      </c>
      <c r="Z2397" s="176" t="s">
        <v>284</v>
      </c>
      <c r="AA2397" s="176" t="s">
        <v>284</v>
      </c>
      <c r="AB2397" s="176" t="s">
        <v>284</v>
      </c>
      <c r="AC2397" s="176" t="s">
        <v>284</v>
      </c>
      <c r="AD2397" s="176" t="s">
        <v>284</v>
      </c>
      <c r="AE2397" s="176" t="s">
        <v>284</v>
      </c>
      <c r="AF2397" s="176" t="s">
        <v>284</v>
      </c>
      <c r="AG2397" s="176" t="s">
        <v>284</v>
      </c>
      <c r="AH2397" s="176" t="s">
        <v>284</v>
      </c>
      <c r="AI2397" s="176" t="s">
        <v>284</v>
      </c>
      <c r="AJ2397" s="176" t="s">
        <v>284</v>
      </c>
      <c r="AK2397" s="176" t="s">
        <v>284</v>
      </c>
      <c r="AL2397" s="176" t="s">
        <v>284</v>
      </c>
      <c r="AM2397" s="176" t="s">
        <v>284</v>
      </c>
      <c r="AN2397" s="176" t="s">
        <v>284</v>
      </c>
      <c r="AO2397" s="176" t="s">
        <v>284</v>
      </c>
      <c r="AP2397" s="176" t="s">
        <v>284</v>
      </c>
      <c r="AQ2397" s="176" t="s">
        <v>284</v>
      </c>
      <c r="AR2397" s="176" t="s">
        <v>284</v>
      </c>
      <c r="AS2397" s="176" t="s">
        <v>284</v>
      </c>
      <c r="AT2397" s="176" t="s">
        <v>284</v>
      </c>
      <c r="AU2397" s="176" t="s">
        <v>284</v>
      </c>
      <c r="AV2397" s="176" t="s">
        <v>284</v>
      </c>
      <c r="AW2397" s="176" t="s">
        <v>284</v>
      </c>
      <c r="AX2397" s="176" t="s">
        <v>284</v>
      </c>
    </row>
    <row r="2398" spans="1:50" x14ac:dyDescent="0.3">
      <c r="A2398" s="176">
        <v>813372</v>
      </c>
      <c r="B2398" s="176" t="s">
        <v>308</v>
      </c>
      <c r="C2398" s="176" t="s">
        <v>220</v>
      </c>
      <c r="D2398" s="176" t="s">
        <v>222</v>
      </c>
      <c r="E2398" s="176" t="s">
        <v>222</v>
      </c>
      <c r="F2398" s="176" t="s">
        <v>222</v>
      </c>
      <c r="G2398" s="176" t="s">
        <v>222</v>
      </c>
      <c r="H2398" s="176" t="s">
        <v>220</v>
      </c>
      <c r="I2398" s="176" t="s">
        <v>221</v>
      </c>
      <c r="J2398" s="176" t="s">
        <v>222</v>
      </c>
      <c r="K2398" s="176" t="s">
        <v>220</v>
      </c>
      <c r="L2398" s="176" t="s">
        <v>221</v>
      </c>
      <c r="M2398" s="176" t="s">
        <v>221</v>
      </c>
      <c r="N2398" s="176" t="s">
        <v>221</v>
      </c>
      <c r="O2398" s="176" t="s">
        <v>284</v>
      </c>
      <c r="P2398" s="176" t="s">
        <v>284</v>
      </c>
      <c r="Q2398" s="176" t="s">
        <v>284</v>
      </c>
      <c r="R2398" s="176" t="s">
        <v>284</v>
      </c>
      <c r="S2398" s="176" t="s">
        <v>284</v>
      </c>
      <c r="T2398" s="176" t="s">
        <v>284</v>
      </c>
      <c r="U2398" s="176" t="s">
        <v>284</v>
      </c>
      <c r="V2398" s="176" t="s">
        <v>284</v>
      </c>
      <c r="W2398" s="176" t="s">
        <v>284</v>
      </c>
      <c r="X2398" s="176" t="s">
        <v>284</v>
      </c>
      <c r="Y2398" s="176" t="s">
        <v>284</v>
      </c>
      <c r="Z2398" s="176" t="s">
        <v>284</v>
      </c>
      <c r="AA2398" s="176" t="s">
        <v>284</v>
      </c>
      <c r="AB2398" s="176" t="s">
        <v>284</v>
      </c>
      <c r="AC2398" s="176" t="s">
        <v>284</v>
      </c>
      <c r="AD2398" s="176" t="s">
        <v>284</v>
      </c>
      <c r="AE2398" s="176" t="s">
        <v>284</v>
      </c>
      <c r="AF2398" s="176" t="s">
        <v>284</v>
      </c>
      <c r="AG2398" s="176" t="s">
        <v>284</v>
      </c>
      <c r="AH2398" s="176" t="s">
        <v>284</v>
      </c>
      <c r="AI2398" s="176" t="s">
        <v>284</v>
      </c>
      <c r="AJ2398" s="176" t="s">
        <v>284</v>
      </c>
      <c r="AK2398" s="176" t="s">
        <v>284</v>
      </c>
      <c r="AL2398" s="176" t="s">
        <v>284</v>
      </c>
      <c r="AM2398" s="176" t="s">
        <v>284</v>
      </c>
      <c r="AN2398" s="176" t="s">
        <v>284</v>
      </c>
      <c r="AO2398" s="176" t="s">
        <v>284</v>
      </c>
      <c r="AP2398" s="176" t="s">
        <v>284</v>
      </c>
      <c r="AQ2398" s="176" t="s">
        <v>284</v>
      </c>
      <c r="AR2398" s="176" t="s">
        <v>284</v>
      </c>
      <c r="AS2398" s="176" t="s">
        <v>284</v>
      </c>
      <c r="AT2398" s="176" t="s">
        <v>284</v>
      </c>
      <c r="AU2398" s="176" t="s">
        <v>284</v>
      </c>
      <c r="AV2398" s="176" t="s">
        <v>284</v>
      </c>
      <c r="AW2398" s="176" t="s">
        <v>284</v>
      </c>
      <c r="AX2398" s="176" t="s">
        <v>284</v>
      </c>
    </row>
    <row r="2399" spans="1:50" x14ac:dyDescent="0.3">
      <c r="A2399" s="176">
        <v>813374</v>
      </c>
      <c r="B2399" s="176" t="s">
        <v>308</v>
      </c>
      <c r="C2399" s="176" t="s">
        <v>221</v>
      </c>
      <c r="D2399" s="176" t="s">
        <v>221</v>
      </c>
      <c r="E2399" s="176" t="s">
        <v>221</v>
      </c>
      <c r="F2399" s="176" t="s">
        <v>221</v>
      </c>
      <c r="G2399" s="176" t="s">
        <v>221</v>
      </c>
      <c r="H2399" s="176" t="s">
        <v>221</v>
      </c>
      <c r="I2399" s="176" t="s">
        <v>221</v>
      </c>
      <c r="J2399" s="176" t="s">
        <v>221</v>
      </c>
      <c r="K2399" s="176" t="s">
        <v>221</v>
      </c>
      <c r="L2399" s="176" t="s">
        <v>221</v>
      </c>
      <c r="M2399" s="176" t="s">
        <v>221</v>
      </c>
      <c r="N2399" s="176" t="s">
        <v>221</v>
      </c>
    </row>
    <row r="2400" spans="1:50" x14ac:dyDescent="0.3">
      <c r="A2400" s="176">
        <v>813375</v>
      </c>
      <c r="B2400" s="176" t="s">
        <v>308</v>
      </c>
      <c r="C2400" s="176" t="s">
        <v>222</v>
      </c>
      <c r="D2400" s="176" t="s">
        <v>222</v>
      </c>
      <c r="E2400" s="176" t="s">
        <v>222</v>
      </c>
      <c r="F2400" s="176" t="s">
        <v>222</v>
      </c>
      <c r="G2400" s="176" t="s">
        <v>222</v>
      </c>
      <c r="H2400" s="176" t="s">
        <v>222</v>
      </c>
      <c r="I2400" s="176" t="s">
        <v>221</v>
      </c>
      <c r="J2400" s="176" t="s">
        <v>221</v>
      </c>
      <c r="K2400" s="176" t="s">
        <v>221</v>
      </c>
      <c r="L2400" s="176" t="s">
        <v>221</v>
      </c>
      <c r="M2400" s="176" t="s">
        <v>221</v>
      </c>
      <c r="N2400" s="176" t="s">
        <v>221</v>
      </c>
      <c r="O2400" s="176" t="s">
        <v>284</v>
      </c>
      <c r="P2400" s="176" t="s">
        <v>284</v>
      </c>
      <c r="Q2400" s="176" t="s">
        <v>284</v>
      </c>
      <c r="R2400" s="176" t="s">
        <v>284</v>
      </c>
      <c r="S2400" s="176" t="s">
        <v>284</v>
      </c>
      <c r="T2400" s="176" t="s">
        <v>284</v>
      </c>
      <c r="U2400" s="176" t="s">
        <v>284</v>
      </c>
      <c r="V2400" s="176" t="s">
        <v>284</v>
      </c>
      <c r="W2400" s="176" t="s">
        <v>284</v>
      </c>
      <c r="X2400" s="176" t="s">
        <v>284</v>
      </c>
      <c r="Y2400" s="176" t="s">
        <v>284</v>
      </c>
      <c r="Z2400" s="176" t="s">
        <v>284</v>
      </c>
      <c r="AA2400" s="176" t="s">
        <v>284</v>
      </c>
      <c r="AB2400" s="176" t="s">
        <v>284</v>
      </c>
      <c r="AC2400" s="176" t="s">
        <v>284</v>
      </c>
      <c r="AD2400" s="176" t="s">
        <v>284</v>
      </c>
      <c r="AE2400" s="176" t="s">
        <v>284</v>
      </c>
      <c r="AF2400" s="176" t="s">
        <v>284</v>
      </c>
      <c r="AG2400" s="176" t="s">
        <v>284</v>
      </c>
      <c r="AH2400" s="176" t="s">
        <v>284</v>
      </c>
      <c r="AI2400" s="176" t="s">
        <v>284</v>
      </c>
      <c r="AJ2400" s="176" t="s">
        <v>284</v>
      </c>
      <c r="AK2400" s="176" t="s">
        <v>284</v>
      </c>
      <c r="AL2400" s="176" t="s">
        <v>284</v>
      </c>
      <c r="AM2400" s="176" t="s">
        <v>284</v>
      </c>
      <c r="AN2400" s="176" t="s">
        <v>284</v>
      </c>
      <c r="AO2400" s="176" t="s">
        <v>284</v>
      </c>
      <c r="AP2400" s="176" t="s">
        <v>284</v>
      </c>
      <c r="AQ2400" s="176" t="s">
        <v>284</v>
      </c>
      <c r="AR2400" s="176" t="s">
        <v>284</v>
      </c>
      <c r="AS2400" s="176" t="s">
        <v>284</v>
      </c>
      <c r="AT2400" s="176" t="s">
        <v>284</v>
      </c>
      <c r="AU2400" s="176" t="s">
        <v>284</v>
      </c>
      <c r="AV2400" s="176" t="s">
        <v>284</v>
      </c>
      <c r="AW2400" s="176" t="s">
        <v>284</v>
      </c>
      <c r="AX2400" s="176" t="s">
        <v>284</v>
      </c>
    </row>
    <row r="2401" spans="1:50" x14ac:dyDescent="0.3">
      <c r="A2401" s="176">
        <v>813376</v>
      </c>
      <c r="B2401" s="176" t="s">
        <v>308</v>
      </c>
      <c r="C2401" s="176" t="s">
        <v>222</v>
      </c>
      <c r="D2401" s="176" t="s">
        <v>222</v>
      </c>
      <c r="E2401" s="176" t="s">
        <v>221</v>
      </c>
      <c r="F2401" s="176" t="s">
        <v>222</v>
      </c>
      <c r="G2401" s="176" t="s">
        <v>222</v>
      </c>
      <c r="H2401" s="176" t="s">
        <v>222</v>
      </c>
      <c r="I2401" s="176" t="s">
        <v>221</v>
      </c>
      <c r="J2401" s="176" t="s">
        <v>221</v>
      </c>
      <c r="K2401" s="176" t="s">
        <v>221</v>
      </c>
      <c r="L2401" s="176" t="s">
        <v>221</v>
      </c>
      <c r="M2401" s="176" t="s">
        <v>221</v>
      </c>
      <c r="N2401" s="176" t="s">
        <v>221</v>
      </c>
    </row>
    <row r="2402" spans="1:50" x14ac:dyDescent="0.3">
      <c r="A2402" s="176">
        <v>813378</v>
      </c>
      <c r="B2402" s="176" t="s">
        <v>308</v>
      </c>
      <c r="C2402" s="176" t="s">
        <v>222</v>
      </c>
      <c r="D2402" s="176" t="s">
        <v>222</v>
      </c>
      <c r="E2402" s="176" t="s">
        <v>222</v>
      </c>
      <c r="F2402" s="176" t="s">
        <v>222</v>
      </c>
      <c r="G2402" s="176" t="s">
        <v>222</v>
      </c>
      <c r="H2402" s="176" t="s">
        <v>221</v>
      </c>
      <c r="I2402" s="176" t="s">
        <v>221</v>
      </c>
      <c r="J2402" s="176" t="s">
        <v>221</v>
      </c>
      <c r="K2402" s="176" t="s">
        <v>221</v>
      </c>
      <c r="L2402" s="176" t="s">
        <v>221</v>
      </c>
      <c r="M2402" s="176" t="s">
        <v>221</v>
      </c>
      <c r="N2402" s="176" t="s">
        <v>221</v>
      </c>
    </row>
    <row r="2403" spans="1:50" x14ac:dyDescent="0.3">
      <c r="A2403" s="176">
        <v>813379</v>
      </c>
      <c r="B2403" s="176" t="s">
        <v>308</v>
      </c>
      <c r="C2403" s="176" t="s">
        <v>222</v>
      </c>
      <c r="D2403" s="176" t="s">
        <v>222</v>
      </c>
      <c r="E2403" s="176" t="s">
        <v>222</v>
      </c>
      <c r="F2403" s="176" t="s">
        <v>222</v>
      </c>
      <c r="G2403" s="176" t="s">
        <v>222</v>
      </c>
      <c r="H2403" s="176" t="s">
        <v>222</v>
      </c>
      <c r="I2403" s="176" t="s">
        <v>221</v>
      </c>
      <c r="J2403" s="176" t="s">
        <v>221</v>
      </c>
      <c r="K2403" s="176" t="s">
        <v>221</v>
      </c>
      <c r="L2403" s="176" t="s">
        <v>221</v>
      </c>
      <c r="M2403" s="176" t="s">
        <v>221</v>
      </c>
      <c r="N2403" s="176" t="s">
        <v>221</v>
      </c>
    </row>
    <row r="2404" spans="1:50" x14ac:dyDescent="0.3">
      <c r="A2404" s="176">
        <v>813380</v>
      </c>
      <c r="B2404" s="176" t="s">
        <v>308</v>
      </c>
      <c r="C2404" s="176" t="s">
        <v>222</v>
      </c>
      <c r="D2404" s="176" t="s">
        <v>221</v>
      </c>
      <c r="E2404" s="176" t="s">
        <v>221</v>
      </c>
      <c r="F2404" s="176" t="s">
        <v>221</v>
      </c>
      <c r="G2404" s="176" t="s">
        <v>222</v>
      </c>
      <c r="H2404" s="176" t="s">
        <v>222</v>
      </c>
      <c r="I2404" s="176" t="s">
        <v>221</v>
      </c>
      <c r="J2404" s="176" t="s">
        <v>221</v>
      </c>
      <c r="K2404" s="176" t="s">
        <v>221</v>
      </c>
      <c r="L2404" s="176" t="s">
        <v>221</v>
      </c>
      <c r="M2404" s="176" t="s">
        <v>221</v>
      </c>
      <c r="N2404" s="176" t="s">
        <v>221</v>
      </c>
    </row>
    <row r="2405" spans="1:50" x14ac:dyDescent="0.3">
      <c r="A2405" s="176">
        <v>813381</v>
      </c>
      <c r="B2405" s="176" t="s">
        <v>308</v>
      </c>
      <c r="C2405" s="176" t="s">
        <v>221</v>
      </c>
      <c r="D2405" s="176" t="s">
        <v>222</v>
      </c>
      <c r="E2405" s="176" t="s">
        <v>221</v>
      </c>
      <c r="F2405" s="176" t="s">
        <v>222</v>
      </c>
      <c r="G2405" s="176" t="s">
        <v>222</v>
      </c>
      <c r="H2405" s="176" t="s">
        <v>222</v>
      </c>
      <c r="I2405" s="176" t="s">
        <v>221</v>
      </c>
      <c r="J2405" s="176" t="s">
        <v>221</v>
      </c>
      <c r="K2405" s="176" t="s">
        <v>221</v>
      </c>
      <c r="L2405" s="176" t="s">
        <v>221</v>
      </c>
      <c r="M2405" s="176" t="s">
        <v>221</v>
      </c>
      <c r="N2405" s="176" t="s">
        <v>221</v>
      </c>
    </row>
    <row r="2406" spans="1:50" x14ac:dyDescent="0.3">
      <c r="A2406" s="176">
        <v>813383</v>
      </c>
      <c r="B2406" s="176" t="s">
        <v>308</v>
      </c>
      <c r="C2406" s="176" t="s">
        <v>222</v>
      </c>
      <c r="D2406" s="176" t="s">
        <v>222</v>
      </c>
      <c r="E2406" s="176" t="s">
        <v>222</v>
      </c>
      <c r="F2406" s="176" t="s">
        <v>220</v>
      </c>
      <c r="G2406" s="176" t="s">
        <v>222</v>
      </c>
      <c r="H2406" s="176" t="s">
        <v>221</v>
      </c>
      <c r="I2406" s="176" t="s">
        <v>220</v>
      </c>
      <c r="J2406" s="176" t="s">
        <v>222</v>
      </c>
      <c r="K2406" s="176" t="s">
        <v>222</v>
      </c>
      <c r="L2406" s="176" t="s">
        <v>222</v>
      </c>
      <c r="M2406" s="176" t="s">
        <v>220</v>
      </c>
      <c r="N2406" s="176" t="s">
        <v>221</v>
      </c>
      <c r="O2406" s="176" t="s">
        <v>284</v>
      </c>
      <c r="P2406" s="176" t="s">
        <v>284</v>
      </c>
      <c r="Q2406" s="176" t="s">
        <v>284</v>
      </c>
      <c r="R2406" s="176" t="s">
        <v>284</v>
      </c>
      <c r="S2406" s="176" t="s">
        <v>284</v>
      </c>
      <c r="T2406" s="176" t="s">
        <v>284</v>
      </c>
      <c r="U2406" s="176" t="s">
        <v>284</v>
      </c>
      <c r="V2406" s="176" t="s">
        <v>284</v>
      </c>
      <c r="W2406" s="176" t="s">
        <v>284</v>
      </c>
      <c r="X2406" s="176" t="s">
        <v>284</v>
      </c>
      <c r="Y2406" s="176" t="s">
        <v>284</v>
      </c>
      <c r="Z2406" s="176" t="s">
        <v>284</v>
      </c>
      <c r="AA2406" s="176" t="s">
        <v>284</v>
      </c>
      <c r="AB2406" s="176" t="s">
        <v>284</v>
      </c>
      <c r="AC2406" s="176" t="s">
        <v>284</v>
      </c>
      <c r="AD2406" s="176" t="s">
        <v>284</v>
      </c>
      <c r="AE2406" s="176" t="s">
        <v>284</v>
      </c>
      <c r="AF2406" s="176" t="s">
        <v>284</v>
      </c>
      <c r="AG2406" s="176" t="s">
        <v>284</v>
      </c>
      <c r="AH2406" s="176" t="s">
        <v>284</v>
      </c>
      <c r="AI2406" s="176" t="s">
        <v>284</v>
      </c>
      <c r="AJ2406" s="176" t="s">
        <v>284</v>
      </c>
      <c r="AK2406" s="176" t="s">
        <v>284</v>
      </c>
      <c r="AL2406" s="176" t="s">
        <v>284</v>
      </c>
      <c r="AM2406" s="176" t="s">
        <v>284</v>
      </c>
      <c r="AN2406" s="176" t="s">
        <v>284</v>
      </c>
      <c r="AO2406" s="176" t="s">
        <v>284</v>
      </c>
      <c r="AP2406" s="176" t="s">
        <v>284</v>
      </c>
      <c r="AQ2406" s="176" t="s">
        <v>284</v>
      </c>
      <c r="AR2406" s="176" t="s">
        <v>284</v>
      </c>
      <c r="AS2406" s="176" t="s">
        <v>284</v>
      </c>
      <c r="AT2406" s="176" t="s">
        <v>284</v>
      </c>
      <c r="AU2406" s="176" t="s">
        <v>284</v>
      </c>
      <c r="AV2406" s="176" t="s">
        <v>284</v>
      </c>
      <c r="AW2406" s="176" t="s">
        <v>284</v>
      </c>
      <c r="AX2406" s="176" t="s">
        <v>284</v>
      </c>
    </row>
    <row r="2407" spans="1:50" x14ac:dyDescent="0.3">
      <c r="A2407" s="176">
        <v>813384</v>
      </c>
      <c r="B2407" s="176" t="s">
        <v>308</v>
      </c>
      <c r="C2407" s="176" t="s">
        <v>222</v>
      </c>
      <c r="D2407" s="176" t="s">
        <v>222</v>
      </c>
      <c r="E2407" s="176" t="s">
        <v>222</v>
      </c>
      <c r="F2407" s="176" t="s">
        <v>221</v>
      </c>
      <c r="G2407" s="176" t="s">
        <v>221</v>
      </c>
      <c r="H2407" s="176" t="s">
        <v>222</v>
      </c>
      <c r="I2407" s="176" t="s">
        <v>221</v>
      </c>
      <c r="J2407" s="176" t="s">
        <v>221</v>
      </c>
      <c r="K2407" s="176" t="s">
        <v>221</v>
      </c>
      <c r="L2407" s="176" t="s">
        <v>221</v>
      </c>
      <c r="M2407" s="176" t="s">
        <v>221</v>
      </c>
      <c r="N2407" s="176" t="s">
        <v>221</v>
      </c>
    </row>
    <row r="2408" spans="1:50" x14ac:dyDescent="0.3">
      <c r="A2408" s="176">
        <v>813385</v>
      </c>
      <c r="B2408" s="176" t="s">
        <v>308</v>
      </c>
      <c r="C2408" s="176" t="s">
        <v>222</v>
      </c>
      <c r="D2408" s="176" t="s">
        <v>222</v>
      </c>
      <c r="E2408" s="176" t="s">
        <v>222</v>
      </c>
      <c r="F2408" s="176" t="s">
        <v>221</v>
      </c>
      <c r="G2408" s="176" t="s">
        <v>221</v>
      </c>
      <c r="H2408" s="176" t="s">
        <v>222</v>
      </c>
      <c r="I2408" s="176" t="s">
        <v>221</v>
      </c>
      <c r="J2408" s="176" t="s">
        <v>221</v>
      </c>
      <c r="K2408" s="176" t="s">
        <v>221</v>
      </c>
      <c r="L2408" s="176" t="s">
        <v>221</v>
      </c>
      <c r="M2408" s="176" t="s">
        <v>221</v>
      </c>
      <c r="N2408" s="176" t="s">
        <v>221</v>
      </c>
    </row>
    <row r="2409" spans="1:50" x14ac:dyDescent="0.3">
      <c r="A2409" s="176">
        <v>813433</v>
      </c>
      <c r="B2409" s="176" t="s">
        <v>308</v>
      </c>
      <c r="C2409" s="176" t="s">
        <v>221</v>
      </c>
      <c r="D2409" s="176" t="s">
        <v>221</v>
      </c>
      <c r="E2409" s="176" t="s">
        <v>221</v>
      </c>
      <c r="F2409" s="176" t="s">
        <v>221</v>
      </c>
      <c r="G2409" s="176" t="s">
        <v>221</v>
      </c>
      <c r="H2409" s="176" t="s">
        <v>221</v>
      </c>
      <c r="I2409" s="176" t="s">
        <v>221</v>
      </c>
      <c r="J2409" s="176" t="s">
        <v>221</v>
      </c>
      <c r="K2409" s="176" t="s">
        <v>221</v>
      </c>
      <c r="L2409" s="176" t="s">
        <v>221</v>
      </c>
      <c r="M2409" s="176" t="s">
        <v>221</v>
      </c>
      <c r="N2409" s="176" t="s">
        <v>221</v>
      </c>
    </row>
    <row r="2410" spans="1:50" x14ac:dyDescent="0.3">
      <c r="A2410" s="176">
        <v>813434</v>
      </c>
      <c r="B2410" s="176" t="s">
        <v>308</v>
      </c>
      <c r="C2410" s="176" t="s">
        <v>222</v>
      </c>
      <c r="D2410" s="176" t="s">
        <v>222</v>
      </c>
      <c r="E2410" s="176" t="s">
        <v>221</v>
      </c>
      <c r="F2410" s="176" t="s">
        <v>221</v>
      </c>
      <c r="G2410" s="176" t="s">
        <v>222</v>
      </c>
      <c r="H2410" s="176" t="s">
        <v>222</v>
      </c>
      <c r="I2410" s="176" t="s">
        <v>221</v>
      </c>
      <c r="J2410" s="176" t="s">
        <v>221</v>
      </c>
      <c r="K2410" s="176" t="s">
        <v>221</v>
      </c>
      <c r="L2410" s="176" t="s">
        <v>221</v>
      </c>
      <c r="M2410" s="176" t="s">
        <v>221</v>
      </c>
      <c r="N2410" s="176" t="s">
        <v>221</v>
      </c>
    </row>
    <row r="2411" spans="1:50" x14ac:dyDescent="0.3">
      <c r="A2411" s="176">
        <v>813435</v>
      </c>
      <c r="B2411" s="176" t="s">
        <v>308</v>
      </c>
      <c r="C2411" s="176" t="s">
        <v>222</v>
      </c>
      <c r="D2411" s="176" t="s">
        <v>221</v>
      </c>
      <c r="E2411" s="176" t="s">
        <v>221</v>
      </c>
      <c r="F2411" s="176" t="s">
        <v>221</v>
      </c>
      <c r="G2411" s="176" t="s">
        <v>222</v>
      </c>
      <c r="H2411" s="176" t="s">
        <v>221</v>
      </c>
      <c r="I2411" s="176" t="s">
        <v>221</v>
      </c>
      <c r="J2411" s="176" t="s">
        <v>221</v>
      </c>
      <c r="K2411" s="176" t="s">
        <v>221</v>
      </c>
      <c r="L2411" s="176" t="s">
        <v>221</v>
      </c>
      <c r="M2411" s="176" t="s">
        <v>221</v>
      </c>
      <c r="N2411" s="176" t="s">
        <v>221</v>
      </c>
    </row>
    <row r="2412" spans="1:50" x14ac:dyDescent="0.3">
      <c r="A2412" s="176">
        <v>813436</v>
      </c>
      <c r="B2412" s="176" t="s">
        <v>308</v>
      </c>
      <c r="C2412" s="176" t="s">
        <v>222</v>
      </c>
      <c r="D2412" s="176" t="s">
        <v>222</v>
      </c>
      <c r="E2412" s="176" t="s">
        <v>222</v>
      </c>
      <c r="F2412" s="176" t="s">
        <v>221</v>
      </c>
      <c r="G2412" s="176" t="s">
        <v>221</v>
      </c>
      <c r="H2412" s="176" t="s">
        <v>221</v>
      </c>
      <c r="I2412" s="176" t="s">
        <v>221</v>
      </c>
      <c r="J2412" s="176" t="s">
        <v>221</v>
      </c>
      <c r="K2412" s="176" t="s">
        <v>221</v>
      </c>
      <c r="L2412" s="176" t="s">
        <v>221</v>
      </c>
      <c r="M2412" s="176" t="s">
        <v>221</v>
      </c>
      <c r="N2412" s="176" t="s">
        <v>221</v>
      </c>
    </row>
    <row r="2413" spans="1:50" x14ac:dyDescent="0.3">
      <c r="A2413" s="176">
        <v>813438</v>
      </c>
      <c r="B2413" s="176" t="s">
        <v>308</v>
      </c>
      <c r="C2413" s="176" t="s">
        <v>221</v>
      </c>
      <c r="D2413" s="176" t="s">
        <v>221</v>
      </c>
      <c r="E2413" s="176" t="s">
        <v>222</v>
      </c>
      <c r="F2413" s="176" t="s">
        <v>220</v>
      </c>
      <c r="G2413" s="176" t="s">
        <v>221</v>
      </c>
      <c r="H2413" s="176" t="s">
        <v>222</v>
      </c>
      <c r="I2413" s="176" t="s">
        <v>221</v>
      </c>
      <c r="J2413" s="176" t="s">
        <v>221</v>
      </c>
      <c r="K2413" s="176" t="s">
        <v>220</v>
      </c>
      <c r="L2413" s="176" t="s">
        <v>221</v>
      </c>
      <c r="M2413" s="176" t="s">
        <v>221</v>
      </c>
      <c r="N2413" s="176" t="s">
        <v>221</v>
      </c>
    </row>
    <row r="2414" spans="1:50" x14ac:dyDescent="0.3">
      <c r="A2414" s="176">
        <v>813439</v>
      </c>
      <c r="B2414" s="176" t="s">
        <v>308</v>
      </c>
      <c r="C2414" s="176" t="s">
        <v>222</v>
      </c>
      <c r="D2414" s="176" t="s">
        <v>220</v>
      </c>
      <c r="E2414" s="176" t="s">
        <v>220</v>
      </c>
      <c r="F2414" s="176" t="s">
        <v>221</v>
      </c>
      <c r="G2414" s="176" t="s">
        <v>221</v>
      </c>
      <c r="H2414" s="176" t="s">
        <v>222</v>
      </c>
      <c r="I2414" s="176" t="s">
        <v>222</v>
      </c>
      <c r="J2414" s="176" t="s">
        <v>220</v>
      </c>
      <c r="K2414" s="176" t="s">
        <v>221</v>
      </c>
      <c r="L2414" s="176" t="s">
        <v>220</v>
      </c>
      <c r="M2414" s="176" t="s">
        <v>220</v>
      </c>
      <c r="N2414" s="176" t="s">
        <v>222</v>
      </c>
      <c r="O2414" s="176" t="s">
        <v>284</v>
      </c>
      <c r="P2414" s="176" t="s">
        <v>284</v>
      </c>
      <c r="Q2414" s="176" t="s">
        <v>284</v>
      </c>
      <c r="R2414" s="176" t="s">
        <v>284</v>
      </c>
      <c r="S2414" s="176" t="s">
        <v>284</v>
      </c>
      <c r="T2414" s="176" t="s">
        <v>284</v>
      </c>
      <c r="U2414" s="176" t="s">
        <v>284</v>
      </c>
      <c r="V2414" s="176" t="s">
        <v>284</v>
      </c>
      <c r="W2414" s="176" t="s">
        <v>284</v>
      </c>
      <c r="X2414" s="176" t="s">
        <v>284</v>
      </c>
      <c r="Y2414" s="176" t="s">
        <v>284</v>
      </c>
      <c r="Z2414" s="176" t="s">
        <v>284</v>
      </c>
      <c r="AA2414" s="176" t="s">
        <v>284</v>
      </c>
      <c r="AB2414" s="176" t="s">
        <v>284</v>
      </c>
      <c r="AC2414" s="176" t="s">
        <v>284</v>
      </c>
      <c r="AD2414" s="176" t="s">
        <v>284</v>
      </c>
      <c r="AE2414" s="176" t="s">
        <v>284</v>
      </c>
      <c r="AF2414" s="176" t="s">
        <v>284</v>
      </c>
      <c r="AG2414" s="176" t="s">
        <v>284</v>
      </c>
      <c r="AH2414" s="176" t="s">
        <v>284</v>
      </c>
      <c r="AI2414" s="176" t="s">
        <v>284</v>
      </c>
      <c r="AJ2414" s="176" t="s">
        <v>284</v>
      </c>
      <c r="AK2414" s="176" t="s">
        <v>284</v>
      </c>
      <c r="AL2414" s="176" t="s">
        <v>284</v>
      </c>
      <c r="AM2414" s="176" t="s">
        <v>284</v>
      </c>
      <c r="AN2414" s="176" t="s">
        <v>284</v>
      </c>
      <c r="AO2414" s="176" t="s">
        <v>284</v>
      </c>
      <c r="AP2414" s="176" t="s">
        <v>284</v>
      </c>
      <c r="AQ2414" s="176" t="s">
        <v>284</v>
      </c>
      <c r="AR2414" s="176" t="s">
        <v>284</v>
      </c>
      <c r="AS2414" s="176" t="s">
        <v>284</v>
      </c>
      <c r="AT2414" s="176" t="s">
        <v>284</v>
      </c>
      <c r="AU2414" s="176" t="s">
        <v>284</v>
      </c>
      <c r="AV2414" s="176" t="s">
        <v>284</v>
      </c>
      <c r="AW2414" s="176" t="s">
        <v>284</v>
      </c>
      <c r="AX2414" s="176" t="s">
        <v>284</v>
      </c>
    </row>
    <row r="2415" spans="1:50" x14ac:dyDescent="0.3">
      <c r="A2415" s="176">
        <v>813440</v>
      </c>
      <c r="B2415" s="176" t="s">
        <v>308</v>
      </c>
      <c r="C2415" s="176" t="s">
        <v>222</v>
      </c>
      <c r="D2415" s="176" t="s">
        <v>222</v>
      </c>
      <c r="E2415" s="176" t="s">
        <v>221</v>
      </c>
      <c r="F2415" s="176" t="s">
        <v>221</v>
      </c>
      <c r="G2415" s="176" t="s">
        <v>221</v>
      </c>
      <c r="H2415" s="176" t="s">
        <v>221</v>
      </c>
      <c r="I2415" s="176" t="s">
        <v>221</v>
      </c>
      <c r="J2415" s="176" t="s">
        <v>221</v>
      </c>
      <c r="K2415" s="176" t="s">
        <v>221</v>
      </c>
      <c r="L2415" s="176" t="s">
        <v>221</v>
      </c>
      <c r="M2415" s="176" t="s">
        <v>221</v>
      </c>
      <c r="N2415" s="176" t="s">
        <v>221</v>
      </c>
    </row>
    <row r="2416" spans="1:50" x14ac:dyDescent="0.3">
      <c r="A2416" s="176">
        <v>813441</v>
      </c>
      <c r="B2416" s="176" t="s">
        <v>308</v>
      </c>
      <c r="C2416" s="176" t="s">
        <v>222</v>
      </c>
      <c r="D2416" s="176" t="s">
        <v>221</v>
      </c>
      <c r="E2416" s="176" t="s">
        <v>222</v>
      </c>
      <c r="F2416" s="176" t="s">
        <v>221</v>
      </c>
      <c r="G2416" s="176" t="s">
        <v>221</v>
      </c>
      <c r="H2416" s="176" t="s">
        <v>221</v>
      </c>
      <c r="I2416" s="176" t="s">
        <v>221</v>
      </c>
      <c r="J2416" s="176" t="s">
        <v>221</v>
      </c>
      <c r="K2416" s="176" t="s">
        <v>221</v>
      </c>
      <c r="L2416" s="176" t="s">
        <v>221</v>
      </c>
      <c r="M2416" s="176" t="s">
        <v>221</v>
      </c>
      <c r="N2416" s="176" t="s">
        <v>221</v>
      </c>
    </row>
    <row r="2417" spans="1:50" x14ac:dyDescent="0.3">
      <c r="A2417" s="176">
        <v>813442</v>
      </c>
      <c r="B2417" s="176" t="s">
        <v>308</v>
      </c>
      <c r="C2417" s="176" t="s">
        <v>222</v>
      </c>
      <c r="D2417" s="176" t="s">
        <v>222</v>
      </c>
      <c r="E2417" s="176" t="s">
        <v>221</v>
      </c>
      <c r="F2417" s="176" t="s">
        <v>221</v>
      </c>
      <c r="G2417" s="176" t="s">
        <v>222</v>
      </c>
      <c r="H2417" s="176" t="s">
        <v>222</v>
      </c>
      <c r="I2417" s="176" t="s">
        <v>221</v>
      </c>
      <c r="J2417" s="176" t="s">
        <v>221</v>
      </c>
      <c r="K2417" s="176" t="s">
        <v>221</v>
      </c>
      <c r="L2417" s="176" t="s">
        <v>221</v>
      </c>
      <c r="M2417" s="176" t="s">
        <v>221</v>
      </c>
      <c r="N2417" s="176" t="s">
        <v>221</v>
      </c>
    </row>
    <row r="2418" spans="1:50" x14ac:dyDescent="0.3">
      <c r="A2418" s="176">
        <v>813444</v>
      </c>
      <c r="B2418" s="176" t="s">
        <v>308</v>
      </c>
      <c r="C2418" s="176" t="s">
        <v>221</v>
      </c>
      <c r="D2418" s="176" t="s">
        <v>220</v>
      </c>
      <c r="E2418" s="176" t="s">
        <v>221</v>
      </c>
      <c r="F2418" s="176" t="s">
        <v>221</v>
      </c>
      <c r="G2418" s="176" t="s">
        <v>222</v>
      </c>
      <c r="H2418" s="176" t="s">
        <v>221</v>
      </c>
      <c r="I2418" s="176" t="s">
        <v>221</v>
      </c>
      <c r="J2418" s="176" t="s">
        <v>220</v>
      </c>
      <c r="K2418" s="176" t="s">
        <v>221</v>
      </c>
      <c r="L2418" s="176" t="s">
        <v>220</v>
      </c>
      <c r="M2418" s="176" t="s">
        <v>220</v>
      </c>
      <c r="N2418" s="176" t="s">
        <v>221</v>
      </c>
    </row>
    <row r="2419" spans="1:50" x14ac:dyDescent="0.3">
      <c r="A2419" s="176">
        <v>813446</v>
      </c>
      <c r="B2419" s="176" t="s">
        <v>308</v>
      </c>
      <c r="C2419" s="176" t="s">
        <v>222</v>
      </c>
      <c r="D2419" s="176" t="s">
        <v>222</v>
      </c>
      <c r="E2419" s="176" t="s">
        <v>222</v>
      </c>
      <c r="F2419" s="176" t="s">
        <v>222</v>
      </c>
      <c r="G2419" s="176" t="s">
        <v>221</v>
      </c>
      <c r="H2419" s="176" t="s">
        <v>222</v>
      </c>
      <c r="I2419" s="176" t="s">
        <v>221</v>
      </c>
      <c r="J2419" s="176" t="s">
        <v>221</v>
      </c>
      <c r="K2419" s="176" t="s">
        <v>221</v>
      </c>
      <c r="L2419" s="176" t="s">
        <v>221</v>
      </c>
      <c r="M2419" s="176" t="s">
        <v>221</v>
      </c>
      <c r="N2419" s="176" t="s">
        <v>221</v>
      </c>
    </row>
    <row r="2420" spans="1:50" x14ac:dyDescent="0.3">
      <c r="A2420" s="176">
        <v>813447</v>
      </c>
      <c r="B2420" s="176" t="s">
        <v>308</v>
      </c>
      <c r="C2420" s="176" t="s">
        <v>222</v>
      </c>
      <c r="D2420" s="176" t="s">
        <v>222</v>
      </c>
      <c r="E2420" s="176" t="s">
        <v>222</v>
      </c>
      <c r="F2420" s="176" t="s">
        <v>221</v>
      </c>
      <c r="G2420" s="176" t="s">
        <v>221</v>
      </c>
      <c r="H2420" s="176" t="s">
        <v>221</v>
      </c>
      <c r="I2420" s="176" t="s">
        <v>221</v>
      </c>
      <c r="J2420" s="176" t="s">
        <v>221</v>
      </c>
      <c r="K2420" s="176" t="s">
        <v>221</v>
      </c>
      <c r="L2420" s="176" t="s">
        <v>221</v>
      </c>
      <c r="M2420" s="176" t="s">
        <v>221</v>
      </c>
      <c r="N2420" s="176" t="s">
        <v>221</v>
      </c>
    </row>
    <row r="2421" spans="1:50" x14ac:dyDescent="0.3">
      <c r="A2421" s="176">
        <v>813448</v>
      </c>
      <c r="B2421" s="176" t="s">
        <v>308</v>
      </c>
      <c r="C2421" s="176" t="s">
        <v>222</v>
      </c>
      <c r="D2421" s="176" t="s">
        <v>222</v>
      </c>
      <c r="E2421" s="176" t="s">
        <v>221</v>
      </c>
      <c r="F2421" s="176" t="s">
        <v>222</v>
      </c>
      <c r="G2421" s="176" t="s">
        <v>222</v>
      </c>
      <c r="H2421" s="176" t="s">
        <v>222</v>
      </c>
      <c r="I2421" s="176" t="s">
        <v>222</v>
      </c>
      <c r="J2421" s="176" t="s">
        <v>222</v>
      </c>
      <c r="K2421" s="176" t="s">
        <v>221</v>
      </c>
      <c r="L2421" s="176" t="s">
        <v>222</v>
      </c>
      <c r="M2421" s="176" t="s">
        <v>222</v>
      </c>
      <c r="N2421" s="176" t="s">
        <v>222</v>
      </c>
      <c r="O2421" s="176" t="s">
        <v>284</v>
      </c>
      <c r="P2421" s="176" t="s">
        <v>284</v>
      </c>
      <c r="Q2421" s="176" t="s">
        <v>284</v>
      </c>
      <c r="R2421" s="176" t="s">
        <v>284</v>
      </c>
      <c r="S2421" s="176" t="s">
        <v>284</v>
      </c>
      <c r="T2421" s="176" t="s">
        <v>284</v>
      </c>
      <c r="U2421" s="176" t="s">
        <v>284</v>
      </c>
      <c r="V2421" s="176" t="s">
        <v>284</v>
      </c>
      <c r="W2421" s="176" t="s">
        <v>284</v>
      </c>
      <c r="X2421" s="176" t="s">
        <v>284</v>
      </c>
      <c r="Y2421" s="176" t="s">
        <v>284</v>
      </c>
      <c r="Z2421" s="176" t="s">
        <v>284</v>
      </c>
      <c r="AA2421" s="176" t="s">
        <v>284</v>
      </c>
      <c r="AB2421" s="176" t="s">
        <v>284</v>
      </c>
      <c r="AC2421" s="176" t="s">
        <v>284</v>
      </c>
      <c r="AD2421" s="176" t="s">
        <v>284</v>
      </c>
      <c r="AE2421" s="176" t="s">
        <v>284</v>
      </c>
      <c r="AF2421" s="176" t="s">
        <v>284</v>
      </c>
      <c r="AG2421" s="176" t="s">
        <v>284</v>
      </c>
      <c r="AH2421" s="176" t="s">
        <v>284</v>
      </c>
      <c r="AI2421" s="176" t="s">
        <v>284</v>
      </c>
      <c r="AJ2421" s="176" t="s">
        <v>284</v>
      </c>
      <c r="AK2421" s="176" t="s">
        <v>284</v>
      </c>
      <c r="AL2421" s="176" t="s">
        <v>284</v>
      </c>
      <c r="AM2421" s="176" t="s">
        <v>284</v>
      </c>
      <c r="AN2421" s="176" t="s">
        <v>284</v>
      </c>
      <c r="AO2421" s="176" t="s">
        <v>284</v>
      </c>
      <c r="AP2421" s="176" t="s">
        <v>284</v>
      </c>
      <c r="AQ2421" s="176" t="s">
        <v>284</v>
      </c>
      <c r="AR2421" s="176" t="s">
        <v>284</v>
      </c>
      <c r="AS2421" s="176" t="s">
        <v>284</v>
      </c>
      <c r="AT2421" s="176" t="s">
        <v>284</v>
      </c>
      <c r="AU2421" s="176" t="s">
        <v>284</v>
      </c>
      <c r="AV2421" s="176" t="s">
        <v>284</v>
      </c>
      <c r="AW2421" s="176" t="s">
        <v>284</v>
      </c>
      <c r="AX2421" s="176" t="s">
        <v>284</v>
      </c>
    </row>
    <row r="2422" spans="1:50" x14ac:dyDescent="0.3">
      <c r="A2422" s="176">
        <v>813449</v>
      </c>
      <c r="B2422" s="176" t="s">
        <v>308</v>
      </c>
      <c r="C2422" s="176" t="s">
        <v>222</v>
      </c>
      <c r="D2422" s="176" t="s">
        <v>221</v>
      </c>
      <c r="E2422" s="176" t="s">
        <v>221</v>
      </c>
      <c r="F2422" s="176" t="s">
        <v>221</v>
      </c>
      <c r="G2422" s="176" t="s">
        <v>221</v>
      </c>
      <c r="H2422" s="176" t="s">
        <v>222</v>
      </c>
      <c r="I2422" s="176" t="s">
        <v>222</v>
      </c>
      <c r="J2422" s="176" t="s">
        <v>221</v>
      </c>
      <c r="K2422" s="176" t="s">
        <v>221</v>
      </c>
      <c r="L2422" s="176" t="s">
        <v>221</v>
      </c>
      <c r="M2422" s="176" t="s">
        <v>221</v>
      </c>
      <c r="N2422" s="176" t="s">
        <v>221</v>
      </c>
      <c r="O2422" s="176" t="s">
        <v>284</v>
      </c>
      <c r="P2422" s="176" t="s">
        <v>284</v>
      </c>
      <c r="Q2422" s="176" t="s">
        <v>284</v>
      </c>
      <c r="R2422" s="176" t="s">
        <v>284</v>
      </c>
      <c r="S2422" s="176" t="s">
        <v>284</v>
      </c>
      <c r="T2422" s="176" t="s">
        <v>284</v>
      </c>
      <c r="U2422" s="176" t="s">
        <v>284</v>
      </c>
      <c r="V2422" s="176" t="s">
        <v>284</v>
      </c>
      <c r="W2422" s="176" t="s">
        <v>284</v>
      </c>
      <c r="X2422" s="176" t="s">
        <v>284</v>
      </c>
      <c r="Y2422" s="176" t="s">
        <v>284</v>
      </c>
      <c r="Z2422" s="176" t="s">
        <v>284</v>
      </c>
      <c r="AA2422" s="176" t="s">
        <v>284</v>
      </c>
      <c r="AB2422" s="176" t="s">
        <v>284</v>
      </c>
      <c r="AC2422" s="176" t="s">
        <v>284</v>
      </c>
      <c r="AD2422" s="176" t="s">
        <v>284</v>
      </c>
      <c r="AE2422" s="176" t="s">
        <v>284</v>
      </c>
      <c r="AF2422" s="176" t="s">
        <v>284</v>
      </c>
      <c r="AG2422" s="176" t="s">
        <v>284</v>
      </c>
      <c r="AH2422" s="176" t="s">
        <v>284</v>
      </c>
      <c r="AI2422" s="176" t="s">
        <v>284</v>
      </c>
      <c r="AJ2422" s="176" t="s">
        <v>284</v>
      </c>
      <c r="AK2422" s="176" t="s">
        <v>284</v>
      </c>
      <c r="AL2422" s="176" t="s">
        <v>284</v>
      </c>
      <c r="AM2422" s="176" t="s">
        <v>284</v>
      </c>
      <c r="AN2422" s="176" t="s">
        <v>284</v>
      </c>
      <c r="AO2422" s="176" t="s">
        <v>284</v>
      </c>
      <c r="AP2422" s="176" t="s">
        <v>284</v>
      </c>
      <c r="AQ2422" s="176" t="s">
        <v>284</v>
      </c>
      <c r="AR2422" s="176" t="s">
        <v>284</v>
      </c>
      <c r="AS2422" s="176" t="s">
        <v>284</v>
      </c>
      <c r="AT2422" s="176" t="s">
        <v>284</v>
      </c>
      <c r="AU2422" s="176" t="s">
        <v>284</v>
      </c>
      <c r="AV2422" s="176" t="s">
        <v>284</v>
      </c>
      <c r="AW2422" s="176" t="s">
        <v>284</v>
      </c>
      <c r="AX2422" s="176" t="s">
        <v>284</v>
      </c>
    </row>
    <row r="2423" spans="1:50" x14ac:dyDescent="0.3">
      <c r="A2423" s="176">
        <v>813450</v>
      </c>
      <c r="B2423" s="176" t="s">
        <v>308</v>
      </c>
      <c r="C2423" s="176" t="s">
        <v>222</v>
      </c>
      <c r="D2423" s="176" t="s">
        <v>222</v>
      </c>
      <c r="E2423" s="176" t="s">
        <v>222</v>
      </c>
      <c r="F2423" s="176" t="s">
        <v>222</v>
      </c>
      <c r="G2423" s="176" t="s">
        <v>222</v>
      </c>
      <c r="H2423" s="176" t="s">
        <v>222</v>
      </c>
      <c r="I2423" s="176" t="s">
        <v>221</v>
      </c>
      <c r="J2423" s="176" t="s">
        <v>221</v>
      </c>
      <c r="K2423" s="176" t="s">
        <v>221</v>
      </c>
      <c r="L2423" s="176" t="s">
        <v>221</v>
      </c>
      <c r="M2423" s="176" t="s">
        <v>221</v>
      </c>
      <c r="N2423" s="176" t="s">
        <v>221</v>
      </c>
    </row>
    <row r="2424" spans="1:50" x14ac:dyDescent="0.3">
      <c r="A2424" s="176">
        <v>813451</v>
      </c>
      <c r="B2424" s="176" t="s">
        <v>308</v>
      </c>
      <c r="C2424" s="176" t="s">
        <v>222</v>
      </c>
      <c r="D2424" s="176" t="s">
        <v>221</v>
      </c>
      <c r="E2424" s="176" t="s">
        <v>221</v>
      </c>
      <c r="F2424" s="176" t="s">
        <v>221</v>
      </c>
      <c r="G2424" s="176" t="s">
        <v>222</v>
      </c>
      <c r="H2424" s="176" t="s">
        <v>222</v>
      </c>
      <c r="I2424" s="176" t="s">
        <v>221</v>
      </c>
      <c r="J2424" s="176" t="s">
        <v>221</v>
      </c>
      <c r="K2424" s="176" t="s">
        <v>221</v>
      </c>
      <c r="L2424" s="176" t="s">
        <v>221</v>
      </c>
      <c r="M2424" s="176" t="s">
        <v>221</v>
      </c>
      <c r="N2424" s="176" t="s">
        <v>221</v>
      </c>
    </row>
    <row r="2425" spans="1:50" x14ac:dyDescent="0.3">
      <c r="A2425" s="176">
        <v>813452</v>
      </c>
      <c r="B2425" s="176" t="s">
        <v>308</v>
      </c>
      <c r="C2425" s="176" t="s">
        <v>222</v>
      </c>
      <c r="D2425" s="176" t="s">
        <v>222</v>
      </c>
      <c r="E2425" s="176" t="s">
        <v>221</v>
      </c>
      <c r="F2425" s="176" t="s">
        <v>222</v>
      </c>
      <c r="G2425" s="176" t="s">
        <v>221</v>
      </c>
      <c r="H2425" s="176" t="s">
        <v>220</v>
      </c>
      <c r="I2425" s="176" t="s">
        <v>222</v>
      </c>
      <c r="J2425" s="176" t="s">
        <v>221</v>
      </c>
      <c r="K2425" s="176" t="s">
        <v>222</v>
      </c>
      <c r="L2425" s="176" t="s">
        <v>221</v>
      </c>
      <c r="M2425" s="176" t="s">
        <v>222</v>
      </c>
      <c r="N2425" s="176" t="s">
        <v>222</v>
      </c>
    </row>
    <row r="2426" spans="1:50" x14ac:dyDescent="0.3">
      <c r="A2426" s="176">
        <v>813453</v>
      </c>
      <c r="B2426" s="176" t="s">
        <v>308</v>
      </c>
      <c r="C2426" s="176" t="s">
        <v>220</v>
      </c>
      <c r="D2426" s="176" t="s">
        <v>220</v>
      </c>
      <c r="E2426" s="176" t="s">
        <v>220</v>
      </c>
      <c r="F2426" s="176" t="s">
        <v>220</v>
      </c>
      <c r="G2426" s="176" t="s">
        <v>222</v>
      </c>
      <c r="H2426" s="176" t="s">
        <v>220</v>
      </c>
      <c r="I2426" s="176" t="s">
        <v>220</v>
      </c>
      <c r="J2426" s="176" t="s">
        <v>222</v>
      </c>
      <c r="K2426" s="176" t="s">
        <v>220</v>
      </c>
      <c r="L2426" s="176" t="s">
        <v>220</v>
      </c>
      <c r="M2426" s="176" t="s">
        <v>220</v>
      </c>
      <c r="N2426" s="176" t="s">
        <v>222</v>
      </c>
      <c r="O2426" s="176" t="s">
        <v>284</v>
      </c>
      <c r="P2426" s="176" t="s">
        <v>284</v>
      </c>
      <c r="Q2426" s="176" t="s">
        <v>284</v>
      </c>
      <c r="R2426" s="176" t="s">
        <v>284</v>
      </c>
      <c r="S2426" s="176" t="s">
        <v>284</v>
      </c>
      <c r="T2426" s="176" t="s">
        <v>284</v>
      </c>
      <c r="U2426" s="176" t="s">
        <v>284</v>
      </c>
      <c r="V2426" s="176" t="s">
        <v>284</v>
      </c>
      <c r="W2426" s="176" t="s">
        <v>284</v>
      </c>
      <c r="X2426" s="176" t="s">
        <v>284</v>
      </c>
      <c r="Y2426" s="176" t="s">
        <v>284</v>
      </c>
      <c r="Z2426" s="176" t="s">
        <v>284</v>
      </c>
      <c r="AA2426" s="176" t="s">
        <v>284</v>
      </c>
      <c r="AB2426" s="176" t="s">
        <v>284</v>
      </c>
      <c r="AC2426" s="176" t="s">
        <v>284</v>
      </c>
      <c r="AD2426" s="176" t="s">
        <v>284</v>
      </c>
      <c r="AE2426" s="176" t="s">
        <v>284</v>
      </c>
      <c r="AF2426" s="176" t="s">
        <v>284</v>
      </c>
      <c r="AG2426" s="176" t="s">
        <v>284</v>
      </c>
      <c r="AH2426" s="176" t="s">
        <v>284</v>
      </c>
      <c r="AI2426" s="176" t="s">
        <v>284</v>
      </c>
      <c r="AJ2426" s="176" t="s">
        <v>284</v>
      </c>
      <c r="AK2426" s="176" t="s">
        <v>284</v>
      </c>
      <c r="AL2426" s="176" t="s">
        <v>284</v>
      </c>
      <c r="AM2426" s="176" t="s">
        <v>284</v>
      </c>
      <c r="AN2426" s="176" t="s">
        <v>284</v>
      </c>
      <c r="AO2426" s="176" t="s">
        <v>284</v>
      </c>
      <c r="AP2426" s="176" t="s">
        <v>284</v>
      </c>
      <c r="AQ2426" s="176" t="s">
        <v>284</v>
      </c>
      <c r="AR2426" s="176" t="s">
        <v>284</v>
      </c>
      <c r="AS2426" s="176" t="s">
        <v>284</v>
      </c>
      <c r="AT2426" s="176" t="s">
        <v>284</v>
      </c>
      <c r="AU2426" s="176" t="s">
        <v>284</v>
      </c>
      <c r="AV2426" s="176" t="s">
        <v>284</v>
      </c>
      <c r="AW2426" s="176" t="s">
        <v>284</v>
      </c>
      <c r="AX2426" s="176" t="s">
        <v>284</v>
      </c>
    </row>
    <row r="2427" spans="1:50" x14ac:dyDescent="0.3">
      <c r="A2427" s="176">
        <v>813454</v>
      </c>
      <c r="B2427" s="176" t="s">
        <v>308</v>
      </c>
      <c r="C2427" s="176" t="s">
        <v>220</v>
      </c>
      <c r="D2427" s="176" t="s">
        <v>221</v>
      </c>
      <c r="E2427" s="176" t="s">
        <v>221</v>
      </c>
      <c r="F2427" s="176" t="s">
        <v>222</v>
      </c>
      <c r="G2427" s="176" t="s">
        <v>221</v>
      </c>
      <c r="H2427" s="176" t="s">
        <v>221</v>
      </c>
      <c r="I2427" s="176" t="s">
        <v>222</v>
      </c>
      <c r="J2427" s="176" t="s">
        <v>222</v>
      </c>
      <c r="K2427" s="176" t="s">
        <v>221</v>
      </c>
      <c r="L2427" s="176" t="s">
        <v>221</v>
      </c>
      <c r="M2427" s="176" t="s">
        <v>221</v>
      </c>
      <c r="N2427" s="176" t="s">
        <v>221</v>
      </c>
    </row>
    <row r="2428" spans="1:50" x14ac:dyDescent="0.3">
      <c r="A2428" s="176">
        <v>813456</v>
      </c>
      <c r="B2428" s="176" t="s">
        <v>308</v>
      </c>
      <c r="C2428" s="176" t="s">
        <v>222</v>
      </c>
      <c r="D2428" s="176" t="s">
        <v>221</v>
      </c>
      <c r="E2428" s="176" t="s">
        <v>221</v>
      </c>
      <c r="F2428" s="176" t="s">
        <v>220</v>
      </c>
      <c r="G2428" s="176" t="s">
        <v>220</v>
      </c>
      <c r="H2428" s="176" t="s">
        <v>222</v>
      </c>
      <c r="I2428" s="176" t="s">
        <v>221</v>
      </c>
      <c r="J2428" s="176" t="s">
        <v>221</v>
      </c>
      <c r="K2428" s="176" t="s">
        <v>221</v>
      </c>
      <c r="L2428" s="176" t="s">
        <v>221</v>
      </c>
      <c r="M2428" s="176" t="s">
        <v>221</v>
      </c>
      <c r="N2428" s="176" t="s">
        <v>221</v>
      </c>
    </row>
    <row r="2429" spans="1:50" x14ac:dyDescent="0.3">
      <c r="A2429" s="176">
        <v>813457</v>
      </c>
      <c r="B2429" s="176" t="s">
        <v>308</v>
      </c>
      <c r="C2429" s="176" t="s">
        <v>222</v>
      </c>
      <c r="D2429" s="176" t="s">
        <v>221</v>
      </c>
      <c r="E2429" s="176" t="s">
        <v>221</v>
      </c>
      <c r="F2429" s="176" t="s">
        <v>221</v>
      </c>
      <c r="G2429" s="176" t="s">
        <v>221</v>
      </c>
      <c r="H2429" s="176" t="s">
        <v>222</v>
      </c>
      <c r="I2429" s="176" t="s">
        <v>221</v>
      </c>
      <c r="J2429" s="176" t="s">
        <v>221</v>
      </c>
      <c r="K2429" s="176" t="s">
        <v>221</v>
      </c>
      <c r="L2429" s="176" t="s">
        <v>221</v>
      </c>
      <c r="M2429" s="176" t="s">
        <v>221</v>
      </c>
      <c r="N2429" s="176" t="s">
        <v>221</v>
      </c>
    </row>
    <row r="2430" spans="1:50" x14ac:dyDescent="0.3">
      <c r="A2430" s="176">
        <v>813458</v>
      </c>
      <c r="B2430" s="176" t="s">
        <v>308</v>
      </c>
      <c r="C2430" s="176" t="s">
        <v>222</v>
      </c>
      <c r="D2430" s="176" t="s">
        <v>222</v>
      </c>
      <c r="E2430" s="176" t="s">
        <v>220</v>
      </c>
      <c r="F2430" s="176" t="s">
        <v>222</v>
      </c>
      <c r="G2430" s="176" t="s">
        <v>222</v>
      </c>
      <c r="H2430" s="176" t="s">
        <v>220</v>
      </c>
      <c r="I2430" s="176" t="s">
        <v>222</v>
      </c>
      <c r="J2430" s="176" t="s">
        <v>222</v>
      </c>
      <c r="K2430" s="176" t="s">
        <v>221</v>
      </c>
      <c r="L2430" s="176" t="s">
        <v>221</v>
      </c>
      <c r="M2430" s="176" t="s">
        <v>221</v>
      </c>
      <c r="N2430" s="176" t="s">
        <v>222</v>
      </c>
      <c r="O2430" s="176" t="s">
        <v>284</v>
      </c>
      <c r="P2430" s="176" t="s">
        <v>284</v>
      </c>
      <c r="Q2430" s="176" t="s">
        <v>284</v>
      </c>
      <c r="R2430" s="176" t="s">
        <v>284</v>
      </c>
      <c r="S2430" s="176" t="s">
        <v>284</v>
      </c>
      <c r="T2430" s="176" t="s">
        <v>284</v>
      </c>
      <c r="U2430" s="176" t="s">
        <v>284</v>
      </c>
      <c r="V2430" s="176" t="s">
        <v>284</v>
      </c>
      <c r="W2430" s="176" t="s">
        <v>284</v>
      </c>
      <c r="X2430" s="176" t="s">
        <v>284</v>
      </c>
      <c r="Y2430" s="176" t="s">
        <v>284</v>
      </c>
      <c r="Z2430" s="176" t="s">
        <v>284</v>
      </c>
      <c r="AA2430" s="176" t="s">
        <v>284</v>
      </c>
      <c r="AB2430" s="176" t="s">
        <v>284</v>
      </c>
      <c r="AC2430" s="176" t="s">
        <v>284</v>
      </c>
      <c r="AD2430" s="176" t="s">
        <v>284</v>
      </c>
      <c r="AE2430" s="176" t="s">
        <v>284</v>
      </c>
      <c r="AF2430" s="176" t="s">
        <v>284</v>
      </c>
      <c r="AG2430" s="176" t="s">
        <v>284</v>
      </c>
      <c r="AH2430" s="176" t="s">
        <v>284</v>
      </c>
      <c r="AI2430" s="176" t="s">
        <v>284</v>
      </c>
      <c r="AJ2430" s="176" t="s">
        <v>284</v>
      </c>
      <c r="AK2430" s="176" t="s">
        <v>284</v>
      </c>
      <c r="AL2430" s="176" t="s">
        <v>284</v>
      </c>
      <c r="AM2430" s="176" t="s">
        <v>284</v>
      </c>
      <c r="AN2430" s="176" t="s">
        <v>284</v>
      </c>
      <c r="AO2430" s="176" t="s">
        <v>284</v>
      </c>
      <c r="AP2430" s="176" t="s">
        <v>284</v>
      </c>
      <c r="AQ2430" s="176" t="s">
        <v>284</v>
      </c>
      <c r="AR2430" s="176" t="s">
        <v>284</v>
      </c>
      <c r="AS2430" s="176" t="s">
        <v>284</v>
      </c>
      <c r="AT2430" s="176" t="s">
        <v>284</v>
      </c>
      <c r="AU2430" s="176" t="s">
        <v>284</v>
      </c>
      <c r="AV2430" s="176" t="s">
        <v>284</v>
      </c>
      <c r="AW2430" s="176" t="s">
        <v>284</v>
      </c>
      <c r="AX2430" s="176" t="s">
        <v>284</v>
      </c>
    </row>
    <row r="2431" spans="1:50" x14ac:dyDescent="0.3">
      <c r="A2431" s="176">
        <v>813459</v>
      </c>
      <c r="B2431" s="176" t="s">
        <v>308</v>
      </c>
      <c r="C2431" s="176" t="s">
        <v>220</v>
      </c>
      <c r="D2431" s="176" t="s">
        <v>220</v>
      </c>
      <c r="E2431" s="176" t="s">
        <v>220</v>
      </c>
      <c r="F2431" s="176" t="s">
        <v>220</v>
      </c>
      <c r="G2431" s="176" t="s">
        <v>220</v>
      </c>
      <c r="H2431" s="176" t="s">
        <v>222</v>
      </c>
      <c r="I2431" s="176" t="s">
        <v>221</v>
      </c>
      <c r="J2431" s="176" t="s">
        <v>221</v>
      </c>
      <c r="K2431" s="176" t="s">
        <v>221</v>
      </c>
      <c r="L2431" s="176" t="s">
        <v>221</v>
      </c>
      <c r="M2431" s="176" t="s">
        <v>221</v>
      </c>
      <c r="N2431" s="176" t="s">
        <v>221</v>
      </c>
      <c r="O2431" s="176" t="s">
        <v>284</v>
      </c>
      <c r="P2431" s="176" t="s">
        <v>284</v>
      </c>
      <c r="Q2431" s="176" t="s">
        <v>284</v>
      </c>
      <c r="R2431" s="176" t="s">
        <v>284</v>
      </c>
      <c r="S2431" s="176" t="s">
        <v>284</v>
      </c>
      <c r="T2431" s="176" t="s">
        <v>284</v>
      </c>
      <c r="U2431" s="176" t="s">
        <v>284</v>
      </c>
      <c r="V2431" s="176" t="s">
        <v>284</v>
      </c>
      <c r="W2431" s="176" t="s">
        <v>284</v>
      </c>
      <c r="X2431" s="176" t="s">
        <v>284</v>
      </c>
      <c r="Y2431" s="176" t="s">
        <v>284</v>
      </c>
      <c r="Z2431" s="176" t="s">
        <v>284</v>
      </c>
      <c r="AA2431" s="176" t="s">
        <v>284</v>
      </c>
      <c r="AB2431" s="176" t="s">
        <v>284</v>
      </c>
      <c r="AC2431" s="176" t="s">
        <v>284</v>
      </c>
      <c r="AD2431" s="176" t="s">
        <v>284</v>
      </c>
      <c r="AE2431" s="176" t="s">
        <v>284</v>
      </c>
      <c r="AF2431" s="176" t="s">
        <v>284</v>
      </c>
      <c r="AG2431" s="176" t="s">
        <v>284</v>
      </c>
      <c r="AH2431" s="176" t="s">
        <v>284</v>
      </c>
      <c r="AI2431" s="176" t="s">
        <v>284</v>
      </c>
      <c r="AJ2431" s="176" t="s">
        <v>284</v>
      </c>
      <c r="AK2431" s="176" t="s">
        <v>284</v>
      </c>
      <c r="AL2431" s="176" t="s">
        <v>284</v>
      </c>
      <c r="AM2431" s="176" t="s">
        <v>284</v>
      </c>
      <c r="AN2431" s="176" t="s">
        <v>284</v>
      </c>
      <c r="AO2431" s="176" t="s">
        <v>284</v>
      </c>
      <c r="AP2431" s="176" t="s">
        <v>284</v>
      </c>
      <c r="AQ2431" s="176" t="s">
        <v>284</v>
      </c>
      <c r="AR2431" s="176" t="s">
        <v>284</v>
      </c>
      <c r="AS2431" s="176" t="s">
        <v>284</v>
      </c>
      <c r="AT2431" s="176" t="s">
        <v>284</v>
      </c>
      <c r="AU2431" s="176" t="s">
        <v>284</v>
      </c>
      <c r="AV2431" s="176" t="s">
        <v>284</v>
      </c>
      <c r="AW2431" s="176" t="s">
        <v>284</v>
      </c>
      <c r="AX2431" s="176" t="s">
        <v>284</v>
      </c>
    </row>
    <row r="2432" spans="1:50" x14ac:dyDescent="0.3">
      <c r="A2432" s="176">
        <v>813460</v>
      </c>
      <c r="B2432" s="176" t="s">
        <v>308</v>
      </c>
      <c r="C2432" s="176" t="s">
        <v>222</v>
      </c>
      <c r="D2432" s="176" t="s">
        <v>222</v>
      </c>
      <c r="E2432" s="176" t="s">
        <v>221</v>
      </c>
      <c r="F2432" s="176" t="s">
        <v>222</v>
      </c>
      <c r="G2432" s="176" t="s">
        <v>222</v>
      </c>
      <c r="H2432" s="176" t="s">
        <v>222</v>
      </c>
      <c r="I2432" s="176" t="s">
        <v>221</v>
      </c>
      <c r="J2432" s="176" t="s">
        <v>221</v>
      </c>
      <c r="K2432" s="176" t="s">
        <v>221</v>
      </c>
      <c r="L2432" s="176" t="s">
        <v>221</v>
      </c>
      <c r="M2432" s="176" t="s">
        <v>221</v>
      </c>
      <c r="N2432" s="176" t="s">
        <v>221</v>
      </c>
    </row>
    <row r="2433" spans="1:50" x14ac:dyDescent="0.3">
      <c r="A2433" s="176">
        <v>813462</v>
      </c>
      <c r="B2433" s="176" t="s">
        <v>308</v>
      </c>
      <c r="C2433" s="176" t="s">
        <v>222</v>
      </c>
      <c r="D2433" s="176" t="s">
        <v>221</v>
      </c>
      <c r="E2433" s="176" t="s">
        <v>221</v>
      </c>
      <c r="F2433" s="176" t="s">
        <v>222</v>
      </c>
      <c r="G2433" s="176" t="s">
        <v>222</v>
      </c>
      <c r="H2433" s="176" t="s">
        <v>221</v>
      </c>
      <c r="I2433" s="176" t="s">
        <v>221</v>
      </c>
      <c r="J2433" s="176" t="s">
        <v>221</v>
      </c>
      <c r="K2433" s="176" t="s">
        <v>221</v>
      </c>
      <c r="L2433" s="176" t="s">
        <v>221</v>
      </c>
      <c r="M2433" s="176" t="s">
        <v>221</v>
      </c>
      <c r="N2433" s="176" t="s">
        <v>221</v>
      </c>
    </row>
    <row r="2434" spans="1:50" x14ac:dyDescent="0.3">
      <c r="A2434" s="176">
        <v>813463</v>
      </c>
      <c r="B2434" s="176" t="s">
        <v>308</v>
      </c>
      <c r="C2434" s="176" t="s">
        <v>221</v>
      </c>
      <c r="D2434" s="176" t="s">
        <v>221</v>
      </c>
      <c r="E2434" s="176" t="s">
        <v>221</v>
      </c>
      <c r="F2434" s="176" t="s">
        <v>221</v>
      </c>
      <c r="G2434" s="176" t="s">
        <v>221</v>
      </c>
      <c r="H2434" s="176" t="s">
        <v>221</v>
      </c>
      <c r="I2434" s="176" t="s">
        <v>221</v>
      </c>
      <c r="J2434" s="176" t="s">
        <v>221</v>
      </c>
      <c r="K2434" s="176" t="s">
        <v>221</v>
      </c>
      <c r="L2434" s="176" t="s">
        <v>221</v>
      </c>
      <c r="M2434" s="176" t="s">
        <v>221</v>
      </c>
      <c r="N2434" s="176" t="s">
        <v>221</v>
      </c>
    </row>
    <row r="2435" spans="1:50" x14ac:dyDescent="0.3">
      <c r="A2435" s="176">
        <v>813464</v>
      </c>
      <c r="B2435" s="176" t="s">
        <v>308</v>
      </c>
      <c r="C2435" s="176" t="s">
        <v>222</v>
      </c>
      <c r="D2435" s="176" t="s">
        <v>221</v>
      </c>
      <c r="E2435" s="176" t="s">
        <v>221</v>
      </c>
      <c r="F2435" s="176" t="s">
        <v>221</v>
      </c>
      <c r="G2435" s="176" t="s">
        <v>222</v>
      </c>
      <c r="H2435" s="176" t="s">
        <v>221</v>
      </c>
      <c r="I2435" s="176" t="s">
        <v>221</v>
      </c>
      <c r="J2435" s="176" t="s">
        <v>221</v>
      </c>
      <c r="K2435" s="176" t="s">
        <v>221</v>
      </c>
      <c r="L2435" s="176" t="s">
        <v>221</v>
      </c>
      <c r="M2435" s="176" t="s">
        <v>221</v>
      </c>
      <c r="N2435" s="176" t="s">
        <v>221</v>
      </c>
    </row>
    <row r="2436" spans="1:50" x14ac:dyDescent="0.3">
      <c r="A2436" s="176">
        <v>813465</v>
      </c>
      <c r="B2436" s="176" t="s">
        <v>308</v>
      </c>
      <c r="C2436" s="176" t="s">
        <v>220</v>
      </c>
      <c r="D2436" s="176" t="s">
        <v>220</v>
      </c>
      <c r="E2436" s="176" t="s">
        <v>220</v>
      </c>
      <c r="F2436" s="176" t="s">
        <v>220</v>
      </c>
      <c r="G2436" s="176" t="s">
        <v>220</v>
      </c>
      <c r="H2436" s="176" t="s">
        <v>222</v>
      </c>
      <c r="I2436" s="176" t="s">
        <v>222</v>
      </c>
      <c r="J2436" s="176" t="s">
        <v>222</v>
      </c>
      <c r="K2436" s="176" t="s">
        <v>222</v>
      </c>
      <c r="L2436" s="176" t="s">
        <v>220</v>
      </c>
      <c r="M2436" s="176" t="s">
        <v>220</v>
      </c>
      <c r="N2436" s="176" t="s">
        <v>222</v>
      </c>
      <c r="O2436" s="176" t="s">
        <v>284</v>
      </c>
      <c r="P2436" s="176" t="s">
        <v>284</v>
      </c>
      <c r="Q2436" s="176" t="s">
        <v>284</v>
      </c>
      <c r="R2436" s="176" t="s">
        <v>284</v>
      </c>
      <c r="S2436" s="176" t="s">
        <v>284</v>
      </c>
      <c r="T2436" s="176" t="s">
        <v>284</v>
      </c>
      <c r="U2436" s="176" t="s">
        <v>284</v>
      </c>
      <c r="V2436" s="176" t="s">
        <v>284</v>
      </c>
      <c r="W2436" s="176" t="s">
        <v>284</v>
      </c>
      <c r="X2436" s="176" t="s">
        <v>284</v>
      </c>
      <c r="Y2436" s="176" t="s">
        <v>284</v>
      </c>
      <c r="Z2436" s="176" t="s">
        <v>284</v>
      </c>
      <c r="AA2436" s="176" t="s">
        <v>284</v>
      </c>
      <c r="AB2436" s="176" t="s">
        <v>284</v>
      </c>
      <c r="AC2436" s="176" t="s">
        <v>284</v>
      </c>
      <c r="AD2436" s="176" t="s">
        <v>284</v>
      </c>
      <c r="AE2436" s="176" t="s">
        <v>284</v>
      </c>
      <c r="AF2436" s="176" t="s">
        <v>284</v>
      </c>
      <c r="AG2436" s="176" t="s">
        <v>284</v>
      </c>
      <c r="AH2436" s="176" t="s">
        <v>284</v>
      </c>
      <c r="AI2436" s="176" t="s">
        <v>284</v>
      </c>
      <c r="AJ2436" s="176" t="s">
        <v>284</v>
      </c>
      <c r="AK2436" s="176" t="s">
        <v>284</v>
      </c>
      <c r="AL2436" s="176" t="s">
        <v>284</v>
      </c>
      <c r="AM2436" s="176" t="s">
        <v>284</v>
      </c>
      <c r="AN2436" s="176" t="s">
        <v>284</v>
      </c>
      <c r="AO2436" s="176" t="s">
        <v>284</v>
      </c>
      <c r="AP2436" s="176" t="s">
        <v>284</v>
      </c>
      <c r="AQ2436" s="176" t="s">
        <v>284</v>
      </c>
      <c r="AR2436" s="176" t="s">
        <v>284</v>
      </c>
      <c r="AS2436" s="176" t="s">
        <v>284</v>
      </c>
      <c r="AT2436" s="176" t="s">
        <v>284</v>
      </c>
      <c r="AU2436" s="176" t="s">
        <v>284</v>
      </c>
      <c r="AV2436" s="176" t="s">
        <v>284</v>
      </c>
      <c r="AW2436" s="176" t="s">
        <v>284</v>
      </c>
      <c r="AX2436" s="176" t="s">
        <v>284</v>
      </c>
    </row>
    <row r="2437" spans="1:50" x14ac:dyDescent="0.3">
      <c r="A2437" s="176">
        <v>813466</v>
      </c>
      <c r="B2437" s="176" t="s">
        <v>308</v>
      </c>
      <c r="C2437" s="176" t="s">
        <v>222</v>
      </c>
      <c r="D2437" s="176" t="s">
        <v>221</v>
      </c>
      <c r="E2437" s="176" t="s">
        <v>221</v>
      </c>
      <c r="F2437" s="176" t="s">
        <v>221</v>
      </c>
      <c r="G2437" s="176" t="s">
        <v>221</v>
      </c>
      <c r="H2437" s="176" t="s">
        <v>222</v>
      </c>
      <c r="I2437" s="176" t="s">
        <v>221</v>
      </c>
      <c r="J2437" s="176" t="s">
        <v>221</v>
      </c>
      <c r="K2437" s="176" t="s">
        <v>221</v>
      </c>
      <c r="L2437" s="176" t="s">
        <v>221</v>
      </c>
      <c r="M2437" s="176" t="s">
        <v>221</v>
      </c>
      <c r="N2437" s="176" t="s">
        <v>221</v>
      </c>
    </row>
    <row r="2438" spans="1:50" x14ac:dyDescent="0.3">
      <c r="A2438" s="176">
        <v>813468</v>
      </c>
      <c r="B2438" s="176" t="s">
        <v>308</v>
      </c>
      <c r="C2438" s="176" t="s">
        <v>222</v>
      </c>
      <c r="D2438" s="176" t="s">
        <v>221</v>
      </c>
      <c r="E2438" s="176" t="s">
        <v>221</v>
      </c>
      <c r="F2438" s="176" t="s">
        <v>221</v>
      </c>
      <c r="G2438" s="176" t="s">
        <v>222</v>
      </c>
      <c r="H2438" s="176" t="s">
        <v>222</v>
      </c>
      <c r="I2438" s="176" t="s">
        <v>220</v>
      </c>
      <c r="J2438" s="176" t="s">
        <v>221</v>
      </c>
      <c r="K2438" s="176" t="s">
        <v>221</v>
      </c>
      <c r="L2438" s="176" t="s">
        <v>220</v>
      </c>
      <c r="M2438" s="176" t="s">
        <v>221</v>
      </c>
      <c r="N2438" s="176" t="s">
        <v>221</v>
      </c>
      <c r="O2438" s="176" t="s">
        <v>284</v>
      </c>
      <c r="P2438" s="176" t="s">
        <v>284</v>
      </c>
      <c r="Q2438" s="176" t="s">
        <v>284</v>
      </c>
      <c r="R2438" s="176" t="s">
        <v>284</v>
      </c>
      <c r="S2438" s="176" t="s">
        <v>284</v>
      </c>
      <c r="T2438" s="176" t="s">
        <v>284</v>
      </c>
      <c r="U2438" s="176" t="s">
        <v>284</v>
      </c>
      <c r="V2438" s="176" t="s">
        <v>284</v>
      </c>
      <c r="W2438" s="176" t="s">
        <v>284</v>
      </c>
      <c r="X2438" s="176" t="s">
        <v>284</v>
      </c>
      <c r="Y2438" s="176" t="s">
        <v>284</v>
      </c>
      <c r="Z2438" s="176" t="s">
        <v>284</v>
      </c>
      <c r="AA2438" s="176" t="s">
        <v>284</v>
      </c>
      <c r="AB2438" s="176" t="s">
        <v>284</v>
      </c>
      <c r="AC2438" s="176" t="s">
        <v>284</v>
      </c>
      <c r="AD2438" s="176" t="s">
        <v>284</v>
      </c>
      <c r="AE2438" s="176" t="s">
        <v>284</v>
      </c>
      <c r="AF2438" s="176" t="s">
        <v>284</v>
      </c>
      <c r="AG2438" s="176" t="s">
        <v>284</v>
      </c>
      <c r="AH2438" s="176" t="s">
        <v>284</v>
      </c>
      <c r="AI2438" s="176" t="s">
        <v>284</v>
      </c>
      <c r="AJ2438" s="176" t="s">
        <v>284</v>
      </c>
      <c r="AK2438" s="176" t="s">
        <v>284</v>
      </c>
      <c r="AL2438" s="176" t="s">
        <v>284</v>
      </c>
      <c r="AM2438" s="176" t="s">
        <v>284</v>
      </c>
      <c r="AN2438" s="176" t="s">
        <v>284</v>
      </c>
      <c r="AO2438" s="176" t="s">
        <v>284</v>
      </c>
      <c r="AP2438" s="176" t="s">
        <v>284</v>
      </c>
      <c r="AQ2438" s="176" t="s">
        <v>284</v>
      </c>
      <c r="AR2438" s="176" t="s">
        <v>284</v>
      </c>
      <c r="AS2438" s="176" t="s">
        <v>284</v>
      </c>
      <c r="AT2438" s="176" t="s">
        <v>284</v>
      </c>
      <c r="AU2438" s="176" t="s">
        <v>284</v>
      </c>
      <c r="AV2438" s="176" t="s">
        <v>284</v>
      </c>
      <c r="AW2438" s="176" t="s">
        <v>284</v>
      </c>
      <c r="AX2438" s="176" t="s">
        <v>284</v>
      </c>
    </row>
    <row r="2439" spans="1:50" x14ac:dyDescent="0.3">
      <c r="A2439" s="176">
        <v>813470</v>
      </c>
      <c r="B2439" s="176" t="s">
        <v>308</v>
      </c>
      <c r="C2439" s="176" t="s">
        <v>221</v>
      </c>
      <c r="D2439" s="176" t="s">
        <v>222</v>
      </c>
      <c r="E2439" s="176" t="s">
        <v>221</v>
      </c>
      <c r="F2439" s="176" t="s">
        <v>222</v>
      </c>
      <c r="G2439" s="176" t="s">
        <v>221</v>
      </c>
      <c r="H2439" s="176" t="s">
        <v>221</v>
      </c>
      <c r="I2439" s="176" t="s">
        <v>222</v>
      </c>
      <c r="J2439" s="176" t="s">
        <v>221</v>
      </c>
      <c r="K2439" s="176" t="s">
        <v>221</v>
      </c>
      <c r="L2439" s="176" t="s">
        <v>222</v>
      </c>
      <c r="M2439" s="176" t="s">
        <v>284</v>
      </c>
      <c r="N2439" s="176" t="s">
        <v>284</v>
      </c>
      <c r="O2439" s="176" t="s">
        <v>284</v>
      </c>
      <c r="P2439" s="176" t="s">
        <v>284</v>
      </c>
      <c r="Q2439" s="176" t="s">
        <v>284</v>
      </c>
      <c r="R2439" s="176" t="s">
        <v>284</v>
      </c>
      <c r="S2439" s="176" t="s">
        <v>284</v>
      </c>
      <c r="T2439" s="176" t="s">
        <v>284</v>
      </c>
      <c r="U2439" s="176" t="s">
        <v>284</v>
      </c>
      <c r="V2439" s="176" t="s">
        <v>284</v>
      </c>
      <c r="W2439" s="176" t="s">
        <v>284</v>
      </c>
      <c r="X2439" s="176" t="s">
        <v>284</v>
      </c>
      <c r="Y2439" s="176" t="s">
        <v>284</v>
      </c>
      <c r="Z2439" s="176" t="s">
        <v>284</v>
      </c>
      <c r="AA2439" s="176" t="s">
        <v>284</v>
      </c>
      <c r="AB2439" s="176" t="s">
        <v>284</v>
      </c>
      <c r="AC2439" s="176" t="s">
        <v>284</v>
      </c>
      <c r="AD2439" s="176" t="s">
        <v>284</v>
      </c>
      <c r="AE2439" s="176" t="s">
        <v>284</v>
      </c>
      <c r="AF2439" s="176" t="s">
        <v>284</v>
      </c>
      <c r="AG2439" s="176" t="s">
        <v>284</v>
      </c>
      <c r="AH2439" s="176" t="s">
        <v>284</v>
      </c>
      <c r="AI2439" s="176" t="s">
        <v>284</v>
      </c>
      <c r="AJ2439" s="176" t="s">
        <v>284</v>
      </c>
      <c r="AK2439" s="176" t="s">
        <v>284</v>
      </c>
      <c r="AL2439" s="176" t="s">
        <v>284</v>
      </c>
      <c r="AM2439" s="176" t="s">
        <v>284</v>
      </c>
      <c r="AN2439" s="176" t="s">
        <v>284</v>
      </c>
      <c r="AO2439" s="176" t="s">
        <v>284</v>
      </c>
      <c r="AP2439" s="176" t="s">
        <v>284</v>
      </c>
      <c r="AQ2439" s="176" t="s">
        <v>284</v>
      </c>
      <c r="AR2439" s="176" t="s">
        <v>284</v>
      </c>
      <c r="AS2439" s="176" t="s">
        <v>284</v>
      </c>
      <c r="AT2439" s="176" t="s">
        <v>284</v>
      </c>
      <c r="AU2439" s="176" t="s">
        <v>284</v>
      </c>
      <c r="AV2439" s="176" t="s">
        <v>284</v>
      </c>
      <c r="AW2439" s="176" t="s">
        <v>284</v>
      </c>
      <c r="AX2439" s="176" t="s">
        <v>284</v>
      </c>
    </row>
    <row r="2440" spans="1:50" x14ac:dyDescent="0.3">
      <c r="A2440" s="176">
        <v>813471</v>
      </c>
      <c r="B2440" s="176" t="s">
        <v>308</v>
      </c>
      <c r="C2440" s="176" t="s">
        <v>222</v>
      </c>
      <c r="D2440" s="176" t="s">
        <v>222</v>
      </c>
      <c r="E2440" s="176" t="s">
        <v>222</v>
      </c>
      <c r="F2440" s="176" t="s">
        <v>222</v>
      </c>
      <c r="G2440" s="176" t="s">
        <v>222</v>
      </c>
      <c r="H2440" s="176" t="s">
        <v>221</v>
      </c>
      <c r="I2440" s="176" t="s">
        <v>221</v>
      </c>
      <c r="J2440" s="176" t="s">
        <v>221</v>
      </c>
      <c r="K2440" s="176" t="s">
        <v>221</v>
      </c>
      <c r="L2440" s="176" t="s">
        <v>221</v>
      </c>
      <c r="M2440" s="176" t="s">
        <v>221</v>
      </c>
      <c r="N2440" s="176" t="s">
        <v>221</v>
      </c>
    </row>
    <row r="2441" spans="1:50" x14ac:dyDescent="0.3">
      <c r="A2441" s="176">
        <v>813472</v>
      </c>
      <c r="B2441" s="176" t="s">
        <v>308</v>
      </c>
      <c r="C2441" s="176" t="s">
        <v>220</v>
      </c>
      <c r="D2441" s="176" t="s">
        <v>222</v>
      </c>
      <c r="E2441" s="176" t="s">
        <v>221</v>
      </c>
      <c r="F2441" s="176" t="s">
        <v>221</v>
      </c>
      <c r="G2441" s="176" t="s">
        <v>221</v>
      </c>
      <c r="H2441" s="176" t="s">
        <v>220</v>
      </c>
      <c r="I2441" s="176" t="s">
        <v>221</v>
      </c>
      <c r="J2441" s="176" t="s">
        <v>221</v>
      </c>
      <c r="K2441" s="176" t="s">
        <v>221</v>
      </c>
      <c r="L2441" s="176" t="s">
        <v>221</v>
      </c>
      <c r="M2441" s="176" t="s">
        <v>221</v>
      </c>
      <c r="N2441" s="176" t="s">
        <v>221</v>
      </c>
    </row>
    <row r="2442" spans="1:50" x14ac:dyDescent="0.3">
      <c r="A2442" s="176">
        <v>813473</v>
      </c>
      <c r="B2442" s="176" t="s">
        <v>308</v>
      </c>
      <c r="C2442" s="176" t="s">
        <v>222</v>
      </c>
      <c r="D2442" s="176" t="s">
        <v>222</v>
      </c>
      <c r="E2442" s="176" t="s">
        <v>221</v>
      </c>
      <c r="F2442" s="176" t="s">
        <v>221</v>
      </c>
      <c r="G2442" s="176" t="s">
        <v>221</v>
      </c>
      <c r="H2442" s="176" t="s">
        <v>221</v>
      </c>
      <c r="I2442" s="176" t="s">
        <v>221</v>
      </c>
      <c r="J2442" s="176" t="s">
        <v>221</v>
      </c>
      <c r="K2442" s="176" t="s">
        <v>221</v>
      </c>
      <c r="L2442" s="176" t="s">
        <v>221</v>
      </c>
      <c r="M2442" s="176" t="s">
        <v>221</v>
      </c>
      <c r="N2442" s="176" t="s">
        <v>221</v>
      </c>
    </row>
    <row r="2443" spans="1:50" x14ac:dyDescent="0.3">
      <c r="A2443" s="176">
        <v>813475</v>
      </c>
      <c r="B2443" s="176" t="s">
        <v>308</v>
      </c>
      <c r="C2443" s="176" t="s">
        <v>222</v>
      </c>
      <c r="D2443" s="176" t="s">
        <v>221</v>
      </c>
      <c r="E2443" s="176" t="s">
        <v>221</v>
      </c>
      <c r="F2443" s="176" t="s">
        <v>222</v>
      </c>
      <c r="G2443" s="176" t="s">
        <v>222</v>
      </c>
      <c r="H2443" s="176" t="s">
        <v>221</v>
      </c>
      <c r="I2443" s="176" t="s">
        <v>221</v>
      </c>
      <c r="J2443" s="176" t="s">
        <v>221</v>
      </c>
      <c r="K2443" s="176" t="s">
        <v>221</v>
      </c>
      <c r="L2443" s="176" t="s">
        <v>221</v>
      </c>
      <c r="M2443" s="176" t="s">
        <v>221</v>
      </c>
      <c r="N2443" s="176" t="s">
        <v>221</v>
      </c>
    </row>
    <row r="2444" spans="1:50" x14ac:dyDescent="0.3">
      <c r="A2444" s="176">
        <v>813477</v>
      </c>
      <c r="B2444" s="176" t="s">
        <v>308</v>
      </c>
      <c r="C2444" s="176" t="s">
        <v>222</v>
      </c>
      <c r="D2444" s="176" t="s">
        <v>222</v>
      </c>
      <c r="E2444" s="176" t="s">
        <v>221</v>
      </c>
      <c r="F2444" s="176" t="s">
        <v>222</v>
      </c>
      <c r="G2444" s="176" t="s">
        <v>222</v>
      </c>
      <c r="H2444" s="176" t="s">
        <v>222</v>
      </c>
      <c r="I2444" s="176" t="s">
        <v>221</v>
      </c>
      <c r="J2444" s="176" t="s">
        <v>221</v>
      </c>
      <c r="K2444" s="176" t="s">
        <v>221</v>
      </c>
      <c r="L2444" s="176" t="s">
        <v>221</v>
      </c>
      <c r="M2444" s="176" t="s">
        <v>221</v>
      </c>
      <c r="N2444" s="176" t="s">
        <v>221</v>
      </c>
    </row>
    <row r="2445" spans="1:50" x14ac:dyDescent="0.3">
      <c r="A2445" s="176">
        <v>813478</v>
      </c>
      <c r="B2445" s="176" t="s">
        <v>308</v>
      </c>
      <c r="C2445" s="176" t="s">
        <v>222</v>
      </c>
      <c r="D2445" s="176" t="s">
        <v>222</v>
      </c>
      <c r="G2445" s="176" t="s">
        <v>222</v>
      </c>
      <c r="H2445" s="176" t="s">
        <v>222</v>
      </c>
      <c r="I2445" s="176" t="s">
        <v>221</v>
      </c>
      <c r="J2445" s="176" t="s">
        <v>221</v>
      </c>
      <c r="K2445" s="176" t="s">
        <v>221</v>
      </c>
      <c r="L2445" s="176" t="s">
        <v>221</v>
      </c>
      <c r="M2445" s="176" t="s">
        <v>221</v>
      </c>
      <c r="N2445" s="176" t="s">
        <v>221</v>
      </c>
    </row>
    <row r="2446" spans="1:50" x14ac:dyDescent="0.3">
      <c r="A2446" s="176">
        <v>813479</v>
      </c>
      <c r="B2446" s="176" t="s">
        <v>308</v>
      </c>
      <c r="C2446" s="176" t="s">
        <v>1144</v>
      </c>
      <c r="D2446" s="176" t="s">
        <v>222</v>
      </c>
      <c r="E2446" s="176" t="s">
        <v>222</v>
      </c>
      <c r="F2446" s="176" t="s">
        <v>1144</v>
      </c>
      <c r="G2446" s="176" t="s">
        <v>1144</v>
      </c>
      <c r="H2446" s="176" t="s">
        <v>222</v>
      </c>
      <c r="I2446" s="176" t="s">
        <v>1144</v>
      </c>
      <c r="J2446" s="176" t="s">
        <v>221</v>
      </c>
      <c r="K2446" s="176" t="s">
        <v>222</v>
      </c>
      <c r="L2446" s="176" t="s">
        <v>221</v>
      </c>
      <c r="M2446" s="176" t="s">
        <v>222</v>
      </c>
      <c r="N2446" s="176" t="s">
        <v>222</v>
      </c>
      <c r="O2446" s="176" t="s">
        <v>284</v>
      </c>
      <c r="P2446" s="176" t="s">
        <v>284</v>
      </c>
      <c r="Q2446" s="176" t="s">
        <v>284</v>
      </c>
      <c r="R2446" s="176" t="s">
        <v>284</v>
      </c>
      <c r="S2446" s="176" t="s">
        <v>284</v>
      </c>
      <c r="T2446" s="176" t="s">
        <v>284</v>
      </c>
      <c r="U2446" s="176" t="s">
        <v>284</v>
      </c>
      <c r="V2446" s="176" t="s">
        <v>284</v>
      </c>
      <c r="W2446" s="176" t="s">
        <v>284</v>
      </c>
      <c r="X2446" s="176" t="s">
        <v>284</v>
      </c>
      <c r="Y2446" s="176" t="s">
        <v>284</v>
      </c>
      <c r="Z2446" s="176" t="s">
        <v>284</v>
      </c>
      <c r="AA2446" s="176" t="s">
        <v>284</v>
      </c>
      <c r="AB2446" s="176" t="s">
        <v>284</v>
      </c>
      <c r="AC2446" s="176" t="s">
        <v>284</v>
      </c>
      <c r="AD2446" s="176" t="s">
        <v>284</v>
      </c>
      <c r="AE2446" s="176" t="s">
        <v>284</v>
      </c>
      <c r="AF2446" s="176" t="s">
        <v>284</v>
      </c>
      <c r="AG2446" s="176" t="s">
        <v>284</v>
      </c>
      <c r="AH2446" s="176" t="s">
        <v>284</v>
      </c>
      <c r="AI2446" s="176" t="s">
        <v>284</v>
      </c>
      <c r="AJ2446" s="176" t="s">
        <v>284</v>
      </c>
      <c r="AK2446" s="176" t="s">
        <v>284</v>
      </c>
      <c r="AL2446" s="176" t="s">
        <v>284</v>
      </c>
      <c r="AM2446" s="176" t="s">
        <v>284</v>
      </c>
      <c r="AN2446" s="176" t="s">
        <v>284</v>
      </c>
      <c r="AO2446" s="176" t="s">
        <v>284</v>
      </c>
      <c r="AP2446" s="176" t="s">
        <v>284</v>
      </c>
      <c r="AQ2446" s="176" t="s">
        <v>284</v>
      </c>
      <c r="AR2446" s="176" t="s">
        <v>284</v>
      </c>
      <c r="AS2446" s="176" t="s">
        <v>284</v>
      </c>
      <c r="AT2446" s="176" t="s">
        <v>284</v>
      </c>
      <c r="AU2446" s="176" t="s">
        <v>284</v>
      </c>
      <c r="AV2446" s="176" t="s">
        <v>284</v>
      </c>
      <c r="AW2446" s="176" t="s">
        <v>284</v>
      </c>
      <c r="AX2446" s="176" t="s">
        <v>284</v>
      </c>
    </row>
    <row r="2447" spans="1:50" x14ac:dyDescent="0.3">
      <c r="A2447" s="176">
        <v>813480</v>
      </c>
      <c r="B2447" s="176" t="s">
        <v>308</v>
      </c>
      <c r="C2447" s="176" t="s">
        <v>222</v>
      </c>
      <c r="D2447" s="176" t="s">
        <v>222</v>
      </c>
      <c r="E2447" s="176" t="s">
        <v>222</v>
      </c>
      <c r="F2447" s="176" t="s">
        <v>222</v>
      </c>
      <c r="G2447" s="176" t="s">
        <v>222</v>
      </c>
      <c r="H2447" s="176" t="s">
        <v>222</v>
      </c>
      <c r="I2447" s="176" t="s">
        <v>222</v>
      </c>
      <c r="J2447" s="176" t="s">
        <v>222</v>
      </c>
      <c r="K2447" s="176" t="s">
        <v>221</v>
      </c>
      <c r="L2447" s="176" t="s">
        <v>222</v>
      </c>
      <c r="M2447" s="176" t="s">
        <v>222</v>
      </c>
      <c r="N2447" s="176" t="s">
        <v>222</v>
      </c>
      <c r="O2447" s="176" t="s">
        <v>284</v>
      </c>
      <c r="P2447" s="176" t="s">
        <v>284</v>
      </c>
      <c r="Q2447" s="176" t="s">
        <v>284</v>
      </c>
      <c r="R2447" s="176" t="s">
        <v>284</v>
      </c>
      <c r="S2447" s="176" t="s">
        <v>284</v>
      </c>
      <c r="T2447" s="176" t="s">
        <v>284</v>
      </c>
      <c r="U2447" s="176" t="s">
        <v>284</v>
      </c>
      <c r="V2447" s="176" t="s">
        <v>284</v>
      </c>
      <c r="W2447" s="176" t="s">
        <v>284</v>
      </c>
      <c r="X2447" s="176" t="s">
        <v>284</v>
      </c>
      <c r="Y2447" s="176" t="s">
        <v>284</v>
      </c>
      <c r="Z2447" s="176" t="s">
        <v>284</v>
      </c>
      <c r="AA2447" s="176" t="s">
        <v>284</v>
      </c>
      <c r="AB2447" s="176" t="s">
        <v>284</v>
      </c>
      <c r="AC2447" s="176" t="s">
        <v>284</v>
      </c>
      <c r="AD2447" s="176" t="s">
        <v>284</v>
      </c>
      <c r="AE2447" s="176" t="s">
        <v>284</v>
      </c>
      <c r="AF2447" s="176" t="s">
        <v>284</v>
      </c>
      <c r="AG2447" s="176" t="s">
        <v>284</v>
      </c>
      <c r="AH2447" s="176" t="s">
        <v>284</v>
      </c>
      <c r="AI2447" s="176" t="s">
        <v>284</v>
      </c>
      <c r="AJ2447" s="176" t="s">
        <v>284</v>
      </c>
      <c r="AK2447" s="176" t="s">
        <v>284</v>
      </c>
      <c r="AL2447" s="176" t="s">
        <v>284</v>
      </c>
      <c r="AM2447" s="176" t="s">
        <v>284</v>
      </c>
      <c r="AN2447" s="176" t="s">
        <v>284</v>
      </c>
      <c r="AO2447" s="176" t="s">
        <v>284</v>
      </c>
      <c r="AP2447" s="176" t="s">
        <v>284</v>
      </c>
      <c r="AQ2447" s="176" t="s">
        <v>284</v>
      </c>
      <c r="AR2447" s="176" t="s">
        <v>284</v>
      </c>
      <c r="AS2447" s="176" t="s">
        <v>284</v>
      </c>
      <c r="AT2447" s="176" t="s">
        <v>284</v>
      </c>
      <c r="AU2447" s="176" t="s">
        <v>284</v>
      </c>
      <c r="AV2447" s="176" t="s">
        <v>284</v>
      </c>
      <c r="AW2447" s="176" t="s">
        <v>284</v>
      </c>
      <c r="AX2447" s="176" t="s">
        <v>284</v>
      </c>
    </row>
    <row r="2448" spans="1:50" x14ac:dyDescent="0.3">
      <c r="A2448" s="176">
        <v>813481</v>
      </c>
      <c r="B2448" s="176" t="s">
        <v>308</v>
      </c>
      <c r="C2448" s="176" t="s">
        <v>222</v>
      </c>
      <c r="D2448" s="176" t="s">
        <v>222</v>
      </c>
      <c r="E2448" s="176" t="s">
        <v>222</v>
      </c>
      <c r="F2448" s="176" t="s">
        <v>222</v>
      </c>
      <c r="G2448" s="176" t="s">
        <v>222</v>
      </c>
      <c r="H2448" s="176" t="s">
        <v>222</v>
      </c>
      <c r="I2448" s="176" t="s">
        <v>221</v>
      </c>
      <c r="J2448" s="176" t="s">
        <v>221</v>
      </c>
      <c r="K2448" s="176" t="s">
        <v>221</v>
      </c>
      <c r="L2448" s="176" t="s">
        <v>221</v>
      </c>
      <c r="M2448" s="176" t="s">
        <v>221</v>
      </c>
      <c r="N2448" s="176" t="s">
        <v>221</v>
      </c>
    </row>
    <row r="2449" spans="1:50" x14ac:dyDescent="0.3">
      <c r="A2449" s="176">
        <v>813482</v>
      </c>
      <c r="B2449" s="176" t="s">
        <v>308</v>
      </c>
      <c r="C2449" s="176" t="s">
        <v>222</v>
      </c>
      <c r="D2449" s="176" t="s">
        <v>221</v>
      </c>
      <c r="E2449" s="176" t="s">
        <v>222</v>
      </c>
      <c r="F2449" s="176" t="s">
        <v>222</v>
      </c>
      <c r="G2449" s="176" t="s">
        <v>222</v>
      </c>
      <c r="H2449" s="176" t="s">
        <v>222</v>
      </c>
      <c r="I2449" s="176" t="s">
        <v>221</v>
      </c>
      <c r="J2449" s="176" t="s">
        <v>221</v>
      </c>
      <c r="K2449" s="176" t="s">
        <v>221</v>
      </c>
      <c r="L2449" s="176" t="s">
        <v>221</v>
      </c>
      <c r="M2449" s="176" t="s">
        <v>221</v>
      </c>
      <c r="N2449" s="176" t="s">
        <v>221</v>
      </c>
    </row>
    <row r="2450" spans="1:50" x14ac:dyDescent="0.3">
      <c r="A2450" s="176">
        <v>813483</v>
      </c>
      <c r="B2450" s="176" t="s">
        <v>308</v>
      </c>
      <c r="C2450" s="176" t="s">
        <v>222</v>
      </c>
      <c r="D2450" s="176" t="s">
        <v>222</v>
      </c>
      <c r="E2450" s="176" t="s">
        <v>222</v>
      </c>
      <c r="F2450" s="176" t="s">
        <v>222</v>
      </c>
      <c r="G2450" s="176" t="s">
        <v>221</v>
      </c>
      <c r="H2450" s="176" t="s">
        <v>221</v>
      </c>
      <c r="I2450" s="176" t="s">
        <v>221</v>
      </c>
      <c r="J2450" s="176" t="s">
        <v>221</v>
      </c>
      <c r="K2450" s="176" t="s">
        <v>221</v>
      </c>
      <c r="L2450" s="176" t="s">
        <v>221</v>
      </c>
      <c r="M2450" s="176" t="s">
        <v>221</v>
      </c>
      <c r="N2450" s="176" t="s">
        <v>221</v>
      </c>
    </row>
    <row r="2451" spans="1:50" x14ac:dyDescent="0.3">
      <c r="A2451" s="176">
        <v>813484</v>
      </c>
      <c r="B2451" s="176" t="s">
        <v>308</v>
      </c>
      <c r="C2451" s="176" t="s">
        <v>222</v>
      </c>
      <c r="D2451" s="176" t="s">
        <v>222</v>
      </c>
      <c r="E2451" s="176" t="s">
        <v>222</v>
      </c>
      <c r="F2451" s="176" t="s">
        <v>222</v>
      </c>
      <c r="G2451" s="176" t="s">
        <v>222</v>
      </c>
      <c r="H2451" s="176" t="s">
        <v>222</v>
      </c>
      <c r="I2451" s="176" t="s">
        <v>221</v>
      </c>
      <c r="J2451" s="176" t="s">
        <v>221</v>
      </c>
      <c r="K2451" s="176" t="s">
        <v>221</v>
      </c>
      <c r="L2451" s="176" t="s">
        <v>221</v>
      </c>
      <c r="M2451" s="176" t="s">
        <v>221</v>
      </c>
      <c r="N2451" s="176" t="s">
        <v>221</v>
      </c>
    </row>
    <row r="2452" spans="1:50" x14ac:dyDescent="0.3">
      <c r="A2452" s="176">
        <v>813485</v>
      </c>
      <c r="B2452" s="176" t="s">
        <v>308</v>
      </c>
      <c r="C2452" s="176" t="s">
        <v>222</v>
      </c>
      <c r="D2452" s="176" t="s">
        <v>222</v>
      </c>
      <c r="E2452" s="176" t="s">
        <v>222</v>
      </c>
      <c r="F2452" s="176" t="s">
        <v>222</v>
      </c>
      <c r="G2452" s="176" t="s">
        <v>222</v>
      </c>
      <c r="H2452" s="176" t="s">
        <v>221</v>
      </c>
      <c r="I2452" s="176" t="s">
        <v>221</v>
      </c>
      <c r="J2452" s="176" t="s">
        <v>221</v>
      </c>
      <c r="K2452" s="176" t="s">
        <v>221</v>
      </c>
      <c r="L2452" s="176" t="s">
        <v>221</v>
      </c>
      <c r="M2452" s="176" t="s">
        <v>221</v>
      </c>
      <c r="N2452" s="176" t="s">
        <v>221</v>
      </c>
    </row>
    <row r="2453" spans="1:50" x14ac:dyDescent="0.3">
      <c r="A2453" s="176">
        <v>813487</v>
      </c>
      <c r="B2453" s="176" t="s">
        <v>308</v>
      </c>
      <c r="C2453" s="176" t="s">
        <v>221</v>
      </c>
      <c r="D2453" s="176" t="s">
        <v>222</v>
      </c>
      <c r="E2453" s="176" t="s">
        <v>222</v>
      </c>
      <c r="F2453" s="176" t="s">
        <v>222</v>
      </c>
      <c r="G2453" s="176" t="s">
        <v>222</v>
      </c>
      <c r="H2453" s="176" t="s">
        <v>222</v>
      </c>
      <c r="I2453" s="176" t="s">
        <v>221</v>
      </c>
      <c r="J2453" s="176" t="s">
        <v>221</v>
      </c>
      <c r="K2453" s="176" t="s">
        <v>221</v>
      </c>
      <c r="L2453" s="176" t="s">
        <v>221</v>
      </c>
      <c r="M2453" s="176" t="s">
        <v>221</v>
      </c>
      <c r="N2453" s="176" t="s">
        <v>221</v>
      </c>
    </row>
    <row r="2454" spans="1:50" x14ac:dyDescent="0.3">
      <c r="A2454" s="176">
        <v>813488</v>
      </c>
      <c r="B2454" s="176" t="s">
        <v>308</v>
      </c>
      <c r="C2454" s="176" t="s">
        <v>222</v>
      </c>
      <c r="D2454" s="176" t="s">
        <v>222</v>
      </c>
      <c r="E2454" s="176" t="s">
        <v>222</v>
      </c>
      <c r="F2454" s="176" t="s">
        <v>222</v>
      </c>
      <c r="G2454" s="176" t="s">
        <v>222</v>
      </c>
      <c r="H2454" s="176" t="s">
        <v>221</v>
      </c>
      <c r="I2454" s="176" t="s">
        <v>221</v>
      </c>
      <c r="J2454" s="176" t="s">
        <v>221</v>
      </c>
      <c r="K2454" s="176" t="s">
        <v>221</v>
      </c>
      <c r="L2454" s="176" t="s">
        <v>221</v>
      </c>
      <c r="M2454" s="176" t="s">
        <v>221</v>
      </c>
      <c r="N2454" s="176" t="s">
        <v>221</v>
      </c>
    </row>
    <row r="2455" spans="1:50" x14ac:dyDescent="0.3">
      <c r="A2455" s="176">
        <v>813489</v>
      </c>
      <c r="B2455" s="176" t="s">
        <v>308</v>
      </c>
      <c r="C2455" s="176" t="s">
        <v>222</v>
      </c>
      <c r="D2455" s="176" t="s">
        <v>221</v>
      </c>
      <c r="E2455" s="176" t="s">
        <v>221</v>
      </c>
      <c r="F2455" s="176" t="s">
        <v>222</v>
      </c>
      <c r="G2455" s="176" t="s">
        <v>221</v>
      </c>
      <c r="H2455" s="176" t="s">
        <v>222</v>
      </c>
      <c r="I2455" s="176" t="s">
        <v>221</v>
      </c>
      <c r="J2455" s="176" t="s">
        <v>221</v>
      </c>
      <c r="K2455" s="176" t="s">
        <v>221</v>
      </c>
      <c r="L2455" s="176" t="s">
        <v>221</v>
      </c>
      <c r="M2455" s="176" t="s">
        <v>221</v>
      </c>
      <c r="N2455" s="176" t="s">
        <v>221</v>
      </c>
    </row>
    <row r="2456" spans="1:50" x14ac:dyDescent="0.3">
      <c r="A2456" s="176">
        <v>813490</v>
      </c>
      <c r="B2456" s="176" t="s">
        <v>308</v>
      </c>
      <c r="C2456" s="176" t="s">
        <v>222</v>
      </c>
      <c r="D2456" s="176" t="s">
        <v>222</v>
      </c>
      <c r="E2456" s="176" t="s">
        <v>222</v>
      </c>
      <c r="F2456" s="176" t="s">
        <v>222</v>
      </c>
      <c r="G2456" s="176" t="s">
        <v>221</v>
      </c>
      <c r="H2456" s="176" t="s">
        <v>222</v>
      </c>
      <c r="I2456" s="176" t="s">
        <v>221</v>
      </c>
      <c r="J2456" s="176" t="s">
        <v>221</v>
      </c>
      <c r="K2456" s="176" t="s">
        <v>222</v>
      </c>
      <c r="L2456" s="176" t="s">
        <v>222</v>
      </c>
      <c r="M2456" s="176" t="s">
        <v>221</v>
      </c>
      <c r="N2456" s="176" t="s">
        <v>221</v>
      </c>
      <c r="O2456" s="176" t="s">
        <v>284</v>
      </c>
      <c r="P2456" s="176" t="s">
        <v>284</v>
      </c>
      <c r="Q2456" s="176" t="s">
        <v>284</v>
      </c>
      <c r="R2456" s="176" t="s">
        <v>284</v>
      </c>
      <c r="S2456" s="176" t="s">
        <v>284</v>
      </c>
      <c r="T2456" s="176" t="s">
        <v>284</v>
      </c>
      <c r="U2456" s="176" t="s">
        <v>284</v>
      </c>
      <c r="V2456" s="176" t="s">
        <v>284</v>
      </c>
      <c r="W2456" s="176" t="s">
        <v>284</v>
      </c>
      <c r="X2456" s="176" t="s">
        <v>284</v>
      </c>
      <c r="Y2456" s="176" t="s">
        <v>284</v>
      </c>
      <c r="Z2456" s="176" t="s">
        <v>284</v>
      </c>
      <c r="AA2456" s="176" t="s">
        <v>284</v>
      </c>
      <c r="AB2456" s="176" t="s">
        <v>284</v>
      </c>
      <c r="AC2456" s="176" t="s">
        <v>284</v>
      </c>
      <c r="AD2456" s="176" t="s">
        <v>284</v>
      </c>
      <c r="AE2456" s="176" t="s">
        <v>284</v>
      </c>
      <c r="AF2456" s="176" t="s">
        <v>284</v>
      </c>
      <c r="AG2456" s="176" t="s">
        <v>284</v>
      </c>
      <c r="AH2456" s="176" t="s">
        <v>284</v>
      </c>
      <c r="AI2456" s="176" t="s">
        <v>284</v>
      </c>
      <c r="AJ2456" s="176" t="s">
        <v>284</v>
      </c>
      <c r="AK2456" s="176" t="s">
        <v>284</v>
      </c>
      <c r="AL2456" s="176" t="s">
        <v>284</v>
      </c>
      <c r="AM2456" s="176" t="s">
        <v>284</v>
      </c>
      <c r="AN2456" s="176" t="s">
        <v>284</v>
      </c>
      <c r="AO2456" s="176" t="s">
        <v>284</v>
      </c>
      <c r="AP2456" s="176" t="s">
        <v>284</v>
      </c>
      <c r="AQ2456" s="176" t="s">
        <v>284</v>
      </c>
      <c r="AR2456" s="176" t="s">
        <v>284</v>
      </c>
      <c r="AS2456" s="176" t="s">
        <v>284</v>
      </c>
      <c r="AT2456" s="176" t="s">
        <v>284</v>
      </c>
      <c r="AU2456" s="176" t="s">
        <v>284</v>
      </c>
      <c r="AV2456" s="176" t="s">
        <v>284</v>
      </c>
      <c r="AW2456" s="176" t="s">
        <v>284</v>
      </c>
      <c r="AX2456" s="176" t="s">
        <v>284</v>
      </c>
    </row>
    <row r="2457" spans="1:50" x14ac:dyDescent="0.3">
      <c r="A2457" s="176">
        <v>813492</v>
      </c>
      <c r="B2457" s="176" t="s">
        <v>308</v>
      </c>
      <c r="C2457" s="176" t="s">
        <v>222</v>
      </c>
      <c r="D2457" s="176" t="s">
        <v>222</v>
      </c>
      <c r="E2457" s="176" t="s">
        <v>221</v>
      </c>
      <c r="F2457" s="176" t="s">
        <v>222</v>
      </c>
      <c r="G2457" s="176" t="s">
        <v>222</v>
      </c>
      <c r="H2457" s="176" t="s">
        <v>222</v>
      </c>
      <c r="I2457" s="176" t="s">
        <v>221</v>
      </c>
      <c r="J2457" s="176" t="s">
        <v>221</v>
      </c>
      <c r="K2457" s="176" t="s">
        <v>221</v>
      </c>
      <c r="L2457" s="176" t="s">
        <v>221</v>
      </c>
      <c r="M2457" s="176" t="s">
        <v>221</v>
      </c>
      <c r="N2457" s="176" t="s">
        <v>221</v>
      </c>
      <c r="O2457" s="176" t="s">
        <v>284</v>
      </c>
      <c r="P2457" s="176" t="s">
        <v>284</v>
      </c>
      <c r="Q2457" s="176" t="s">
        <v>284</v>
      </c>
      <c r="R2457" s="176" t="s">
        <v>284</v>
      </c>
      <c r="S2457" s="176" t="s">
        <v>284</v>
      </c>
      <c r="T2457" s="176" t="s">
        <v>284</v>
      </c>
      <c r="U2457" s="176" t="s">
        <v>284</v>
      </c>
      <c r="V2457" s="176" t="s">
        <v>284</v>
      </c>
      <c r="W2457" s="176" t="s">
        <v>284</v>
      </c>
      <c r="X2457" s="176" t="s">
        <v>284</v>
      </c>
      <c r="Y2457" s="176" t="s">
        <v>284</v>
      </c>
      <c r="Z2457" s="176" t="s">
        <v>284</v>
      </c>
      <c r="AA2457" s="176" t="s">
        <v>284</v>
      </c>
      <c r="AB2457" s="176" t="s">
        <v>284</v>
      </c>
      <c r="AC2457" s="176" t="s">
        <v>284</v>
      </c>
      <c r="AD2457" s="176" t="s">
        <v>284</v>
      </c>
      <c r="AE2457" s="176" t="s">
        <v>284</v>
      </c>
      <c r="AF2457" s="176" t="s">
        <v>284</v>
      </c>
      <c r="AG2457" s="176" t="s">
        <v>284</v>
      </c>
      <c r="AH2457" s="176" t="s">
        <v>284</v>
      </c>
      <c r="AI2457" s="176" t="s">
        <v>284</v>
      </c>
      <c r="AJ2457" s="176" t="s">
        <v>284</v>
      </c>
      <c r="AK2457" s="176" t="s">
        <v>284</v>
      </c>
      <c r="AL2457" s="176" t="s">
        <v>284</v>
      </c>
      <c r="AM2457" s="176" t="s">
        <v>284</v>
      </c>
      <c r="AN2457" s="176" t="s">
        <v>284</v>
      </c>
      <c r="AO2457" s="176" t="s">
        <v>284</v>
      </c>
      <c r="AP2457" s="176" t="s">
        <v>284</v>
      </c>
      <c r="AQ2457" s="176" t="s">
        <v>284</v>
      </c>
      <c r="AR2457" s="176" t="s">
        <v>284</v>
      </c>
      <c r="AS2457" s="176" t="s">
        <v>284</v>
      </c>
      <c r="AT2457" s="176" t="s">
        <v>284</v>
      </c>
      <c r="AU2457" s="176" t="s">
        <v>284</v>
      </c>
      <c r="AV2457" s="176" t="s">
        <v>284</v>
      </c>
      <c r="AW2457" s="176" t="s">
        <v>284</v>
      </c>
      <c r="AX2457" s="176" t="s">
        <v>284</v>
      </c>
    </row>
    <row r="2458" spans="1:50" x14ac:dyDescent="0.3">
      <c r="A2458" s="176">
        <v>813493</v>
      </c>
      <c r="B2458" s="176" t="s">
        <v>308</v>
      </c>
      <c r="C2458" s="176" t="s">
        <v>222</v>
      </c>
      <c r="D2458" s="176" t="s">
        <v>222</v>
      </c>
      <c r="E2458" s="176" t="s">
        <v>221</v>
      </c>
      <c r="F2458" s="176" t="s">
        <v>222</v>
      </c>
      <c r="G2458" s="176" t="s">
        <v>222</v>
      </c>
      <c r="H2458" s="176" t="s">
        <v>222</v>
      </c>
      <c r="I2458" s="176" t="s">
        <v>221</v>
      </c>
      <c r="J2458" s="176" t="s">
        <v>221</v>
      </c>
      <c r="K2458" s="176" t="s">
        <v>221</v>
      </c>
      <c r="L2458" s="176" t="s">
        <v>221</v>
      </c>
      <c r="M2458" s="176" t="s">
        <v>221</v>
      </c>
      <c r="N2458" s="176" t="s">
        <v>221</v>
      </c>
    </row>
    <row r="2459" spans="1:50" x14ac:dyDescent="0.3">
      <c r="A2459" s="176">
        <v>813494</v>
      </c>
      <c r="B2459" s="176" t="s">
        <v>308</v>
      </c>
      <c r="C2459" s="176" t="s">
        <v>222</v>
      </c>
      <c r="D2459" s="176" t="s">
        <v>222</v>
      </c>
      <c r="E2459" s="176" t="s">
        <v>222</v>
      </c>
      <c r="F2459" s="176" t="s">
        <v>222</v>
      </c>
      <c r="G2459" s="176" t="s">
        <v>222</v>
      </c>
      <c r="H2459" s="176" t="s">
        <v>222</v>
      </c>
      <c r="I2459" s="176" t="s">
        <v>221</v>
      </c>
      <c r="J2459" s="176" t="s">
        <v>221</v>
      </c>
      <c r="K2459" s="176" t="s">
        <v>221</v>
      </c>
      <c r="L2459" s="176" t="s">
        <v>221</v>
      </c>
      <c r="M2459" s="176" t="s">
        <v>221</v>
      </c>
      <c r="N2459" s="176" t="s">
        <v>221</v>
      </c>
    </row>
    <row r="2460" spans="1:50" x14ac:dyDescent="0.3">
      <c r="A2460" s="176">
        <v>813495</v>
      </c>
      <c r="B2460" s="176" t="s">
        <v>308</v>
      </c>
      <c r="C2460" s="176" t="s">
        <v>221</v>
      </c>
      <c r="D2460" s="176" t="s">
        <v>222</v>
      </c>
      <c r="E2460" s="176" t="s">
        <v>221</v>
      </c>
      <c r="F2460" s="176" t="s">
        <v>221</v>
      </c>
      <c r="G2460" s="176" t="s">
        <v>222</v>
      </c>
      <c r="H2460" s="176" t="s">
        <v>221</v>
      </c>
      <c r="I2460" s="176" t="s">
        <v>221</v>
      </c>
      <c r="J2460" s="176" t="s">
        <v>221</v>
      </c>
      <c r="K2460" s="176" t="s">
        <v>221</v>
      </c>
      <c r="L2460" s="176" t="s">
        <v>221</v>
      </c>
      <c r="M2460" s="176" t="s">
        <v>221</v>
      </c>
      <c r="N2460" s="176" t="s">
        <v>221</v>
      </c>
    </row>
    <row r="2461" spans="1:50" x14ac:dyDescent="0.3">
      <c r="A2461" s="176">
        <v>813496</v>
      </c>
      <c r="B2461" s="176" t="s">
        <v>308</v>
      </c>
      <c r="C2461" s="176" t="s">
        <v>222</v>
      </c>
      <c r="D2461" s="176" t="s">
        <v>222</v>
      </c>
      <c r="E2461" s="176" t="s">
        <v>222</v>
      </c>
      <c r="F2461" s="176" t="s">
        <v>222</v>
      </c>
      <c r="G2461" s="176" t="s">
        <v>222</v>
      </c>
      <c r="H2461" s="176" t="s">
        <v>222</v>
      </c>
      <c r="I2461" s="176" t="s">
        <v>222</v>
      </c>
      <c r="J2461" s="176" t="s">
        <v>222</v>
      </c>
      <c r="K2461" s="176" t="s">
        <v>222</v>
      </c>
      <c r="L2461" s="176" t="s">
        <v>221</v>
      </c>
      <c r="M2461" s="176" t="s">
        <v>222</v>
      </c>
      <c r="N2461" s="176" t="s">
        <v>221</v>
      </c>
      <c r="O2461" s="176" t="s">
        <v>284</v>
      </c>
      <c r="P2461" s="176" t="s">
        <v>284</v>
      </c>
      <c r="Q2461" s="176" t="s">
        <v>284</v>
      </c>
      <c r="R2461" s="176" t="s">
        <v>284</v>
      </c>
      <c r="S2461" s="176" t="s">
        <v>284</v>
      </c>
      <c r="T2461" s="176" t="s">
        <v>284</v>
      </c>
      <c r="U2461" s="176" t="s">
        <v>284</v>
      </c>
      <c r="V2461" s="176" t="s">
        <v>284</v>
      </c>
      <c r="W2461" s="176" t="s">
        <v>284</v>
      </c>
      <c r="X2461" s="176" t="s">
        <v>284</v>
      </c>
      <c r="Y2461" s="176" t="s">
        <v>284</v>
      </c>
      <c r="Z2461" s="176" t="s">
        <v>284</v>
      </c>
      <c r="AA2461" s="176" t="s">
        <v>284</v>
      </c>
      <c r="AB2461" s="176" t="s">
        <v>284</v>
      </c>
      <c r="AC2461" s="176" t="s">
        <v>284</v>
      </c>
      <c r="AD2461" s="176" t="s">
        <v>284</v>
      </c>
      <c r="AE2461" s="176" t="s">
        <v>284</v>
      </c>
      <c r="AF2461" s="176" t="s">
        <v>284</v>
      </c>
      <c r="AG2461" s="176" t="s">
        <v>284</v>
      </c>
      <c r="AH2461" s="176" t="s">
        <v>284</v>
      </c>
      <c r="AI2461" s="176" t="s">
        <v>284</v>
      </c>
      <c r="AJ2461" s="176" t="s">
        <v>284</v>
      </c>
      <c r="AK2461" s="176" t="s">
        <v>284</v>
      </c>
      <c r="AL2461" s="176" t="s">
        <v>284</v>
      </c>
      <c r="AM2461" s="176" t="s">
        <v>284</v>
      </c>
      <c r="AN2461" s="176" t="s">
        <v>284</v>
      </c>
      <c r="AO2461" s="176" t="s">
        <v>284</v>
      </c>
      <c r="AP2461" s="176" t="s">
        <v>284</v>
      </c>
      <c r="AQ2461" s="176" t="s">
        <v>284</v>
      </c>
      <c r="AR2461" s="176" t="s">
        <v>284</v>
      </c>
      <c r="AS2461" s="176" t="s">
        <v>284</v>
      </c>
      <c r="AT2461" s="176" t="s">
        <v>284</v>
      </c>
      <c r="AU2461" s="176" t="s">
        <v>284</v>
      </c>
      <c r="AV2461" s="176" t="s">
        <v>284</v>
      </c>
      <c r="AW2461" s="176" t="s">
        <v>284</v>
      </c>
      <c r="AX2461" s="176" t="s">
        <v>284</v>
      </c>
    </row>
    <row r="2462" spans="1:50" x14ac:dyDescent="0.3">
      <c r="A2462" s="176">
        <v>813498</v>
      </c>
      <c r="B2462" s="176" t="s">
        <v>308</v>
      </c>
      <c r="C2462" s="176" t="s">
        <v>222</v>
      </c>
      <c r="D2462" s="176" t="s">
        <v>222</v>
      </c>
      <c r="E2462" s="176" t="s">
        <v>222</v>
      </c>
      <c r="F2462" s="176" t="s">
        <v>222</v>
      </c>
      <c r="G2462" s="176" t="s">
        <v>222</v>
      </c>
      <c r="H2462" s="176" t="s">
        <v>222</v>
      </c>
      <c r="I2462" s="176" t="s">
        <v>221</v>
      </c>
      <c r="J2462" s="176" t="s">
        <v>221</v>
      </c>
      <c r="K2462" s="176" t="s">
        <v>221</v>
      </c>
      <c r="L2462" s="176" t="s">
        <v>221</v>
      </c>
      <c r="M2462" s="176" t="s">
        <v>221</v>
      </c>
      <c r="N2462" s="176" t="s">
        <v>221</v>
      </c>
      <c r="O2462" s="176" t="s">
        <v>284</v>
      </c>
      <c r="P2462" s="176" t="s">
        <v>284</v>
      </c>
      <c r="Q2462" s="176" t="s">
        <v>284</v>
      </c>
      <c r="R2462" s="176" t="s">
        <v>284</v>
      </c>
      <c r="S2462" s="176" t="s">
        <v>284</v>
      </c>
      <c r="T2462" s="176" t="s">
        <v>284</v>
      </c>
      <c r="U2462" s="176" t="s">
        <v>284</v>
      </c>
      <c r="V2462" s="176" t="s">
        <v>284</v>
      </c>
      <c r="W2462" s="176" t="s">
        <v>284</v>
      </c>
      <c r="X2462" s="176" t="s">
        <v>284</v>
      </c>
      <c r="Y2462" s="176" t="s">
        <v>284</v>
      </c>
      <c r="Z2462" s="176" t="s">
        <v>284</v>
      </c>
      <c r="AA2462" s="176" t="s">
        <v>284</v>
      </c>
      <c r="AB2462" s="176" t="s">
        <v>284</v>
      </c>
      <c r="AC2462" s="176" t="s">
        <v>284</v>
      </c>
      <c r="AD2462" s="176" t="s">
        <v>284</v>
      </c>
      <c r="AE2462" s="176" t="s">
        <v>284</v>
      </c>
      <c r="AF2462" s="176" t="s">
        <v>284</v>
      </c>
      <c r="AG2462" s="176" t="s">
        <v>284</v>
      </c>
      <c r="AH2462" s="176" t="s">
        <v>284</v>
      </c>
      <c r="AI2462" s="176" t="s">
        <v>284</v>
      </c>
      <c r="AJ2462" s="176" t="s">
        <v>284</v>
      </c>
      <c r="AK2462" s="176" t="s">
        <v>284</v>
      </c>
      <c r="AL2462" s="176" t="s">
        <v>284</v>
      </c>
      <c r="AM2462" s="176" t="s">
        <v>284</v>
      </c>
      <c r="AN2462" s="176" t="s">
        <v>284</v>
      </c>
      <c r="AO2462" s="176" t="s">
        <v>284</v>
      </c>
      <c r="AP2462" s="176" t="s">
        <v>284</v>
      </c>
      <c r="AQ2462" s="176" t="s">
        <v>284</v>
      </c>
      <c r="AR2462" s="176" t="s">
        <v>284</v>
      </c>
      <c r="AS2462" s="176" t="s">
        <v>284</v>
      </c>
      <c r="AT2462" s="176" t="s">
        <v>284</v>
      </c>
      <c r="AU2462" s="176" t="s">
        <v>284</v>
      </c>
      <c r="AV2462" s="176" t="s">
        <v>284</v>
      </c>
      <c r="AW2462" s="176" t="s">
        <v>284</v>
      </c>
      <c r="AX2462" s="176" t="s">
        <v>284</v>
      </c>
    </row>
    <row r="2463" spans="1:50" x14ac:dyDescent="0.3">
      <c r="A2463" s="176">
        <v>813499</v>
      </c>
      <c r="B2463" s="176" t="s">
        <v>308</v>
      </c>
      <c r="C2463" s="176" t="s">
        <v>222</v>
      </c>
      <c r="D2463" s="176" t="s">
        <v>222</v>
      </c>
      <c r="E2463" s="176" t="s">
        <v>222</v>
      </c>
      <c r="F2463" s="176" t="s">
        <v>222</v>
      </c>
      <c r="G2463" s="176" t="s">
        <v>222</v>
      </c>
      <c r="H2463" s="176" t="s">
        <v>222</v>
      </c>
      <c r="I2463" s="176" t="s">
        <v>222</v>
      </c>
      <c r="J2463" s="176" t="s">
        <v>222</v>
      </c>
      <c r="K2463" s="176" t="s">
        <v>222</v>
      </c>
      <c r="L2463" s="176" t="s">
        <v>222</v>
      </c>
      <c r="M2463" s="176" t="s">
        <v>222</v>
      </c>
      <c r="N2463" s="176" t="s">
        <v>222</v>
      </c>
      <c r="O2463" s="176" t="s">
        <v>284</v>
      </c>
      <c r="P2463" s="176" t="s">
        <v>284</v>
      </c>
      <c r="Q2463" s="176" t="s">
        <v>284</v>
      </c>
      <c r="R2463" s="176" t="s">
        <v>284</v>
      </c>
      <c r="S2463" s="176" t="s">
        <v>284</v>
      </c>
      <c r="T2463" s="176" t="s">
        <v>284</v>
      </c>
      <c r="U2463" s="176" t="s">
        <v>284</v>
      </c>
      <c r="V2463" s="176" t="s">
        <v>284</v>
      </c>
      <c r="W2463" s="176" t="s">
        <v>284</v>
      </c>
      <c r="X2463" s="176" t="s">
        <v>284</v>
      </c>
      <c r="Y2463" s="176" t="s">
        <v>284</v>
      </c>
      <c r="Z2463" s="176" t="s">
        <v>284</v>
      </c>
      <c r="AA2463" s="176" t="s">
        <v>284</v>
      </c>
      <c r="AB2463" s="176" t="s">
        <v>284</v>
      </c>
      <c r="AC2463" s="176" t="s">
        <v>284</v>
      </c>
      <c r="AD2463" s="176" t="s">
        <v>284</v>
      </c>
      <c r="AE2463" s="176" t="s">
        <v>284</v>
      </c>
      <c r="AF2463" s="176" t="s">
        <v>284</v>
      </c>
      <c r="AG2463" s="176" t="s">
        <v>284</v>
      </c>
      <c r="AH2463" s="176" t="s">
        <v>284</v>
      </c>
      <c r="AI2463" s="176" t="s">
        <v>284</v>
      </c>
      <c r="AJ2463" s="176" t="s">
        <v>284</v>
      </c>
      <c r="AK2463" s="176" t="s">
        <v>284</v>
      </c>
      <c r="AL2463" s="176" t="s">
        <v>284</v>
      </c>
      <c r="AM2463" s="176" t="s">
        <v>284</v>
      </c>
      <c r="AN2463" s="176" t="s">
        <v>284</v>
      </c>
      <c r="AO2463" s="176" t="s">
        <v>284</v>
      </c>
      <c r="AP2463" s="176" t="s">
        <v>284</v>
      </c>
      <c r="AQ2463" s="176" t="s">
        <v>284</v>
      </c>
      <c r="AR2463" s="176" t="s">
        <v>284</v>
      </c>
      <c r="AS2463" s="176" t="s">
        <v>284</v>
      </c>
      <c r="AT2463" s="176" t="s">
        <v>284</v>
      </c>
      <c r="AU2463" s="176" t="s">
        <v>284</v>
      </c>
      <c r="AV2463" s="176" t="s">
        <v>284</v>
      </c>
      <c r="AW2463" s="176" t="s">
        <v>284</v>
      </c>
      <c r="AX2463" s="176" t="s">
        <v>284</v>
      </c>
    </row>
    <row r="2464" spans="1:50" x14ac:dyDescent="0.3">
      <c r="A2464" s="176">
        <v>813500</v>
      </c>
      <c r="B2464" s="176" t="s">
        <v>308</v>
      </c>
      <c r="C2464" s="176" t="s">
        <v>222</v>
      </c>
      <c r="D2464" s="176" t="s">
        <v>222</v>
      </c>
      <c r="E2464" s="176" t="s">
        <v>222</v>
      </c>
      <c r="F2464" s="176" t="s">
        <v>221</v>
      </c>
      <c r="G2464" s="176" t="s">
        <v>221</v>
      </c>
      <c r="H2464" s="176" t="s">
        <v>221</v>
      </c>
      <c r="I2464" s="176" t="s">
        <v>221</v>
      </c>
      <c r="J2464" s="176" t="s">
        <v>221</v>
      </c>
      <c r="K2464" s="176" t="s">
        <v>221</v>
      </c>
      <c r="L2464" s="176" t="s">
        <v>221</v>
      </c>
      <c r="M2464" s="176" t="s">
        <v>221</v>
      </c>
      <c r="N2464" s="176" t="s">
        <v>221</v>
      </c>
      <c r="O2464" s="176" t="s">
        <v>284</v>
      </c>
      <c r="P2464" s="176" t="s">
        <v>284</v>
      </c>
      <c r="Q2464" s="176" t="s">
        <v>284</v>
      </c>
      <c r="R2464" s="176" t="s">
        <v>284</v>
      </c>
      <c r="S2464" s="176" t="s">
        <v>284</v>
      </c>
      <c r="T2464" s="176" t="s">
        <v>284</v>
      </c>
      <c r="U2464" s="176" t="s">
        <v>284</v>
      </c>
      <c r="V2464" s="176" t="s">
        <v>284</v>
      </c>
      <c r="W2464" s="176" t="s">
        <v>284</v>
      </c>
      <c r="X2464" s="176" t="s">
        <v>284</v>
      </c>
      <c r="Y2464" s="176" t="s">
        <v>284</v>
      </c>
      <c r="Z2464" s="176" t="s">
        <v>284</v>
      </c>
      <c r="AA2464" s="176" t="s">
        <v>284</v>
      </c>
      <c r="AB2464" s="176" t="s">
        <v>284</v>
      </c>
      <c r="AC2464" s="176" t="s">
        <v>284</v>
      </c>
      <c r="AD2464" s="176" t="s">
        <v>284</v>
      </c>
      <c r="AE2464" s="176" t="s">
        <v>284</v>
      </c>
      <c r="AF2464" s="176" t="s">
        <v>284</v>
      </c>
      <c r="AG2464" s="176" t="s">
        <v>284</v>
      </c>
      <c r="AH2464" s="176" t="s">
        <v>284</v>
      </c>
      <c r="AI2464" s="176" t="s">
        <v>284</v>
      </c>
      <c r="AJ2464" s="176" t="s">
        <v>284</v>
      </c>
      <c r="AK2464" s="176" t="s">
        <v>284</v>
      </c>
      <c r="AL2464" s="176" t="s">
        <v>284</v>
      </c>
      <c r="AM2464" s="176" t="s">
        <v>284</v>
      </c>
      <c r="AN2464" s="176" t="s">
        <v>284</v>
      </c>
      <c r="AO2464" s="176" t="s">
        <v>284</v>
      </c>
      <c r="AP2464" s="176" t="s">
        <v>284</v>
      </c>
      <c r="AQ2464" s="176" t="s">
        <v>284</v>
      </c>
      <c r="AR2464" s="176" t="s">
        <v>284</v>
      </c>
      <c r="AS2464" s="176" t="s">
        <v>284</v>
      </c>
      <c r="AT2464" s="176" t="s">
        <v>284</v>
      </c>
      <c r="AU2464" s="176" t="s">
        <v>284</v>
      </c>
      <c r="AV2464" s="176" t="s">
        <v>284</v>
      </c>
      <c r="AW2464" s="176" t="s">
        <v>284</v>
      </c>
      <c r="AX2464" s="176" t="s">
        <v>284</v>
      </c>
    </row>
    <row r="2465" spans="1:50" x14ac:dyDescent="0.3">
      <c r="A2465" s="176">
        <v>813501</v>
      </c>
      <c r="B2465" s="176" t="s">
        <v>308</v>
      </c>
      <c r="C2465" s="176" t="s">
        <v>222</v>
      </c>
      <c r="D2465" s="176" t="s">
        <v>221</v>
      </c>
      <c r="E2465" s="176" t="s">
        <v>222</v>
      </c>
      <c r="F2465" s="176" t="s">
        <v>221</v>
      </c>
      <c r="G2465" s="176" t="s">
        <v>222</v>
      </c>
      <c r="H2465" s="176" t="s">
        <v>222</v>
      </c>
      <c r="I2465" s="176" t="s">
        <v>222</v>
      </c>
      <c r="J2465" s="176" t="s">
        <v>222</v>
      </c>
      <c r="K2465" s="176" t="s">
        <v>222</v>
      </c>
      <c r="L2465" s="176" t="s">
        <v>222</v>
      </c>
      <c r="M2465" s="176" t="s">
        <v>222</v>
      </c>
      <c r="N2465" s="176" t="s">
        <v>222</v>
      </c>
      <c r="O2465" s="176" t="s">
        <v>284</v>
      </c>
      <c r="P2465" s="176" t="s">
        <v>284</v>
      </c>
      <c r="Q2465" s="176" t="s">
        <v>284</v>
      </c>
      <c r="R2465" s="176" t="s">
        <v>284</v>
      </c>
      <c r="S2465" s="176" t="s">
        <v>284</v>
      </c>
      <c r="T2465" s="176" t="s">
        <v>284</v>
      </c>
      <c r="U2465" s="176" t="s">
        <v>284</v>
      </c>
      <c r="V2465" s="176" t="s">
        <v>284</v>
      </c>
      <c r="W2465" s="176" t="s">
        <v>284</v>
      </c>
      <c r="X2465" s="176" t="s">
        <v>284</v>
      </c>
      <c r="Y2465" s="176" t="s">
        <v>284</v>
      </c>
      <c r="Z2465" s="176" t="s">
        <v>284</v>
      </c>
      <c r="AA2465" s="176" t="s">
        <v>284</v>
      </c>
      <c r="AB2465" s="176" t="s">
        <v>284</v>
      </c>
      <c r="AC2465" s="176" t="s">
        <v>284</v>
      </c>
      <c r="AD2465" s="176" t="s">
        <v>284</v>
      </c>
      <c r="AE2465" s="176" t="s">
        <v>284</v>
      </c>
      <c r="AF2465" s="176" t="s">
        <v>284</v>
      </c>
      <c r="AG2465" s="176" t="s">
        <v>284</v>
      </c>
      <c r="AH2465" s="176" t="s">
        <v>284</v>
      </c>
      <c r="AI2465" s="176" t="s">
        <v>284</v>
      </c>
      <c r="AJ2465" s="176" t="s">
        <v>284</v>
      </c>
      <c r="AK2465" s="176" t="s">
        <v>284</v>
      </c>
      <c r="AL2465" s="176" t="s">
        <v>284</v>
      </c>
      <c r="AM2465" s="176" t="s">
        <v>284</v>
      </c>
      <c r="AN2465" s="176" t="s">
        <v>284</v>
      </c>
      <c r="AO2465" s="176" t="s">
        <v>284</v>
      </c>
      <c r="AP2465" s="176" t="s">
        <v>284</v>
      </c>
      <c r="AQ2465" s="176" t="s">
        <v>284</v>
      </c>
      <c r="AR2465" s="176" t="s">
        <v>284</v>
      </c>
      <c r="AS2465" s="176" t="s">
        <v>284</v>
      </c>
      <c r="AT2465" s="176" t="s">
        <v>284</v>
      </c>
      <c r="AU2465" s="176" t="s">
        <v>284</v>
      </c>
      <c r="AV2465" s="176" t="s">
        <v>284</v>
      </c>
      <c r="AW2465" s="176" t="s">
        <v>284</v>
      </c>
      <c r="AX2465" s="176" t="s">
        <v>284</v>
      </c>
    </row>
    <row r="2466" spans="1:50" x14ac:dyDescent="0.3">
      <c r="A2466" s="176">
        <v>813502</v>
      </c>
      <c r="B2466" s="176" t="s">
        <v>308</v>
      </c>
      <c r="C2466" s="176" t="s">
        <v>222</v>
      </c>
      <c r="D2466" s="176" t="s">
        <v>222</v>
      </c>
      <c r="E2466" s="176" t="s">
        <v>221</v>
      </c>
      <c r="F2466" s="176" t="s">
        <v>222</v>
      </c>
      <c r="G2466" s="176" t="s">
        <v>222</v>
      </c>
      <c r="H2466" s="176" t="s">
        <v>222</v>
      </c>
      <c r="I2466" s="176" t="s">
        <v>221</v>
      </c>
      <c r="J2466" s="176" t="s">
        <v>221</v>
      </c>
      <c r="K2466" s="176" t="s">
        <v>221</v>
      </c>
      <c r="L2466" s="176" t="s">
        <v>221</v>
      </c>
      <c r="M2466" s="176" t="s">
        <v>221</v>
      </c>
      <c r="N2466" s="176" t="s">
        <v>221</v>
      </c>
    </row>
    <row r="2467" spans="1:50" x14ac:dyDescent="0.3">
      <c r="A2467" s="176">
        <v>813503</v>
      </c>
      <c r="B2467" s="176" t="s">
        <v>308</v>
      </c>
      <c r="C2467" s="176" t="s">
        <v>222</v>
      </c>
      <c r="D2467" s="176" t="s">
        <v>222</v>
      </c>
      <c r="E2467" s="176" t="s">
        <v>222</v>
      </c>
      <c r="F2467" s="176" t="s">
        <v>222</v>
      </c>
      <c r="G2467" s="176" t="s">
        <v>222</v>
      </c>
      <c r="H2467" s="176" t="s">
        <v>222</v>
      </c>
      <c r="I2467" s="176" t="s">
        <v>221</v>
      </c>
      <c r="J2467" s="176" t="s">
        <v>221</v>
      </c>
      <c r="K2467" s="176" t="s">
        <v>221</v>
      </c>
      <c r="L2467" s="176" t="s">
        <v>221</v>
      </c>
      <c r="M2467" s="176" t="s">
        <v>221</v>
      </c>
      <c r="N2467" s="176" t="s">
        <v>221</v>
      </c>
    </row>
    <row r="2468" spans="1:50" x14ac:dyDescent="0.3">
      <c r="A2468" s="176">
        <v>813504</v>
      </c>
      <c r="B2468" s="176" t="s">
        <v>308</v>
      </c>
      <c r="C2468" s="176" t="s">
        <v>222</v>
      </c>
      <c r="D2468" s="176" t="s">
        <v>222</v>
      </c>
      <c r="E2468" s="176" t="s">
        <v>221</v>
      </c>
      <c r="F2468" s="176" t="s">
        <v>222</v>
      </c>
      <c r="G2468" s="176" t="s">
        <v>222</v>
      </c>
      <c r="H2468" s="176" t="s">
        <v>221</v>
      </c>
      <c r="I2468" s="176" t="s">
        <v>221</v>
      </c>
      <c r="J2468" s="176" t="s">
        <v>222</v>
      </c>
      <c r="K2468" s="176" t="s">
        <v>222</v>
      </c>
      <c r="L2468" s="176" t="s">
        <v>222</v>
      </c>
      <c r="M2468" s="176" t="s">
        <v>222</v>
      </c>
      <c r="N2468" s="176" t="s">
        <v>221</v>
      </c>
      <c r="O2468" s="176" t="s">
        <v>284</v>
      </c>
      <c r="P2468" s="176" t="s">
        <v>284</v>
      </c>
      <c r="Q2468" s="176" t="s">
        <v>284</v>
      </c>
      <c r="R2468" s="176" t="s">
        <v>284</v>
      </c>
      <c r="S2468" s="176" t="s">
        <v>284</v>
      </c>
      <c r="T2468" s="176" t="s">
        <v>284</v>
      </c>
      <c r="U2468" s="176" t="s">
        <v>284</v>
      </c>
      <c r="V2468" s="176" t="s">
        <v>284</v>
      </c>
      <c r="W2468" s="176" t="s">
        <v>284</v>
      </c>
      <c r="X2468" s="176" t="s">
        <v>284</v>
      </c>
      <c r="Y2468" s="176" t="s">
        <v>284</v>
      </c>
      <c r="Z2468" s="176" t="s">
        <v>284</v>
      </c>
      <c r="AA2468" s="176" t="s">
        <v>284</v>
      </c>
      <c r="AB2468" s="176" t="s">
        <v>284</v>
      </c>
      <c r="AC2468" s="176" t="s">
        <v>284</v>
      </c>
      <c r="AD2468" s="176" t="s">
        <v>284</v>
      </c>
      <c r="AE2468" s="176" t="s">
        <v>284</v>
      </c>
      <c r="AF2468" s="176" t="s">
        <v>284</v>
      </c>
      <c r="AG2468" s="176" t="s">
        <v>284</v>
      </c>
      <c r="AH2468" s="176" t="s">
        <v>284</v>
      </c>
      <c r="AI2468" s="176" t="s">
        <v>284</v>
      </c>
      <c r="AJ2468" s="176" t="s">
        <v>284</v>
      </c>
      <c r="AK2468" s="176" t="s">
        <v>284</v>
      </c>
      <c r="AL2468" s="176" t="s">
        <v>284</v>
      </c>
      <c r="AM2468" s="176" t="s">
        <v>284</v>
      </c>
      <c r="AN2468" s="176" t="s">
        <v>284</v>
      </c>
      <c r="AO2468" s="176" t="s">
        <v>284</v>
      </c>
      <c r="AP2468" s="176" t="s">
        <v>284</v>
      </c>
      <c r="AQ2468" s="176" t="s">
        <v>284</v>
      </c>
      <c r="AR2468" s="176" t="s">
        <v>284</v>
      </c>
      <c r="AS2468" s="176" t="s">
        <v>284</v>
      </c>
      <c r="AT2468" s="176" t="s">
        <v>284</v>
      </c>
      <c r="AU2468" s="176" t="s">
        <v>284</v>
      </c>
      <c r="AV2468" s="176" t="s">
        <v>284</v>
      </c>
      <c r="AW2468" s="176" t="s">
        <v>284</v>
      </c>
      <c r="AX2468" s="176" t="s">
        <v>284</v>
      </c>
    </row>
    <row r="2469" spans="1:50" x14ac:dyDescent="0.3">
      <c r="A2469" s="176">
        <v>813505</v>
      </c>
      <c r="B2469" s="176" t="s">
        <v>308</v>
      </c>
      <c r="C2469" s="176" t="s">
        <v>222</v>
      </c>
      <c r="D2469" s="176" t="s">
        <v>222</v>
      </c>
      <c r="E2469" s="176" t="s">
        <v>222</v>
      </c>
      <c r="F2469" s="176" t="s">
        <v>222</v>
      </c>
      <c r="G2469" s="176" t="s">
        <v>222</v>
      </c>
      <c r="H2469" s="176" t="s">
        <v>222</v>
      </c>
      <c r="I2469" s="176" t="s">
        <v>222</v>
      </c>
      <c r="J2469" s="176" t="s">
        <v>222</v>
      </c>
      <c r="K2469" s="176" t="s">
        <v>222</v>
      </c>
      <c r="L2469" s="176" t="s">
        <v>222</v>
      </c>
      <c r="M2469" s="176" t="s">
        <v>222</v>
      </c>
      <c r="N2469" s="176" t="s">
        <v>222</v>
      </c>
      <c r="O2469" s="176" t="s">
        <v>284</v>
      </c>
      <c r="P2469" s="176" t="s">
        <v>284</v>
      </c>
      <c r="Q2469" s="176" t="s">
        <v>284</v>
      </c>
      <c r="R2469" s="176" t="s">
        <v>284</v>
      </c>
      <c r="S2469" s="176" t="s">
        <v>284</v>
      </c>
      <c r="T2469" s="176" t="s">
        <v>284</v>
      </c>
      <c r="U2469" s="176" t="s">
        <v>284</v>
      </c>
      <c r="V2469" s="176" t="s">
        <v>284</v>
      </c>
      <c r="W2469" s="176" t="s">
        <v>284</v>
      </c>
      <c r="X2469" s="176" t="s">
        <v>284</v>
      </c>
      <c r="Y2469" s="176" t="s">
        <v>284</v>
      </c>
      <c r="Z2469" s="176" t="s">
        <v>284</v>
      </c>
      <c r="AA2469" s="176" t="s">
        <v>284</v>
      </c>
      <c r="AB2469" s="176" t="s">
        <v>284</v>
      </c>
      <c r="AC2469" s="176" t="s">
        <v>284</v>
      </c>
      <c r="AD2469" s="176" t="s">
        <v>284</v>
      </c>
      <c r="AE2469" s="176" t="s">
        <v>284</v>
      </c>
      <c r="AF2469" s="176" t="s">
        <v>284</v>
      </c>
      <c r="AG2469" s="176" t="s">
        <v>284</v>
      </c>
      <c r="AH2469" s="176" t="s">
        <v>284</v>
      </c>
      <c r="AI2469" s="176" t="s">
        <v>284</v>
      </c>
      <c r="AJ2469" s="176" t="s">
        <v>284</v>
      </c>
      <c r="AK2469" s="176" t="s">
        <v>284</v>
      </c>
      <c r="AL2469" s="176" t="s">
        <v>284</v>
      </c>
      <c r="AM2469" s="176" t="s">
        <v>284</v>
      </c>
      <c r="AN2469" s="176" t="s">
        <v>284</v>
      </c>
      <c r="AO2469" s="176" t="s">
        <v>284</v>
      </c>
      <c r="AP2469" s="176" t="s">
        <v>284</v>
      </c>
      <c r="AQ2469" s="176" t="s">
        <v>284</v>
      </c>
      <c r="AR2469" s="176" t="s">
        <v>284</v>
      </c>
      <c r="AS2469" s="176" t="s">
        <v>284</v>
      </c>
      <c r="AT2469" s="176" t="s">
        <v>284</v>
      </c>
      <c r="AU2469" s="176" t="s">
        <v>284</v>
      </c>
      <c r="AV2469" s="176" t="s">
        <v>284</v>
      </c>
      <c r="AW2469" s="176" t="s">
        <v>284</v>
      </c>
      <c r="AX2469" s="176" t="s">
        <v>284</v>
      </c>
    </row>
    <row r="2470" spans="1:50" x14ac:dyDescent="0.3">
      <c r="A2470" s="176">
        <v>813508</v>
      </c>
      <c r="B2470" s="176" t="s">
        <v>308</v>
      </c>
      <c r="C2470" s="176" t="s">
        <v>222</v>
      </c>
      <c r="D2470" s="176" t="s">
        <v>222</v>
      </c>
      <c r="E2470" s="176" t="s">
        <v>222</v>
      </c>
      <c r="F2470" s="176" t="s">
        <v>222</v>
      </c>
      <c r="G2470" s="176" t="s">
        <v>222</v>
      </c>
      <c r="H2470" s="176" t="s">
        <v>222</v>
      </c>
      <c r="I2470" s="176" t="s">
        <v>222</v>
      </c>
      <c r="J2470" s="176" t="s">
        <v>222</v>
      </c>
      <c r="K2470" s="176" t="s">
        <v>222</v>
      </c>
      <c r="L2470" s="176" t="s">
        <v>222</v>
      </c>
      <c r="M2470" s="176" t="s">
        <v>222</v>
      </c>
      <c r="N2470" s="176" t="s">
        <v>222</v>
      </c>
      <c r="O2470" s="176" t="s">
        <v>284</v>
      </c>
      <c r="P2470" s="176" t="s">
        <v>284</v>
      </c>
      <c r="Q2470" s="176" t="s">
        <v>284</v>
      </c>
      <c r="R2470" s="176" t="s">
        <v>284</v>
      </c>
      <c r="S2470" s="176" t="s">
        <v>284</v>
      </c>
      <c r="T2470" s="176" t="s">
        <v>284</v>
      </c>
      <c r="U2470" s="176" t="s">
        <v>284</v>
      </c>
      <c r="V2470" s="176" t="s">
        <v>284</v>
      </c>
      <c r="W2470" s="176" t="s">
        <v>284</v>
      </c>
      <c r="X2470" s="176" t="s">
        <v>284</v>
      </c>
      <c r="Y2470" s="176" t="s">
        <v>284</v>
      </c>
      <c r="Z2470" s="176" t="s">
        <v>284</v>
      </c>
      <c r="AA2470" s="176" t="s">
        <v>284</v>
      </c>
      <c r="AB2470" s="176" t="s">
        <v>284</v>
      </c>
      <c r="AC2470" s="176" t="s">
        <v>284</v>
      </c>
      <c r="AD2470" s="176" t="s">
        <v>284</v>
      </c>
      <c r="AE2470" s="176" t="s">
        <v>284</v>
      </c>
      <c r="AF2470" s="176" t="s">
        <v>284</v>
      </c>
      <c r="AG2470" s="176" t="s">
        <v>284</v>
      </c>
      <c r="AH2470" s="176" t="s">
        <v>284</v>
      </c>
      <c r="AI2470" s="176" t="s">
        <v>284</v>
      </c>
      <c r="AJ2470" s="176" t="s">
        <v>284</v>
      </c>
      <c r="AK2470" s="176" t="s">
        <v>284</v>
      </c>
      <c r="AL2470" s="176" t="s">
        <v>284</v>
      </c>
      <c r="AM2470" s="176" t="s">
        <v>284</v>
      </c>
      <c r="AN2470" s="176" t="s">
        <v>284</v>
      </c>
      <c r="AO2470" s="176" t="s">
        <v>284</v>
      </c>
      <c r="AP2470" s="176" t="s">
        <v>284</v>
      </c>
      <c r="AQ2470" s="176" t="s">
        <v>284</v>
      </c>
      <c r="AR2470" s="176" t="s">
        <v>284</v>
      </c>
      <c r="AS2470" s="176" t="s">
        <v>284</v>
      </c>
      <c r="AT2470" s="176" t="s">
        <v>284</v>
      </c>
      <c r="AU2470" s="176" t="s">
        <v>284</v>
      </c>
      <c r="AV2470" s="176" t="s">
        <v>284</v>
      </c>
      <c r="AW2470" s="176" t="s">
        <v>284</v>
      </c>
      <c r="AX2470" s="176" t="s">
        <v>284</v>
      </c>
    </row>
    <row r="2471" spans="1:50" x14ac:dyDescent="0.3">
      <c r="A2471" s="176">
        <v>813509</v>
      </c>
      <c r="B2471" s="176" t="s">
        <v>308</v>
      </c>
      <c r="C2471" s="176" t="s">
        <v>222</v>
      </c>
      <c r="D2471" s="176" t="s">
        <v>222</v>
      </c>
      <c r="E2471" s="176" t="s">
        <v>222</v>
      </c>
      <c r="F2471" s="176" t="s">
        <v>222</v>
      </c>
      <c r="G2471" s="176" t="s">
        <v>222</v>
      </c>
      <c r="H2471" s="176" t="s">
        <v>222</v>
      </c>
      <c r="I2471" s="176" t="s">
        <v>222</v>
      </c>
      <c r="J2471" s="176" t="s">
        <v>222</v>
      </c>
      <c r="K2471" s="176" t="s">
        <v>222</v>
      </c>
      <c r="L2471" s="176" t="s">
        <v>221</v>
      </c>
      <c r="M2471" s="176" t="s">
        <v>222</v>
      </c>
      <c r="N2471" s="176" t="s">
        <v>221</v>
      </c>
      <c r="O2471" s="176" t="s">
        <v>284</v>
      </c>
      <c r="P2471" s="176" t="s">
        <v>284</v>
      </c>
      <c r="Q2471" s="176" t="s">
        <v>284</v>
      </c>
      <c r="R2471" s="176" t="s">
        <v>284</v>
      </c>
      <c r="S2471" s="176" t="s">
        <v>284</v>
      </c>
      <c r="T2471" s="176" t="s">
        <v>284</v>
      </c>
      <c r="U2471" s="176" t="s">
        <v>284</v>
      </c>
      <c r="V2471" s="176" t="s">
        <v>284</v>
      </c>
      <c r="W2471" s="176" t="s">
        <v>284</v>
      </c>
      <c r="X2471" s="176" t="s">
        <v>284</v>
      </c>
      <c r="Y2471" s="176" t="s">
        <v>284</v>
      </c>
      <c r="Z2471" s="176" t="s">
        <v>284</v>
      </c>
      <c r="AA2471" s="176" t="s">
        <v>284</v>
      </c>
      <c r="AB2471" s="176" t="s">
        <v>284</v>
      </c>
      <c r="AC2471" s="176" t="s">
        <v>284</v>
      </c>
      <c r="AD2471" s="176" t="s">
        <v>284</v>
      </c>
      <c r="AE2471" s="176" t="s">
        <v>284</v>
      </c>
      <c r="AF2471" s="176" t="s">
        <v>284</v>
      </c>
      <c r="AG2471" s="176" t="s">
        <v>284</v>
      </c>
      <c r="AH2471" s="176" t="s">
        <v>284</v>
      </c>
      <c r="AI2471" s="176" t="s">
        <v>284</v>
      </c>
      <c r="AJ2471" s="176" t="s">
        <v>284</v>
      </c>
      <c r="AK2471" s="176" t="s">
        <v>284</v>
      </c>
      <c r="AL2471" s="176" t="s">
        <v>284</v>
      </c>
      <c r="AM2471" s="176" t="s">
        <v>284</v>
      </c>
      <c r="AN2471" s="176" t="s">
        <v>284</v>
      </c>
      <c r="AO2471" s="176" t="s">
        <v>284</v>
      </c>
      <c r="AP2471" s="176" t="s">
        <v>284</v>
      </c>
      <c r="AQ2471" s="176" t="s">
        <v>284</v>
      </c>
      <c r="AR2471" s="176" t="s">
        <v>284</v>
      </c>
      <c r="AS2471" s="176" t="s">
        <v>284</v>
      </c>
      <c r="AT2471" s="176" t="s">
        <v>284</v>
      </c>
      <c r="AU2471" s="176" t="s">
        <v>284</v>
      </c>
      <c r="AV2471" s="176" t="s">
        <v>284</v>
      </c>
      <c r="AW2471" s="176" t="s">
        <v>284</v>
      </c>
      <c r="AX2471" s="176" t="s">
        <v>284</v>
      </c>
    </row>
    <row r="2472" spans="1:50" x14ac:dyDescent="0.3">
      <c r="A2472" s="176">
        <v>813510</v>
      </c>
      <c r="B2472" s="176" t="s">
        <v>308</v>
      </c>
      <c r="C2472" s="176" t="s">
        <v>222</v>
      </c>
      <c r="D2472" s="176" t="s">
        <v>222</v>
      </c>
      <c r="E2472" s="176" t="s">
        <v>222</v>
      </c>
      <c r="F2472" s="176" t="s">
        <v>222</v>
      </c>
      <c r="G2472" s="176" t="s">
        <v>222</v>
      </c>
      <c r="H2472" s="176" t="s">
        <v>222</v>
      </c>
      <c r="I2472" s="176" t="s">
        <v>221</v>
      </c>
      <c r="J2472" s="176" t="s">
        <v>221</v>
      </c>
      <c r="K2472" s="176" t="s">
        <v>221</v>
      </c>
      <c r="L2472" s="176" t="s">
        <v>221</v>
      </c>
      <c r="M2472" s="176" t="s">
        <v>221</v>
      </c>
      <c r="N2472" s="176" t="s">
        <v>221</v>
      </c>
    </row>
    <row r="2473" spans="1:50" x14ac:dyDescent="0.3">
      <c r="A2473" s="176">
        <v>813511</v>
      </c>
      <c r="B2473" s="176" t="s">
        <v>308</v>
      </c>
      <c r="C2473" s="176" t="s">
        <v>222</v>
      </c>
      <c r="D2473" s="176" t="s">
        <v>222</v>
      </c>
      <c r="E2473" s="176" t="s">
        <v>222</v>
      </c>
      <c r="F2473" s="176" t="s">
        <v>222</v>
      </c>
      <c r="G2473" s="176" t="s">
        <v>222</v>
      </c>
      <c r="H2473" s="176" t="s">
        <v>222</v>
      </c>
      <c r="I2473" s="176" t="s">
        <v>222</v>
      </c>
      <c r="J2473" s="176" t="s">
        <v>222</v>
      </c>
      <c r="K2473" s="176" t="s">
        <v>221</v>
      </c>
      <c r="L2473" s="176" t="s">
        <v>222</v>
      </c>
      <c r="M2473" s="176" t="s">
        <v>222</v>
      </c>
      <c r="N2473" s="176" t="s">
        <v>222</v>
      </c>
      <c r="O2473" s="176" t="s">
        <v>284</v>
      </c>
      <c r="P2473" s="176" t="s">
        <v>284</v>
      </c>
      <c r="Q2473" s="176" t="s">
        <v>284</v>
      </c>
      <c r="R2473" s="176" t="s">
        <v>284</v>
      </c>
      <c r="S2473" s="176" t="s">
        <v>284</v>
      </c>
      <c r="T2473" s="176" t="s">
        <v>284</v>
      </c>
      <c r="U2473" s="176" t="s">
        <v>284</v>
      </c>
      <c r="V2473" s="176" t="s">
        <v>284</v>
      </c>
      <c r="W2473" s="176" t="s">
        <v>284</v>
      </c>
      <c r="X2473" s="176" t="s">
        <v>284</v>
      </c>
      <c r="Y2473" s="176" t="s">
        <v>284</v>
      </c>
      <c r="Z2473" s="176" t="s">
        <v>284</v>
      </c>
      <c r="AA2473" s="176" t="s">
        <v>284</v>
      </c>
      <c r="AB2473" s="176" t="s">
        <v>284</v>
      </c>
      <c r="AC2473" s="176" t="s">
        <v>284</v>
      </c>
      <c r="AD2473" s="176" t="s">
        <v>284</v>
      </c>
      <c r="AE2473" s="176" t="s">
        <v>284</v>
      </c>
      <c r="AF2473" s="176" t="s">
        <v>284</v>
      </c>
      <c r="AG2473" s="176" t="s">
        <v>284</v>
      </c>
      <c r="AH2473" s="176" t="s">
        <v>284</v>
      </c>
      <c r="AI2473" s="176" t="s">
        <v>284</v>
      </c>
      <c r="AJ2473" s="176" t="s">
        <v>284</v>
      </c>
      <c r="AK2473" s="176" t="s">
        <v>284</v>
      </c>
      <c r="AL2473" s="176" t="s">
        <v>284</v>
      </c>
      <c r="AM2473" s="176" t="s">
        <v>284</v>
      </c>
      <c r="AN2473" s="176" t="s">
        <v>284</v>
      </c>
      <c r="AO2473" s="176" t="s">
        <v>284</v>
      </c>
      <c r="AP2473" s="176" t="s">
        <v>284</v>
      </c>
      <c r="AQ2473" s="176" t="s">
        <v>284</v>
      </c>
      <c r="AR2473" s="176" t="s">
        <v>284</v>
      </c>
      <c r="AS2473" s="176" t="s">
        <v>284</v>
      </c>
      <c r="AT2473" s="176" t="s">
        <v>284</v>
      </c>
      <c r="AU2473" s="176" t="s">
        <v>284</v>
      </c>
      <c r="AV2473" s="176" t="s">
        <v>284</v>
      </c>
      <c r="AW2473" s="176" t="s">
        <v>284</v>
      </c>
      <c r="AX2473" s="176" t="s">
        <v>284</v>
      </c>
    </row>
    <row r="2474" spans="1:50" x14ac:dyDescent="0.3">
      <c r="A2474" s="176">
        <v>813512</v>
      </c>
      <c r="B2474" s="176" t="s">
        <v>308</v>
      </c>
      <c r="C2474" s="176" t="s">
        <v>222</v>
      </c>
      <c r="D2474" s="176" t="s">
        <v>222</v>
      </c>
      <c r="E2474" s="176" t="s">
        <v>222</v>
      </c>
      <c r="F2474" s="176" t="s">
        <v>222</v>
      </c>
      <c r="G2474" s="176" t="s">
        <v>221</v>
      </c>
      <c r="H2474" s="176" t="s">
        <v>222</v>
      </c>
      <c r="I2474" s="176" t="s">
        <v>221</v>
      </c>
      <c r="J2474" s="176" t="s">
        <v>221</v>
      </c>
      <c r="K2474" s="176" t="s">
        <v>221</v>
      </c>
      <c r="L2474" s="176" t="s">
        <v>221</v>
      </c>
      <c r="M2474" s="176" t="s">
        <v>221</v>
      </c>
      <c r="N2474" s="176" t="s">
        <v>221</v>
      </c>
      <c r="O2474" s="176" t="s">
        <v>284</v>
      </c>
      <c r="P2474" s="176" t="s">
        <v>284</v>
      </c>
      <c r="Q2474" s="176" t="s">
        <v>284</v>
      </c>
      <c r="R2474" s="176" t="s">
        <v>284</v>
      </c>
      <c r="S2474" s="176" t="s">
        <v>284</v>
      </c>
      <c r="T2474" s="176" t="s">
        <v>284</v>
      </c>
      <c r="U2474" s="176" t="s">
        <v>284</v>
      </c>
      <c r="V2474" s="176" t="s">
        <v>284</v>
      </c>
      <c r="W2474" s="176" t="s">
        <v>284</v>
      </c>
      <c r="X2474" s="176" t="s">
        <v>284</v>
      </c>
      <c r="Y2474" s="176" t="s">
        <v>284</v>
      </c>
      <c r="Z2474" s="176" t="s">
        <v>284</v>
      </c>
      <c r="AA2474" s="176" t="s">
        <v>284</v>
      </c>
      <c r="AB2474" s="176" t="s">
        <v>284</v>
      </c>
      <c r="AC2474" s="176" t="s">
        <v>284</v>
      </c>
      <c r="AD2474" s="176" t="s">
        <v>284</v>
      </c>
      <c r="AE2474" s="176" t="s">
        <v>284</v>
      </c>
      <c r="AF2474" s="176" t="s">
        <v>284</v>
      </c>
      <c r="AG2474" s="176" t="s">
        <v>284</v>
      </c>
      <c r="AH2474" s="176" t="s">
        <v>284</v>
      </c>
      <c r="AI2474" s="176" t="s">
        <v>284</v>
      </c>
      <c r="AJ2474" s="176" t="s">
        <v>284</v>
      </c>
      <c r="AK2474" s="176" t="s">
        <v>284</v>
      </c>
      <c r="AL2474" s="176" t="s">
        <v>284</v>
      </c>
      <c r="AM2474" s="176" t="s">
        <v>284</v>
      </c>
      <c r="AN2474" s="176" t="s">
        <v>284</v>
      </c>
      <c r="AO2474" s="176" t="s">
        <v>284</v>
      </c>
      <c r="AP2474" s="176" t="s">
        <v>284</v>
      </c>
      <c r="AQ2474" s="176" t="s">
        <v>284</v>
      </c>
      <c r="AR2474" s="176" t="s">
        <v>284</v>
      </c>
      <c r="AS2474" s="176" t="s">
        <v>284</v>
      </c>
      <c r="AT2474" s="176" t="s">
        <v>284</v>
      </c>
      <c r="AU2474" s="176" t="s">
        <v>284</v>
      </c>
      <c r="AV2474" s="176" t="s">
        <v>284</v>
      </c>
      <c r="AW2474" s="176" t="s">
        <v>284</v>
      </c>
      <c r="AX2474" s="176" t="s">
        <v>284</v>
      </c>
    </row>
    <row r="2475" spans="1:50" x14ac:dyDescent="0.3">
      <c r="A2475" s="176">
        <v>813513</v>
      </c>
      <c r="B2475" s="176" t="s">
        <v>308</v>
      </c>
      <c r="C2475" s="176" t="s">
        <v>222</v>
      </c>
      <c r="D2475" s="176" t="s">
        <v>222</v>
      </c>
      <c r="E2475" s="176" t="s">
        <v>221</v>
      </c>
      <c r="F2475" s="176" t="s">
        <v>222</v>
      </c>
      <c r="G2475" s="176" t="s">
        <v>222</v>
      </c>
      <c r="H2475" s="176" t="s">
        <v>222</v>
      </c>
      <c r="I2475" s="176" t="s">
        <v>221</v>
      </c>
      <c r="J2475" s="176" t="s">
        <v>221</v>
      </c>
      <c r="K2475" s="176" t="s">
        <v>221</v>
      </c>
      <c r="L2475" s="176" t="s">
        <v>221</v>
      </c>
      <c r="M2475" s="176" t="s">
        <v>221</v>
      </c>
      <c r="N2475" s="176" t="s">
        <v>221</v>
      </c>
      <c r="O2475" s="176" t="s">
        <v>284</v>
      </c>
      <c r="P2475" s="176" t="s">
        <v>284</v>
      </c>
      <c r="Q2475" s="176" t="s">
        <v>284</v>
      </c>
      <c r="R2475" s="176" t="s">
        <v>284</v>
      </c>
      <c r="S2475" s="176" t="s">
        <v>284</v>
      </c>
      <c r="T2475" s="176" t="s">
        <v>284</v>
      </c>
      <c r="U2475" s="176" t="s">
        <v>284</v>
      </c>
      <c r="V2475" s="176" t="s">
        <v>284</v>
      </c>
      <c r="W2475" s="176" t="s">
        <v>284</v>
      </c>
      <c r="X2475" s="176" t="s">
        <v>284</v>
      </c>
      <c r="Y2475" s="176" t="s">
        <v>284</v>
      </c>
      <c r="Z2475" s="176" t="s">
        <v>284</v>
      </c>
      <c r="AA2475" s="176" t="s">
        <v>284</v>
      </c>
      <c r="AB2475" s="176" t="s">
        <v>284</v>
      </c>
      <c r="AC2475" s="176" t="s">
        <v>284</v>
      </c>
      <c r="AD2475" s="176" t="s">
        <v>284</v>
      </c>
      <c r="AE2475" s="176" t="s">
        <v>284</v>
      </c>
      <c r="AF2475" s="176" t="s">
        <v>284</v>
      </c>
      <c r="AG2475" s="176" t="s">
        <v>284</v>
      </c>
      <c r="AH2475" s="176" t="s">
        <v>284</v>
      </c>
      <c r="AI2475" s="176" t="s">
        <v>284</v>
      </c>
      <c r="AJ2475" s="176" t="s">
        <v>284</v>
      </c>
      <c r="AK2475" s="176" t="s">
        <v>284</v>
      </c>
      <c r="AL2475" s="176" t="s">
        <v>284</v>
      </c>
      <c r="AM2475" s="176" t="s">
        <v>284</v>
      </c>
      <c r="AN2475" s="176" t="s">
        <v>284</v>
      </c>
      <c r="AO2475" s="176" t="s">
        <v>284</v>
      </c>
      <c r="AP2475" s="176" t="s">
        <v>284</v>
      </c>
      <c r="AQ2475" s="176" t="s">
        <v>284</v>
      </c>
      <c r="AR2475" s="176" t="s">
        <v>284</v>
      </c>
      <c r="AS2475" s="176" t="s">
        <v>284</v>
      </c>
      <c r="AT2475" s="176" t="s">
        <v>284</v>
      </c>
      <c r="AU2475" s="176" t="s">
        <v>284</v>
      </c>
      <c r="AV2475" s="176" t="s">
        <v>284</v>
      </c>
      <c r="AW2475" s="176" t="s">
        <v>284</v>
      </c>
      <c r="AX2475" s="176" t="s">
        <v>284</v>
      </c>
    </row>
    <row r="2476" spans="1:50" x14ac:dyDescent="0.3">
      <c r="A2476" s="176">
        <v>813514</v>
      </c>
      <c r="B2476" s="176" t="s">
        <v>308</v>
      </c>
      <c r="C2476" s="176" t="s">
        <v>222</v>
      </c>
      <c r="D2476" s="176" t="s">
        <v>222</v>
      </c>
      <c r="E2476" s="176" t="s">
        <v>222</v>
      </c>
      <c r="F2476" s="176" t="s">
        <v>222</v>
      </c>
      <c r="G2476" s="176" t="s">
        <v>222</v>
      </c>
      <c r="H2476" s="176" t="s">
        <v>222</v>
      </c>
      <c r="I2476" s="176" t="s">
        <v>221</v>
      </c>
      <c r="J2476" s="176" t="s">
        <v>221</v>
      </c>
      <c r="K2476" s="176" t="s">
        <v>221</v>
      </c>
      <c r="L2476" s="176" t="s">
        <v>221</v>
      </c>
      <c r="M2476" s="176" t="s">
        <v>221</v>
      </c>
      <c r="N2476" s="176" t="s">
        <v>221</v>
      </c>
    </row>
    <row r="2477" spans="1:50" x14ac:dyDescent="0.3">
      <c r="A2477" s="176">
        <v>813515</v>
      </c>
      <c r="B2477" s="176" t="s">
        <v>308</v>
      </c>
      <c r="C2477" s="176" t="s">
        <v>222</v>
      </c>
      <c r="D2477" s="176" t="s">
        <v>222</v>
      </c>
      <c r="E2477" s="176" t="s">
        <v>222</v>
      </c>
      <c r="F2477" s="176" t="s">
        <v>222</v>
      </c>
      <c r="G2477" s="176" t="s">
        <v>222</v>
      </c>
      <c r="H2477" s="176" t="s">
        <v>221</v>
      </c>
      <c r="I2477" s="176" t="s">
        <v>221</v>
      </c>
      <c r="J2477" s="176" t="s">
        <v>221</v>
      </c>
      <c r="K2477" s="176" t="s">
        <v>221</v>
      </c>
      <c r="L2477" s="176" t="s">
        <v>221</v>
      </c>
      <c r="M2477" s="176" t="s">
        <v>221</v>
      </c>
      <c r="N2477" s="176" t="s">
        <v>221</v>
      </c>
    </row>
    <row r="2478" spans="1:50" x14ac:dyDescent="0.3">
      <c r="A2478" s="176">
        <v>813516</v>
      </c>
      <c r="B2478" s="176" t="s">
        <v>308</v>
      </c>
      <c r="C2478" s="176" t="s">
        <v>222</v>
      </c>
      <c r="D2478" s="176" t="s">
        <v>222</v>
      </c>
      <c r="E2478" s="176" t="s">
        <v>222</v>
      </c>
      <c r="F2478" s="176" t="s">
        <v>222</v>
      </c>
      <c r="G2478" s="176" t="s">
        <v>222</v>
      </c>
      <c r="H2478" s="176" t="s">
        <v>221</v>
      </c>
      <c r="I2478" s="176" t="s">
        <v>221</v>
      </c>
      <c r="J2478" s="176" t="s">
        <v>221</v>
      </c>
      <c r="K2478" s="176" t="s">
        <v>221</v>
      </c>
      <c r="L2478" s="176" t="s">
        <v>221</v>
      </c>
      <c r="M2478" s="176" t="s">
        <v>221</v>
      </c>
      <c r="N2478" s="176" t="s">
        <v>221</v>
      </c>
    </row>
    <row r="2479" spans="1:50" x14ac:dyDescent="0.3">
      <c r="A2479" s="176">
        <v>813517</v>
      </c>
      <c r="B2479" s="176" t="s">
        <v>308</v>
      </c>
      <c r="C2479" s="176" t="s">
        <v>222</v>
      </c>
      <c r="D2479" s="176" t="s">
        <v>222</v>
      </c>
      <c r="E2479" s="176" t="s">
        <v>222</v>
      </c>
      <c r="F2479" s="176" t="s">
        <v>222</v>
      </c>
      <c r="G2479" s="176" t="s">
        <v>222</v>
      </c>
      <c r="H2479" s="176" t="s">
        <v>222</v>
      </c>
      <c r="I2479" s="176" t="s">
        <v>221</v>
      </c>
      <c r="J2479" s="176" t="s">
        <v>221</v>
      </c>
      <c r="K2479" s="176" t="s">
        <v>221</v>
      </c>
      <c r="L2479" s="176" t="s">
        <v>221</v>
      </c>
      <c r="M2479" s="176" t="s">
        <v>221</v>
      </c>
      <c r="N2479" s="176" t="s">
        <v>221</v>
      </c>
    </row>
    <row r="2480" spans="1:50" x14ac:dyDescent="0.3">
      <c r="A2480" s="176">
        <v>813519</v>
      </c>
      <c r="B2480" s="176" t="s">
        <v>308</v>
      </c>
      <c r="C2480" s="176" t="s">
        <v>222</v>
      </c>
      <c r="D2480" s="176" t="s">
        <v>222</v>
      </c>
      <c r="E2480" s="176" t="s">
        <v>222</v>
      </c>
      <c r="F2480" s="176" t="s">
        <v>222</v>
      </c>
      <c r="G2480" s="176" t="s">
        <v>222</v>
      </c>
      <c r="H2480" s="176" t="s">
        <v>222</v>
      </c>
      <c r="I2480" s="176" t="s">
        <v>222</v>
      </c>
      <c r="J2480" s="176" t="s">
        <v>221</v>
      </c>
      <c r="K2480" s="176" t="s">
        <v>222</v>
      </c>
      <c r="L2480" s="176" t="s">
        <v>221</v>
      </c>
      <c r="M2480" s="176" t="s">
        <v>222</v>
      </c>
      <c r="N2480" s="176" t="s">
        <v>221</v>
      </c>
      <c r="O2480" s="176" t="s">
        <v>284</v>
      </c>
      <c r="P2480" s="176" t="s">
        <v>284</v>
      </c>
      <c r="Q2480" s="176" t="s">
        <v>284</v>
      </c>
      <c r="R2480" s="176" t="s">
        <v>284</v>
      </c>
      <c r="S2480" s="176" t="s">
        <v>284</v>
      </c>
      <c r="T2480" s="176" t="s">
        <v>284</v>
      </c>
      <c r="U2480" s="176" t="s">
        <v>284</v>
      </c>
      <c r="V2480" s="176" t="s">
        <v>284</v>
      </c>
      <c r="W2480" s="176" t="s">
        <v>284</v>
      </c>
      <c r="X2480" s="176" t="s">
        <v>284</v>
      </c>
      <c r="Y2480" s="176" t="s">
        <v>284</v>
      </c>
      <c r="Z2480" s="176" t="s">
        <v>284</v>
      </c>
      <c r="AA2480" s="176" t="s">
        <v>284</v>
      </c>
      <c r="AB2480" s="176" t="s">
        <v>284</v>
      </c>
      <c r="AC2480" s="176" t="s">
        <v>284</v>
      </c>
      <c r="AD2480" s="176" t="s">
        <v>284</v>
      </c>
      <c r="AE2480" s="176" t="s">
        <v>284</v>
      </c>
      <c r="AF2480" s="176" t="s">
        <v>284</v>
      </c>
      <c r="AG2480" s="176" t="s">
        <v>284</v>
      </c>
      <c r="AH2480" s="176" t="s">
        <v>284</v>
      </c>
      <c r="AI2480" s="176" t="s">
        <v>284</v>
      </c>
      <c r="AJ2480" s="176" t="s">
        <v>284</v>
      </c>
      <c r="AK2480" s="176" t="s">
        <v>284</v>
      </c>
      <c r="AL2480" s="176" t="s">
        <v>284</v>
      </c>
      <c r="AM2480" s="176" t="s">
        <v>284</v>
      </c>
      <c r="AN2480" s="176" t="s">
        <v>284</v>
      </c>
      <c r="AO2480" s="176" t="s">
        <v>284</v>
      </c>
      <c r="AP2480" s="176" t="s">
        <v>284</v>
      </c>
      <c r="AQ2480" s="176" t="s">
        <v>284</v>
      </c>
      <c r="AR2480" s="176" t="s">
        <v>284</v>
      </c>
      <c r="AS2480" s="176" t="s">
        <v>284</v>
      </c>
      <c r="AT2480" s="176" t="s">
        <v>284</v>
      </c>
      <c r="AU2480" s="176" t="s">
        <v>284</v>
      </c>
      <c r="AV2480" s="176" t="s">
        <v>284</v>
      </c>
      <c r="AW2480" s="176" t="s">
        <v>284</v>
      </c>
      <c r="AX2480" s="176" t="s">
        <v>284</v>
      </c>
    </row>
    <row r="2481" spans="1:50" x14ac:dyDescent="0.3">
      <c r="A2481" s="176">
        <v>813521</v>
      </c>
      <c r="B2481" s="176" t="s">
        <v>308</v>
      </c>
      <c r="C2481" s="176" t="s">
        <v>222</v>
      </c>
      <c r="D2481" s="176" t="s">
        <v>222</v>
      </c>
      <c r="E2481" s="176" t="s">
        <v>222</v>
      </c>
      <c r="F2481" s="176" t="s">
        <v>222</v>
      </c>
      <c r="G2481" s="176" t="s">
        <v>221</v>
      </c>
      <c r="H2481" s="176" t="s">
        <v>222</v>
      </c>
      <c r="I2481" s="176" t="s">
        <v>221</v>
      </c>
      <c r="J2481" s="176" t="s">
        <v>222</v>
      </c>
      <c r="K2481" s="176" t="s">
        <v>221</v>
      </c>
      <c r="L2481" s="176" t="s">
        <v>221</v>
      </c>
      <c r="M2481" s="176" t="s">
        <v>222</v>
      </c>
      <c r="N2481" s="176" t="s">
        <v>222</v>
      </c>
      <c r="O2481" s="176" t="s">
        <v>284</v>
      </c>
      <c r="P2481" s="176" t="s">
        <v>284</v>
      </c>
      <c r="Q2481" s="176" t="s">
        <v>284</v>
      </c>
      <c r="R2481" s="176" t="s">
        <v>284</v>
      </c>
      <c r="S2481" s="176" t="s">
        <v>284</v>
      </c>
      <c r="T2481" s="176" t="s">
        <v>284</v>
      </c>
      <c r="U2481" s="176" t="s">
        <v>284</v>
      </c>
      <c r="V2481" s="176" t="s">
        <v>284</v>
      </c>
      <c r="W2481" s="176" t="s">
        <v>284</v>
      </c>
      <c r="X2481" s="176" t="s">
        <v>284</v>
      </c>
      <c r="Y2481" s="176" t="s">
        <v>284</v>
      </c>
      <c r="Z2481" s="176" t="s">
        <v>284</v>
      </c>
      <c r="AA2481" s="176" t="s">
        <v>284</v>
      </c>
      <c r="AB2481" s="176" t="s">
        <v>284</v>
      </c>
      <c r="AC2481" s="176" t="s">
        <v>284</v>
      </c>
      <c r="AD2481" s="176" t="s">
        <v>284</v>
      </c>
      <c r="AE2481" s="176" t="s">
        <v>284</v>
      </c>
      <c r="AF2481" s="176" t="s">
        <v>284</v>
      </c>
      <c r="AG2481" s="176" t="s">
        <v>284</v>
      </c>
      <c r="AH2481" s="176" t="s">
        <v>284</v>
      </c>
      <c r="AI2481" s="176" t="s">
        <v>284</v>
      </c>
      <c r="AJ2481" s="176" t="s">
        <v>284</v>
      </c>
      <c r="AK2481" s="176" t="s">
        <v>284</v>
      </c>
      <c r="AL2481" s="176" t="s">
        <v>284</v>
      </c>
      <c r="AM2481" s="176" t="s">
        <v>284</v>
      </c>
      <c r="AN2481" s="176" t="s">
        <v>284</v>
      </c>
      <c r="AO2481" s="176" t="s">
        <v>284</v>
      </c>
      <c r="AP2481" s="176" t="s">
        <v>284</v>
      </c>
      <c r="AQ2481" s="176" t="s">
        <v>284</v>
      </c>
      <c r="AR2481" s="176" t="s">
        <v>284</v>
      </c>
      <c r="AS2481" s="176" t="s">
        <v>284</v>
      </c>
      <c r="AT2481" s="176" t="s">
        <v>284</v>
      </c>
      <c r="AU2481" s="176" t="s">
        <v>284</v>
      </c>
      <c r="AV2481" s="176" t="s">
        <v>284</v>
      </c>
      <c r="AW2481" s="176" t="s">
        <v>284</v>
      </c>
      <c r="AX2481" s="176" t="s">
        <v>284</v>
      </c>
    </row>
    <row r="2482" spans="1:50" x14ac:dyDescent="0.3">
      <c r="A2482" s="176">
        <v>813522</v>
      </c>
      <c r="B2482" s="176" t="s">
        <v>308</v>
      </c>
      <c r="C2482" s="176" t="s">
        <v>222</v>
      </c>
      <c r="D2482" s="176" t="s">
        <v>222</v>
      </c>
      <c r="E2482" s="176" t="s">
        <v>222</v>
      </c>
      <c r="F2482" s="176" t="s">
        <v>222</v>
      </c>
      <c r="G2482" s="176" t="s">
        <v>222</v>
      </c>
      <c r="H2482" s="176" t="s">
        <v>222</v>
      </c>
      <c r="I2482" s="176" t="s">
        <v>222</v>
      </c>
      <c r="J2482" s="176" t="s">
        <v>222</v>
      </c>
      <c r="K2482" s="176" t="s">
        <v>222</v>
      </c>
      <c r="L2482" s="176" t="s">
        <v>222</v>
      </c>
      <c r="M2482" s="176" t="s">
        <v>222</v>
      </c>
      <c r="N2482" s="176" t="s">
        <v>222</v>
      </c>
      <c r="O2482" s="176" t="s">
        <v>284</v>
      </c>
      <c r="P2482" s="176" t="s">
        <v>284</v>
      </c>
      <c r="Q2482" s="176" t="s">
        <v>284</v>
      </c>
      <c r="R2482" s="176" t="s">
        <v>284</v>
      </c>
      <c r="S2482" s="176" t="s">
        <v>284</v>
      </c>
      <c r="T2482" s="176" t="s">
        <v>284</v>
      </c>
      <c r="U2482" s="176" t="s">
        <v>284</v>
      </c>
      <c r="V2482" s="176" t="s">
        <v>284</v>
      </c>
      <c r="W2482" s="176" t="s">
        <v>284</v>
      </c>
      <c r="X2482" s="176" t="s">
        <v>284</v>
      </c>
      <c r="Y2482" s="176" t="s">
        <v>284</v>
      </c>
      <c r="Z2482" s="176" t="s">
        <v>284</v>
      </c>
      <c r="AA2482" s="176" t="s">
        <v>284</v>
      </c>
      <c r="AB2482" s="176" t="s">
        <v>284</v>
      </c>
      <c r="AC2482" s="176" t="s">
        <v>284</v>
      </c>
      <c r="AD2482" s="176" t="s">
        <v>284</v>
      </c>
      <c r="AE2482" s="176" t="s">
        <v>284</v>
      </c>
      <c r="AF2482" s="176" t="s">
        <v>284</v>
      </c>
      <c r="AG2482" s="176" t="s">
        <v>284</v>
      </c>
      <c r="AH2482" s="176" t="s">
        <v>284</v>
      </c>
      <c r="AI2482" s="176" t="s">
        <v>284</v>
      </c>
      <c r="AJ2482" s="176" t="s">
        <v>284</v>
      </c>
      <c r="AK2482" s="176" t="s">
        <v>284</v>
      </c>
      <c r="AL2482" s="176" t="s">
        <v>284</v>
      </c>
      <c r="AM2482" s="176" t="s">
        <v>284</v>
      </c>
      <c r="AN2482" s="176" t="s">
        <v>284</v>
      </c>
      <c r="AO2482" s="176" t="s">
        <v>284</v>
      </c>
      <c r="AP2482" s="176" t="s">
        <v>284</v>
      </c>
      <c r="AQ2482" s="176" t="s">
        <v>284</v>
      </c>
      <c r="AR2482" s="176" t="s">
        <v>284</v>
      </c>
      <c r="AS2482" s="176" t="s">
        <v>284</v>
      </c>
      <c r="AT2482" s="176" t="s">
        <v>284</v>
      </c>
      <c r="AU2482" s="176" t="s">
        <v>284</v>
      </c>
      <c r="AV2482" s="176" t="s">
        <v>284</v>
      </c>
      <c r="AW2482" s="176" t="s">
        <v>284</v>
      </c>
      <c r="AX2482" s="176" t="s">
        <v>284</v>
      </c>
    </row>
    <row r="2483" spans="1:50" x14ac:dyDescent="0.3">
      <c r="A2483" s="176">
        <v>813523</v>
      </c>
      <c r="B2483" s="176" t="s">
        <v>308</v>
      </c>
      <c r="C2483" s="176" t="s">
        <v>222</v>
      </c>
      <c r="D2483" s="176" t="s">
        <v>222</v>
      </c>
      <c r="E2483" s="176" t="s">
        <v>222</v>
      </c>
      <c r="F2483" s="176" t="s">
        <v>221</v>
      </c>
      <c r="G2483" s="176" t="s">
        <v>222</v>
      </c>
      <c r="H2483" s="176" t="s">
        <v>222</v>
      </c>
      <c r="I2483" s="176" t="s">
        <v>222</v>
      </c>
      <c r="J2483" s="176" t="s">
        <v>221</v>
      </c>
      <c r="K2483" s="176" t="s">
        <v>221</v>
      </c>
      <c r="L2483" s="176" t="s">
        <v>221</v>
      </c>
      <c r="M2483" s="176" t="s">
        <v>222</v>
      </c>
      <c r="N2483" s="176" t="s">
        <v>221</v>
      </c>
      <c r="O2483" s="176" t="s">
        <v>284</v>
      </c>
      <c r="P2483" s="176" t="s">
        <v>284</v>
      </c>
      <c r="Q2483" s="176" t="s">
        <v>284</v>
      </c>
      <c r="R2483" s="176" t="s">
        <v>284</v>
      </c>
      <c r="S2483" s="176" t="s">
        <v>284</v>
      </c>
      <c r="T2483" s="176" t="s">
        <v>284</v>
      </c>
      <c r="U2483" s="176" t="s">
        <v>284</v>
      </c>
      <c r="V2483" s="176" t="s">
        <v>284</v>
      </c>
      <c r="W2483" s="176" t="s">
        <v>284</v>
      </c>
      <c r="X2483" s="176" t="s">
        <v>284</v>
      </c>
      <c r="Y2483" s="176" t="s">
        <v>284</v>
      </c>
      <c r="Z2483" s="176" t="s">
        <v>284</v>
      </c>
      <c r="AA2483" s="176" t="s">
        <v>284</v>
      </c>
      <c r="AB2483" s="176" t="s">
        <v>284</v>
      </c>
      <c r="AC2483" s="176" t="s">
        <v>284</v>
      </c>
      <c r="AD2483" s="176" t="s">
        <v>284</v>
      </c>
      <c r="AE2483" s="176" t="s">
        <v>284</v>
      </c>
      <c r="AF2483" s="176" t="s">
        <v>284</v>
      </c>
      <c r="AG2483" s="176" t="s">
        <v>284</v>
      </c>
      <c r="AH2483" s="176" t="s">
        <v>284</v>
      </c>
      <c r="AI2483" s="176" t="s">
        <v>284</v>
      </c>
      <c r="AJ2483" s="176" t="s">
        <v>284</v>
      </c>
      <c r="AK2483" s="176" t="s">
        <v>284</v>
      </c>
      <c r="AL2483" s="176" t="s">
        <v>284</v>
      </c>
      <c r="AM2483" s="176" t="s">
        <v>284</v>
      </c>
      <c r="AN2483" s="176" t="s">
        <v>284</v>
      </c>
      <c r="AO2483" s="176" t="s">
        <v>284</v>
      </c>
      <c r="AP2483" s="176" t="s">
        <v>284</v>
      </c>
      <c r="AQ2483" s="176" t="s">
        <v>284</v>
      </c>
      <c r="AR2483" s="176" t="s">
        <v>284</v>
      </c>
      <c r="AS2483" s="176" t="s">
        <v>284</v>
      </c>
      <c r="AT2483" s="176" t="s">
        <v>284</v>
      </c>
      <c r="AU2483" s="176" t="s">
        <v>284</v>
      </c>
      <c r="AV2483" s="176" t="s">
        <v>284</v>
      </c>
      <c r="AW2483" s="176" t="s">
        <v>284</v>
      </c>
      <c r="AX2483" s="176" t="s">
        <v>284</v>
      </c>
    </row>
    <row r="2484" spans="1:50" x14ac:dyDescent="0.3">
      <c r="A2484" s="176">
        <v>813524</v>
      </c>
      <c r="B2484" s="176" t="s">
        <v>308</v>
      </c>
      <c r="C2484" s="176" t="s">
        <v>222</v>
      </c>
      <c r="D2484" s="176" t="s">
        <v>222</v>
      </c>
      <c r="E2484" s="176" t="s">
        <v>221</v>
      </c>
      <c r="F2484" s="176" t="s">
        <v>221</v>
      </c>
      <c r="G2484" s="176" t="s">
        <v>222</v>
      </c>
      <c r="H2484" s="176" t="s">
        <v>222</v>
      </c>
      <c r="I2484" s="176" t="s">
        <v>221</v>
      </c>
      <c r="J2484" s="176" t="s">
        <v>221</v>
      </c>
      <c r="K2484" s="176" t="s">
        <v>221</v>
      </c>
      <c r="L2484" s="176" t="s">
        <v>221</v>
      </c>
      <c r="M2484" s="176" t="s">
        <v>221</v>
      </c>
      <c r="N2484" s="176" t="s">
        <v>221</v>
      </c>
    </row>
    <row r="2485" spans="1:50" x14ac:dyDescent="0.3">
      <c r="A2485" s="176">
        <v>813525</v>
      </c>
      <c r="B2485" s="176" t="s">
        <v>308</v>
      </c>
      <c r="C2485" s="176" t="s">
        <v>222</v>
      </c>
      <c r="D2485" s="176" t="s">
        <v>221</v>
      </c>
      <c r="E2485" s="176" t="s">
        <v>222</v>
      </c>
      <c r="F2485" s="176" t="s">
        <v>222</v>
      </c>
      <c r="G2485" s="176" t="s">
        <v>222</v>
      </c>
      <c r="H2485" s="176" t="s">
        <v>221</v>
      </c>
      <c r="I2485" s="176" t="s">
        <v>221</v>
      </c>
      <c r="J2485" s="176" t="s">
        <v>221</v>
      </c>
      <c r="K2485" s="176" t="s">
        <v>221</v>
      </c>
      <c r="L2485" s="176" t="s">
        <v>221</v>
      </c>
      <c r="M2485" s="176" t="s">
        <v>221</v>
      </c>
      <c r="N2485" s="176" t="s">
        <v>221</v>
      </c>
    </row>
    <row r="2486" spans="1:50" x14ac:dyDescent="0.3">
      <c r="A2486" s="176">
        <v>813526</v>
      </c>
      <c r="B2486" s="176" t="s">
        <v>308</v>
      </c>
      <c r="C2486" s="176" t="s">
        <v>222</v>
      </c>
      <c r="D2486" s="176" t="s">
        <v>222</v>
      </c>
      <c r="E2486" s="176" t="s">
        <v>222</v>
      </c>
      <c r="F2486" s="176" t="s">
        <v>222</v>
      </c>
      <c r="G2486" s="176" t="s">
        <v>222</v>
      </c>
      <c r="H2486" s="176" t="s">
        <v>222</v>
      </c>
      <c r="I2486" s="176" t="s">
        <v>222</v>
      </c>
      <c r="J2486" s="176" t="s">
        <v>222</v>
      </c>
      <c r="K2486" s="176" t="s">
        <v>222</v>
      </c>
      <c r="L2486" s="176" t="s">
        <v>222</v>
      </c>
      <c r="M2486" s="176" t="s">
        <v>222</v>
      </c>
      <c r="N2486" s="176" t="s">
        <v>222</v>
      </c>
      <c r="O2486" s="176" t="s">
        <v>284</v>
      </c>
      <c r="P2486" s="176" t="s">
        <v>284</v>
      </c>
      <c r="Q2486" s="176" t="s">
        <v>284</v>
      </c>
      <c r="R2486" s="176" t="s">
        <v>284</v>
      </c>
      <c r="S2486" s="176" t="s">
        <v>284</v>
      </c>
      <c r="T2486" s="176" t="s">
        <v>284</v>
      </c>
      <c r="U2486" s="176" t="s">
        <v>284</v>
      </c>
      <c r="V2486" s="176" t="s">
        <v>284</v>
      </c>
      <c r="W2486" s="176" t="s">
        <v>284</v>
      </c>
      <c r="X2486" s="176" t="s">
        <v>284</v>
      </c>
      <c r="Y2486" s="176" t="s">
        <v>284</v>
      </c>
      <c r="Z2486" s="176" t="s">
        <v>284</v>
      </c>
      <c r="AA2486" s="176" t="s">
        <v>284</v>
      </c>
      <c r="AB2486" s="176" t="s">
        <v>284</v>
      </c>
      <c r="AC2486" s="176" t="s">
        <v>284</v>
      </c>
      <c r="AD2486" s="176" t="s">
        <v>284</v>
      </c>
      <c r="AE2486" s="176" t="s">
        <v>284</v>
      </c>
      <c r="AF2486" s="176" t="s">
        <v>284</v>
      </c>
      <c r="AG2486" s="176" t="s">
        <v>284</v>
      </c>
      <c r="AH2486" s="176" t="s">
        <v>284</v>
      </c>
      <c r="AI2486" s="176" t="s">
        <v>284</v>
      </c>
      <c r="AJ2486" s="176" t="s">
        <v>284</v>
      </c>
      <c r="AK2486" s="176" t="s">
        <v>284</v>
      </c>
      <c r="AL2486" s="176" t="s">
        <v>284</v>
      </c>
      <c r="AM2486" s="176" t="s">
        <v>284</v>
      </c>
      <c r="AN2486" s="176" t="s">
        <v>284</v>
      </c>
      <c r="AO2486" s="176" t="s">
        <v>284</v>
      </c>
      <c r="AP2486" s="176" t="s">
        <v>284</v>
      </c>
      <c r="AQ2486" s="176" t="s">
        <v>284</v>
      </c>
      <c r="AR2486" s="176" t="s">
        <v>284</v>
      </c>
      <c r="AS2486" s="176" t="s">
        <v>284</v>
      </c>
      <c r="AT2486" s="176" t="s">
        <v>284</v>
      </c>
      <c r="AU2486" s="176" t="s">
        <v>284</v>
      </c>
      <c r="AV2486" s="176" t="s">
        <v>284</v>
      </c>
      <c r="AW2486" s="176" t="s">
        <v>284</v>
      </c>
      <c r="AX2486" s="176" t="s">
        <v>284</v>
      </c>
    </row>
    <row r="2487" spans="1:50" x14ac:dyDescent="0.3">
      <c r="A2487" s="176">
        <v>813527</v>
      </c>
      <c r="B2487" s="176" t="s">
        <v>308</v>
      </c>
      <c r="C2487" s="176" t="s">
        <v>222</v>
      </c>
      <c r="D2487" s="176" t="s">
        <v>222</v>
      </c>
      <c r="E2487" s="176" t="s">
        <v>222</v>
      </c>
      <c r="F2487" s="176" t="s">
        <v>222</v>
      </c>
      <c r="G2487" s="176" t="s">
        <v>222</v>
      </c>
      <c r="H2487" s="176" t="s">
        <v>222</v>
      </c>
      <c r="I2487" s="176" t="s">
        <v>221</v>
      </c>
      <c r="J2487" s="176" t="s">
        <v>221</v>
      </c>
      <c r="K2487" s="176" t="s">
        <v>221</v>
      </c>
      <c r="L2487" s="176" t="s">
        <v>221</v>
      </c>
      <c r="M2487" s="176" t="s">
        <v>221</v>
      </c>
      <c r="N2487" s="176" t="s">
        <v>221</v>
      </c>
    </row>
    <row r="2488" spans="1:50" x14ac:dyDescent="0.3">
      <c r="A2488" s="176">
        <v>813528</v>
      </c>
      <c r="B2488" s="176" t="s">
        <v>308</v>
      </c>
      <c r="C2488" s="176" t="s">
        <v>222</v>
      </c>
      <c r="D2488" s="176" t="s">
        <v>222</v>
      </c>
      <c r="E2488" s="176" t="s">
        <v>222</v>
      </c>
      <c r="F2488" s="176" t="s">
        <v>222</v>
      </c>
      <c r="G2488" s="176" t="s">
        <v>222</v>
      </c>
      <c r="H2488" s="176" t="s">
        <v>222</v>
      </c>
      <c r="I2488" s="176" t="s">
        <v>222</v>
      </c>
      <c r="J2488" s="176" t="s">
        <v>221</v>
      </c>
      <c r="K2488" s="176" t="s">
        <v>222</v>
      </c>
      <c r="L2488" s="176" t="s">
        <v>222</v>
      </c>
      <c r="M2488" s="176" t="s">
        <v>222</v>
      </c>
      <c r="N2488" s="176" t="s">
        <v>222</v>
      </c>
      <c r="O2488" s="176" t="s">
        <v>284</v>
      </c>
      <c r="P2488" s="176" t="s">
        <v>284</v>
      </c>
      <c r="Q2488" s="176" t="s">
        <v>284</v>
      </c>
      <c r="R2488" s="176" t="s">
        <v>284</v>
      </c>
      <c r="S2488" s="176" t="s">
        <v>284</v>
      </c>
      <c r="T2488" s="176" t="s">
        <v>284</v>
      </c>
      <c r="U2488" s="176" t="s">
        <v>284</v>
      </c>
      <c r="V2488" s="176" t="s">
        <v>284</v>
      </c>
      <c r="W2488" s="176" t="s">
        <v>284</v>
      </c>
      <c r="X2488" s="176" t="s">
        <v>284</v>
      </c>
      <c r="Y2488" s="176" t="s">
        <v>284</v>
      </c>
      <c r="Z2488" s="176" t="s">
        <v>284</v>
      </c>
      <c r="AA2488" s="176" t="s">
        <v>284</v>
      </c>
      <c r="AB2488" s="176" t="s">
        <v>284</v>
      </c>
      <c r="AC2488" s="176" t="s">
        <v>284</v>
      </c>
      <c r="AD2488" s="176" t="s">
        <v>284</v>
      </c>
      <c r="AE2488" s="176" t="s">
        <v>284</v>
      </c>
      <c r="AF2488" s="176" t="s">
        <v>284</v>
      </c>
      <c r="AG2488" s="176" t="s">
        <v>284</v>
      </c>
      <c r="AH2488" s="176" t="s">
        <v>284</v>
      </c>
      <c r="AI2488" s="176" t="s">
        <v>284</v>
      </c>
      <c r="AJ2488" s="176" t="s">
        <v>284</v>
      </c>
      <c r="AK2488" s="176" t="s">
        <v>284</v>
      </c>
      <c r="AL2488" s="176" t="s">
        <v>284</v>
      </c>
      <c r="AM2488" s="176" t="s">
        <v>284</v>
      </c>
      <c r="AN2488" s="176" t="s">
        <v>284</v>
      </c>
      <c r="AO2488" s="176" t="s">
        <v>284</v>
      </c>
      <c r="AP2488" s="176" t="s">
        <v>284</v>
      </c>
      <c r="AQ2488" s="176" t="s">
        <v>284</v>
      </c>
      <c r="AR2488" s="176" t="s">
        <v>284</v>
      </c>
      <c r="AS2488" s="176" t="s">
        <v>284</v>
      </c>
      <c r="AT2488" s="176" t="s">
        <v>284</v>
      </c>
      <c r="AU2488" s="176" t="s">
        <v>284</v>
      </c>
      <c r="AV2488" s="176" t="s">
        <v>284</v>
      </c>
      <c r="AW2488" s="176" t="s">
        <v>284</v>
      </c>
      <c r="AX2488" s="176" t="s">
        <v>284</v>
      </c>
    </row>
    <row r="2489" spans="1:50" x14ac:dyDescent="0.3">
      <c r="A2489" s="176">
        <v>813529</v>
      </c>
      <c r="B2489" s="176" t="s">
        <v>308</v>
      </c>
      <c r="C2489" s="176" t="s">
        <v>222</v>
      </c>
      <c r="D2489" s="176" t="s">
        <v>222</v>
      </c>
      <c r="E2489" s="176" t="s">
        <v>222</v>
      </c>
      <c r="F2489" s="176" t="s">
        <v>222</v>
      </c>
      <c r="G2489" s="176" t="s">
        <v>222</v>
      </c>
      <c r="H2489" s="176" t="s">
        <v>222</v>
      </c>
      <c r="I2489" s="176" t="s">
        <v>222</v>
      </c>
      <c r="J2489" s="176" t="s">
        <v>222</v>
      </c>
      <c r="K2489" s="176" t="s">
        <v>222</v>
      </c>
      <c r="L2489" s="176" t="s">
        <v>222</v>
      </c>
      <c r="M2489" s="176" t="s">
        <v>222</v>
      </c>
      <c r="N2489" s="176" t="s">
        <v>222</v>
      </c>
      <c r="O2489" s="176" t="s">
        <v>284</v>
      </c>
      <c r="P2489" s="176" t="s">
        <v>284</v>
      </c>
      <c r="Q2489" s="176" t="s">
        <v>284</v>
      </c>
      <c r="R2489" s="176" t="s">
        <v>284</v>
      </c>
      <c r="S2489" s="176" t="s">
        <v>284</v>
      </c>
      <c r="T2489" s="176" t="s">
        <v>284</v>
      </c>
      <c r="U2489" s="176" t="s">
        <v>284</v>
      </c>
      <c r="V2489" s="176" t="s">
        <v>284</v>
      </c>
      <c r="W2489" s="176" t="s">
        <v>284</v>
      </c>
      <c r="X2489" s="176" t="s">
        <v>284</v>
      </c>
      <c r="Y2489" s="176" t="s">
        <v>284</v>
      </c>
      <c r="Z2489" s="176" t="s">
        <v>284</v>
      </c>
      <c r="AA2489" s="176" t="s">
        <v>284</v>
      </c>
      <c r="AB2489" s="176" t="s">
        <v>284</v>
      </c>
      <c r="AC2489" s="176" t="s">
        <v>284</v>
      </c>
      <c r="AD2489" s="176" t="s">
        <v>284</v>
      </c>
      <c r="AE2489" s="176" t="s">
        <v>284</v>
      </c>
      <c r="AF2489" s="176" t="s">
        <v>284</v>
      </c>
      <c r="AG2489" s="176" t="s">
        <v>284</v>
      </c>
      <c r="AH2489" s="176" t="s">
        <v>284</v>
      </c>
      <c r="AI2489" s="176" t="s">
        <v>284</v>
      </c>
      <c r="AJ2489" s="176" t="s">
        <v>284</v>
      </c>
      <c r="AK2489" s="176" t="s">
        <v>284</v>
      </c>
      <c r="AL2489" s="176" t="s">
        <v>284</v>
      </c>
      <c r="AM2489" s="176" t="s">
        <v>284</v>
      </c>
      <c r="AN2489" s="176" t="s">
        <v>284</v>
      </c>
      <c r="AO2489" s="176" t="s">
        <v>284</v>
      </c>
      <c r="AP2489" s="176" t="s">
        <v>284</v>
      </c>
      <c r="AQ2489" s="176" t="s">
        <v>284</v>
      </c>
      <c r="AR2489" s="176" t="s">
        <v>284</v>
      </c>
      <c r="AS2489" s="176" t="s">
        <v>284</v>
      </c>
      <c r="AT2489" s="176" t="s">
        <v>284</v>
      </c>
      <c r="AU2489" s="176" t="s">
        <v>284</v>
      </c>
      <c r="AV2489" s="176" t="s">
        <v>284</v>
      </c>
      <c r="AW2489" s="176" t="s">
        <v>284</v>
      </c>
      <c r="AX2489" s="176" t="s">
        <v>284</v>
      </c>
    </row>
    <row r="2490" spans="1:50" x14ac:dyDescent="0.3">
      <c r="A2490" s="176">
        <v>813530</v>
      </c>
      <c r="B2490" s="176" t="s">
        <v>308</v>
      </c>
      <c r="C2490" s="176" t="s">
        <v>222</v>
      </c>
      <c r="D2490" s="176" t="s">
        <v>222</v>
      </c>
      <c r="E2490" s="176" t="s">
        <v>222</v>
      </c>
      <c r="F2490" s="176" t="s">
        <v>222</v>
      </c>
      <c r="G2490" s="176" t="s">
        <v>222</v>
      </c>
      <c r="H2490" s="176" t="s">
        <v>222</v>
      </c>
      <c r="I2490" s="176" t="s">
        <v>222</v>
      </c>
      <c r="J2490" s="176" t="s">
        <v>222</v>
      </c>
      <c r="K2490" s="176" t="s">
        <v>222</v>
      </c>
      <c r="L2490" s="176" t="s">
        <v>222</v>
      </c>
      <c r="M2490" s="176" t="s">
        <v>222</v>
      </c>
      <c r="N2490" s="176" t="s">
        <v>222</v>
      </c>
      <c r="O2490" s="176" t="s">
        <v>284</v>
      </c>
      <c r="P2490" s="176" t="s">
        <v>284</v>
      </c>
      <c r="Q2490" s="176" t="s">
        <v>284</v>
      </c>
      <c r="R2490" s="176" t="s">
        <v>284</v>
      </c>
      <c r="S2490" s="176" t="s">
        <v>284</v>
      </c>
      <c r="T2490" s="176" t="s">
        <v>284</v>
      </c>
      <c r="U2490" s="176" t="s">
        <v>284</v>
      </c>
      <c r="V2490" s="176" t="s">
        <v>284</v>
      </c>
      <c r="W2490" s="176" t="s">
        <v>284</v>
      </c>
      <c r="X2490" s="176" t="s">
        <v>284</v>
      </c>
      <c r="Y2490" s="176" t="s">
        <v>284</v>
      </c>
      <c r="Z2490" s="176" t="s">
        <v>284</v>
      </c>
      <c r="AA2490" s="176" t="s">
        <v>284</v>
      </c>
      <c r="AB2490" s="176" t="s">
        <v>284</v>
      </c>
      <c r="AC2490" s="176" t="s">
        <v>284</v>
      </c>
      <c r="AD2490" s="176" t="s">
        <v>284</v>
      </c>
      <c r="AE2490" s="176" t="s">
        <v>284</v>
      </c>
      <c r="AF2490" s="176" t="s">
        <v>284</v>
      </c>
      <c r="AG2490" s="176" t="s">
        <v>284</v>
      </c>
      <c r="AH2490" s="176" t="s">
        <v>284</v>
      </c>
      <c r="AI2490" s="176" t="s">
        <v>284</v>
      </c>
      <c r="AJ2490" s="176" t="s">
        <v>284</v>
      </c>
      <c r="AK2490" s="176" t="s">
        <v>284</v>
      </c>
      <c r="AL2490" s="176" t="s">
        <v>284</v>
      </c>
      <c r="AM2490" s="176" t="s">
        <v>284</v>
      </c>
      <c r="AN2490" s="176" t="s">
        <v>284</v>
      </c>
      <c r="AO2490" s="176" t="s">
        <v>284</v>
      </c>
      <c r="AP2490" s="176" t="s">
        <v>284</v>
      </c>
      <c r="AQ2490" s="176" t="s">
        <v>284</v>
      </c>
      <c r="AR2490" s="176" t="s">
        <v>284</v>
      </c>
      <c r="AS2490" s="176" t="s">
        <v>284</v>
      </c>
      <c r="AT2490" s="176" t="s">
        <v>284</v>
      </c>
      <c r="AU2490" s="176" t="s">
        <v>284</v>
      </c>
      <c r="AV2490" s="176" t="s">
        <v>284</v>
      </c>
      <c r="AW2490" s="176" t="s">
        <v>284</v>
      </c>
      <c r="AX2490" s="176" t="s">
        <v>284</v>
      </c>
    </row>
    <row r="2491" spans="1:50" x14ac:dyDescent="0.3">
      <c r="A2491" s="176">
        <v>813531</v>
      </c>
      <c r="B2491" s="176" t="s">
        <v>308</v>
      </c>
      <c r="C2491" s="176" t="s">
        <v>222</v>
      </c>
      <c r="D2491" s="176" t="s">
        <v>222</v>
      </c>
      <c r="E2491" s="176" t="s">
        <v>222</v>
      </c>
      <c r="F2491" s="176" t="s">
        <v>222</v>
      </c>
      <c r="G2491" s="176" t="s">
        <v>222</v>
      </c>
      <c r="H2491" s="176" t="s">
        <v>222</v>
      </c>
      <c r="I2491" s="176" t="s">
        <v>222</v>
      </c>
      <c r="J2491" s="176" t="s">
        <v>221</v>
      </c>
      <c r="K2491" s="176" t="s">
        <v>222</v>
      </c>
      <c r="L2491" s="176" t="s">
        <v>222</v>
      </c>
      <c r="M2491" s="176" t="s">
        <v>222</v>
      </c>
      <c r="N2491" s="176" t="s">
        <v>222</v>
      </c>
      <c r="O2491" s="176" t="s">
        <v>284</v>
      </c>
      <c r="P2491" s="176" t="s">
        <v>284</v>
      </c>
      <c r="Q2491" s="176" t="s">
        <v>284</v>
      </c>
      <c r="R2491" s="176" t="s">
        <v>284</v>
      </c>
      <c r="S2491" s="176" t="s">
        <v>284</v>
      </c>
      <c r="T2491" s="176" t="s">
        <v>284</v>
      </c>
      <c r="U2491" s="176" t="s">
        <v>284</v>
      </c>
      <c r="V2491" s="176" t="s">
        <v>284</v>
      </c>
      <c r="W2491" s="176" t="s">
        <v>284</v>
      </c>
      <c r="X2491" s="176" t="s">
        <v>284</v>
      </c>
      <c r="Y2491" s="176" t="s">
        <v>284</v>
      </c>
      <c r="Z2491" s="176" t="s">
        <v>284</v>
      </c>
      <c r="AA2491" s="176" t="s">
        <v>284</v>
      </c>
      <c r="AB2491" s="176" t="s">
        <v>284</v>
      </c>
      <c r="AC2491" s="176" t="s">
        <v>284</v>
      </c>
      <c r="AD2491" s="176" t="s">
        <v>284</v>
      </c>
      <c r="AE2491" s="176" t="s">
        <v>284</v>
      </c>
      <c r="AF2491" s="176" t="s">
        <v>284</v>
      </c>
      <c r="AG2491" s="176" t="s">
        <v>284</v>
      </c>
      <c r="AH2491" s="176" t="s">
        <v>284</v>
      </c>
      <c r="AI2491" s="176" t="s">
        <v>284</v>
      </c>
      <c r="AJ2491" s="176" t="s">
        <v>284</v>
      </c>
      <c r="AK2491" s="176" t="s">
        <v>284</v>
      </c>
      <c r="AL2491" s="176" t="s">
        <v>284</v>
      </c>
      <c r="AM2491" s="176" t="s">
        <v>284</v>
      </c>
      <c r="AN2491" s="176" t="s">
        <v>284</v>
      </c>
      <c r="AO2491" s="176" t="s">
        <v>284</v>
      </c>
      <c r="AP2491" s="176" t="s">
        <v>284</v>
      </c>
      <c r="AQ2491" s="176" t="s">
        <v>284</v>
      </c>
      <c r="AR2491" s="176" t="s">
        <v>284</v>
      </c>
      <c r="AS2491" s="176" t="s">
        <v>284</v>
      </c>
      <c r="AT2491" s="176" t="s">
        <v>284</v>
      </c>
      <c r="AU2491" s="176" t="s">
        <v>284</v>
      </c>
      <c r="AV2491" s="176" t="s">
        <v>284</v>
      </c>
      <c r="AW2491" s="176" t="s">
        <v>284</v>
      </c>
      <c r="AX2491" s="176" t="s">
        <v>284</v>
      </c>
    </row>
    <row r="2492" spans="1:50" x14ac:dyDescent="0.3">
      <c r="A2492" s="176">
        <v>813532</v>
      </c>
      <c r="B2492" s="176" t="s">
        <v>308</v>
      </c>
      <c r="C2492" s="176" t="s">
        <v>222</v>
      </c>
      <c r="D2492" s="176" t="s">
        <v>222</v>
      </c>
      <c r="E2492" s="176" t="s">
        <v>222</v>
      </c>
      <c r="F2492" s="176" t="s">
        <v>222</v>
      </c>
      <c r="G2492" s="176" t="s">
        <v>222</v>
      </c>
      <c r="H2492" s="176" t="s">
        <v>222</v>
      </c>
      <c r="I2492" s="176" t="s">
        <v>221</v>
      </c>
      <c r="J2492" s="176" t="s">
        <v>221</v>
      </c>
      <c r="K2492" s="176" t="s">
        <v>221</v>
      </c>
      <c r="L2492" s="176" t="s">
        <v>221</v>
      </c>
      <c r="M2492" s="176" t="s">
        <v>221</v>
      </c>
      <c r="N2492" s="176" t="s">
        <v>221</v>
      </c>
      <c r="O2492" s="176" t="s">
        <v>284</v>
      </c>
      <c r="P2492" s="176" t="s">
        <v>284</v>
      </c>
      <c r="Q2492" s="176" t="s">
        <v>284</v>
      </c>
      <c r="R2492" s="176" t="s">
        <v>284</v>
      </c>
      <c r="S2492" s="176" t="s">
        <v>284</v>
      </c>
      <c r="T2492" s="176" t="s">
        <v>284</v>
      </c>
      <c r="U2492" s="176" t="s">
        <v>284</v>
      </c>
      <c r="V2492" s="176" t="s">
        <v>284</v>
      </c>
      <c r="W2492" s="176" t="s">
        <v>284</v>
      </c>
      <c r="X2492" s="176" t="s">
        <v>284</v>
      </c>
      <c r="Y2492" s="176" t="s">
        <v>284</v>
      </c>
      <c r="Z2492" s="176" t="s">
        <v>284</v>
      </c>
      <c r="AA2492" s="176" t="s">
        <v>284</v>
      </c>
      <c r="AB2492" s="176" t="s">
        <v>284</v>
      </c>
      <c r="AC2492" s="176" t="s">
        <v>284</v>
      </c>
      <c r="AD2492" s="176" t="s">
        <v>284</v>
      </c>
      <c r="AE2492" s="176" t="s">
        <v>284</v>
      </c>
      <c r="AF2492" s="176" t="s">
        <v>284</v>
      </c>
      <c r="AG2492" s="176" t="s">
        <v>284</v>
      </c>
      <c r="AH2492" s="176" t="s">
        <v>284</v>
      </c>
      <c r="AI2492" s="176" t="s">
        <v>284</v>
      </c>
      <c r="AJ2492" s="176" t="s">
        <v>284</v>
      </c>
      <c r="AK2492" s="176" t="s">
        <v>284</v>
      </c>
      <c r="AL2492" s="176" t="s">
        <v>284</v>
      </c>
      <c r="AM2492" s="176" t="s">
        <v>284</v>
      </c>
      <c r="AN2492" s="176" t="s">
        <v>284</v>
      </c>
      <c r="AO2492" s="176" t="s">
        <v>284</v>
      </c>
      <c r="AP2492" s="176" t="s">
        <v>284</v>
      </c>
      <c r="AQ2492" s="176" t="s">
        <v>284</v>
      </c>
      <c r="AR2492" s="176" t="s">
        <v>284</v>
      </c>
      <c r="AS2492" s="176" t="s">
        <v>284</v>
      </c>
      <c r="AT2492" s="176" t="s">
        <v>284</v>
      </c>
      <c r="AU2492" s="176" t="s">
        <v>284</v>
      </c>
      <c r="AV2492" s="176" t="s">
        <v>284</v>
      </c>
      <c r="AW2492" s="176" t="s">
        <v>284</v>
      </c>
      <c r="AX2492" s="176" t="s">
        <v>284</v>
      </c>
    </row>
    <row r="2493" spans="1:50" x14ac:dyDescent="0.3">
      <c r="A2493" s="176">
        <v>813533</v>
      </c>
      <c r="B2493" s="176" t="s">
        <v>308</v>
      </c>
      <c r="C2493" s="176" t="s">
        <v>222</v>
      </c>
      <c r="D2493" s="176" t="s">
        <v>222</v>
      </c>
      <c r="E2493" s="176" t="s">
        <v>221</v>
      </c>
      <c r="F2493" s="176" t="s">
        <v>222</v>
      </c>
      <c r="G2493" s="176" t="s">
        <v>222</v>
      </c>
      <c r="H2493" s="176" t="s">
        <v>222</v>
      </c>
      <c r="I2493" s="176" t="s">
        <v>222</v>
      </c>
      <c r="J2493" s="176" t="s">
        <v>222</v>
      </c>
      <c r="K2493" s="176" t="s">
        <v>221</v>
      </c>
      <c r="L2493" s="176" t="s">
        <v>222</v>
      </c>
      <c r="M2493" s="176" t="s">
        <v>222</v>
      </c>
      <c r="N2493" s="176" t="s">
        <v>222</v>
      </c>
      <c r="O2493" s="176" t="s">
        <v>284</v>
      </c>
      <c r="P2493" s="176" t="s">
        <v>284</v>
      </c>
      <c r="Q2493" s="176" t="s">
        <v>284</v>
      </c>
      <c r="R2493" s="176" t="s">
        <v>284</v>
      </c>
      <c r="S2493" s="176" t="s">
        <v>284</v>
      </c>
      <c r="T2493" s="176" t="s">
        <v>284</v>
      </c>
      <c r="U2493" s="176" t="s">
        <v>284</v>
      </c>
      <c r="V2493" s="176" t="s">
        <v>284</v>
      </c>
      <c r="W2493" s="176" t="s">
        <v>284</v>
      </c>
      <c r="X2493" s="176" t="s">
        <v>284</v>
      </c>
      <c r="Y2493" s="176" t="s">
        <v>284</v>
      </c>
      <c r="Z2493" s="176" t="s">
        <v>284</v>
      </c>
      <c r="AA2493" s="176" t="s">
        <v>284</v>
      </c>
      <c r="AB2493" s="176" t="s">
        <v>284</v>
      </c>
      <c r="AC2493" s="176" t="s">
        <v>284</v>
      </c>
      <c r="AD2493" s="176" t="s">
        <v>284</v>
      </c>
      <c r="AE2493" s="176" t="s">
        <v>284</v>
      </c>
      <c r="AF2493" s="176" t="s">
        <v>284</v>
      </c>
      <c r="AG2493" s="176" t="s">
        <v>284</v>
      </c>
      <c r="AH2493" s="176" t="s">
        <v>284</v>
      </c>
      <c r="AI2493" s="176" t="s">
        <v>284</v>
      </c>
      <c r="AJ2493" s="176" t="s">
        <v>284</v>
      </c>
      <c r="AK2493" s="176" t="s">
        <v>284</v>
      </c>
      <c r="AL2493" s="176" t="s">
        <v>284</v>
      </c>
      <c r="AM2493" s="176" t="s">
        <v>284</v>
      </c>
      <c r="AN2493" s="176" t="s">
        <v>284</v>
      </c>
      <c r="AO2493" s="176" t="s">
        <v>284</v>
      </c>
      <c r="AP2493" s="176" t="s">
        <v>284</v>
      </c>
      <c r="AQ2493" s="176" t="s">
        <v>284</v>
      </c>
      <c r="AR2493" s="176" t="s">
        <v>284</v>
      </c>
      <c r="AS2493" s="176" t="s">
        <v>284</v>
      </c>
      <c r="AT2493" s="176" t="s">
        <v>284</v>
      </c>
      <c r="AU2493" s="176" t="s">
        <v>284</v>
      </c>
      <c r="AV2493" s="176" t="s">
        <v>284</v>
      </c>
      <c r="AW2493" s="176" t="s">
        <v>284</v>
      </c>
      <c r="AX2493" s="176" t="s">
        <v>284</v>
      </c>
    </row>
    <row r="2494" spans="1:50" x14ac:dyDescent="0.3">
      <c r="A2494" s="176">
        <v>813535</v>
      </c>
      <c r="B2494" s="176" t="s">
        <v>308</v>
      </c>
      <c r="C2494" s="176" t="s">
        <v>222</v>
      </c>
      <c r="D2494" s="176" t="s">
        <v>221</v>
      </c>
      <c r="E2494" s="176" t="s">
        <v>221</v>
      </c>
      <c r="F2494" s="176" t="s">
        <v>222</v>
      </c>
      <c r="G2494" s="176" t="s">
        <v>222</v>
      </c>
      <c r="H2494" s="176" t="s">
        <v>222</v>
      </c>
      <c r="I2494" s="176" t="s">
        <v>222</v>
      </c>
      <c r="J2494" s="176" t="s">
        <v>222</v>
      </c>
      <c r="K2494" s="176" t="s">
        <v>222</v>
      </c>
      <c r="L2494" s="176" t="s">
        <v>222</v>
      </c>
      <c r="M2494" s="176" t="s">
        <v>222</v>
      </c>
      <c r="N2494" s="176" t="s">
        <v>222</v>
      </c>
      <c r="O2494" s="176" t="s">
        <v>284</v>
      </c>
      <c r="P2494" s="176" t="s">
        <v>284</v>
      </c>
      <c r="Q2494" s="176" t="s">
        <v>284</v>
      </c>
      <c r="R2494" s="176" t="s">
        <v>284</v>
      </c>
      <c r="S2494" s="176" t="s">
        <v>284</v>
      </c>
      <c r="T2494" s="176" t="s">
        <v>284</v>
      </c>
      <c r="U2494" s="176" t="s">
        <v>284</v>
      </c>
      <c r="V2494" s="176" t="s">
        <v>284</v>
      </c>
      <c r="W2494" s="176" t="s">
        <v>284</v>
      </c>
      <c r="X2494" s="176" t="s">
        <v>284</v>
      </c>
      <c r="Y2494" s="176" t="s">
        <v>284</v>
      </c>
      <c r="Z2494" s="176" t="s">
        <v>284</v>
      </c>
      <c r="AA2494" s="176" t="s">
        <v>284</v>
      </c>
      <c r="AB2494" s="176" t="s">
        <v>284</v>
      </c>
      <c r="AC2494" s="176" t="s">
        <v>284</v>
      </c>
      <c r="AD2494" s="176" t="s">
        <v>284</v>
      </c>
      <c r="AE2494" s="176" t="s">
        <v>284</v>
      </c>
      <c r="AF2494" s="176" t="s">
        <v>284</v>
      </c>
      <c r="AG2494" s="176" t="s">
        <v>284</v>
      </c>
      <c r="AH2494" s="176" t="s">
        <v>284</v>
      </c>
      <c r="AI2494" s="176" t="s">
        <v>284</v>
      </c>
      <c r="AJ2494" s="176" t="s">
        <v>284</v>
      </c>
      <c r="AK2494" s="176" t="s">
        <v>284</v>
      </c>
      <c r="AL2494" s="176" t="s">
        <v>284</v>
      </c>
      <c r="AM2494" s="176" t="s">
        <v>284</v>
      </c>
      <c r="AN2494" s="176" t="s">
        <v>284</v>
      </c>
      <c r="AO2494" s="176" t="s">
        <v>284</v>
      </c>
      <c r="AP2494" s="176" t="s">
        <v>284</v>
      </c>
      <c r="AQ2494" s="176" t="s">
        <v>284</v>
      </c>
      <c r="AR2494" s="176" t="s">
        <v>284</v>
      </c>
      <c r="AS2494" s="176" t="s">
        <v>284</v>
      </c>
      <c r="AT2494" s="176" t="s">
        <v>284</v>
      </c>
      <c r="AU2494" s="176" t="s">
        <v>284</v>
      </c>
      <c r="AV2494" s="176" t="s">
        <v>284</v>
      </c>
      <c r="AW2494" s="176" t="s">
        <v>284</v>
      </c>
      <c r="AX2494" s="176" t="s">
        <v>284</v>
      </c>
    </row>
    <row r="2495" spans="1:50" x14ac:dyDescent="0.3">
      <c r="A2495" s="176">
        <v>813538</v>
      </c>
      <c r="B2495" s="176" t="s">
        <v>308</v>
      </c>
      <c r="C2495" s="176" t="s">
        <v>222</v>
      </c>
      <c r="D2495" s="176" t="s">
        <v>221</v>
      </c>
      <c r="E2495" s="176" t="s">
        <v>222</v>
      </c>
      <c r="F2495" s="176" t="s">
        <v>222</v>
      </c>
      <c r="G2495" s="176" t="s">
        <v>222</v>
      </c>
      <c r="H2495" s="176" t="s">
        <v>222</v>
      </c>
      <c r="I2495" s="176" t="s">
        <v>222</v>
      </c>
      <c r="J2495" s="176" t="s">
        <v>222</v>
      </c>
      <c r="K2495" s="176" t="s">
        <v>221</v>
      </c>
      <c r="L2495" s="176" t="s">
        <v>222</v>
      </c>
      <c r="M2495" s="176" t="s">
        <v>222</v>
      </c>
      <c r="N2495" s="176" t="s">
        <v>222</v>
      </c>
      <c r="O2495" s="176" t="s">
        <v>284</v>
      </c>
      <c r="P2495" s="176" t="s">
        <v>284</v>
      </c>
      <c r="Q2495" s="176" t="s">
        <v>284</v>
      </c>
      <c r="R2495" s="176" t="s">
        <v>284</v>
      </c>
      <c r="S2495" s="176" t="s">
        <v>284</v>
      </c>
      <c r="T2495" s="176" t="s">
        <v>284</v>
      </c>
      <c r="U2495" s="176" t="s">
        <v>284</v>
      </c>
      <c r="V2495" s="176" t="s">
        <v>284</v>
      </c>
      <c r="W2495" s="176" t="s">
        <v>284</v>
      </c>
      <c r="X2495" s="176" t="s">
        <v>284</v>
      </c>
      <c r="Y2495" s="176" t="s">
        <v>284</v>
      </c>
      <c r="Z2495" s="176" t="s">
        <v>284</v>
      </c>
      <c r="AA2495" s="176" t="s">
        <v>284</v>
      </c>
      <c r="AB2495" s="176" t="s">
        <v>284</v>
      </c>
      <c r="AC2495" s="176" t="s">
        <v>284</v>
      </c>
      <c r="AD2495" s="176" t="s">
        <v>284</v>
      </c>
      <c r="AE2495" s="176" t="s">
        <v>284</v>
      </c>
      <c r="AF2495" s="176" t="s">
        <v>284</v>
      </c>
      <c r="AG2495" s="176" t="s">
        <v>284</v>
      </c>
      <c r="AH2495" s="176" t="s">
        <v>284</v>
      </c>
      <c r="AI2495" s="176" t="s">
        <v>284</v>
      </c>
      <c r="AJ2495" s="176" t="s">
        <v>284</v>
      </c>
      <c r="AK2495" s="176" t="s">
        <v>284</v>
      </c>
      <c r="AL2495" s="176" t="s">
        <v>284</v>
      </c>
      <c r="AM2495" s="176" t="s">
        <v>284</v>
      </c>
      <c r="AN2495" s="176" t="s">
        <v>284</v>
      </c>
      <c r="AO2495" s="176" t="s">
        <v>284</v>
      </c>
      <c r="AP2495" s="176" t="s">
        <v>284</v>
      </c>
      <c r="AQ2495" s="176" t="s">
        <v>284</v>
      </c>
      <c r="AR2495" s="176" t="s">
        <v>284</v>
      </c>
      <c r="AS2495" s="176" t="s">
        <v>284</v>
      </c>
      <c r="AT2495" s="176" t="s">
        <v>284</v>
      </c>
      <c r="AU2495" s="176" t="s">
        <v>284</v>
      </c>
      <c r="AV2495" s="176" t="s">
        <v>284</v>
      </c>
      <c r="AW2495" s="176" t="s">
        <v>284</v>
      </c>
      <c r="AX2495" s="176" t="s">
        <v>284</v>
      </c>
    </row>
    <row r="2496" spans="1:50" x14ac:dyDescent="0.3">
      <c r="A2496" s="176">
        <v>813539</v>
      </c>
      <c r="B2496" s="176" t="s">
        <v>308</v>
      </c>
      <c r="C2496" s="176" t="s">
        <v>222</v>
      </c>
      <c r="D2496" s="176" t="s">
        <v>222</v>
      </c>
      <c r="E2496" s="176" t="s">
        <v>222</v>
      </c>
      <c r="F2496" s="176" t="s">
        <v>222</v>
      </c>
      <c r="G2496" s="176" t="s">
        <v>222</v>
      </c>
      <c r="H2496" s="176" t="s">
        <v>221</v>
      </c>
      <c r="I2496" s="176" t="s">
        <v>222</v>
      </c>
      <c r="J2496" s="176" t="s">
        <v>221</v>
      </c>
      <c r="K2496" s="176" t="s">
        <v>221</v>
      </c>
      <c r="L2496" s="176" t="s">
        <v>221</v>
      </c>
      <c r="M2496" s="176" t="s">
        <v>222</v>
      </c>
      <c r="N2496" s="176" t="s">
        <v>221</v>
      </c>
      <c r="O2496" s="176" t="s">
        <v>284</v>
      </c>
      <c r="P2496" s="176" t="s">
        <v>284</v>
      </c>
      <c r="Q2496" s="176" t="s">
        <v>284</v>
      </c>
      <c r="R2496" s="176" t="s">
        <v>284</v>
      </c>
      <c r="S2496" s="176" t="s">
        <v>284</v>
      </c>
      <c r="T2496" s="176" t="s">
        <v>284</v>
      </c>
      <c r="U2496" s="176" t="s">
        <v>284</v>
      </c>
      <c r="V2496" s="176" t="s">
        <v>284</v>
      </c>
      <c r="W2496" s="176" t="s">
        <v>284</v>
      </c>
      <c r="X2496" s="176" t="s">
        <v>284</v>
      </c>
      <c r="Y2496" s="176" t="s">
        <v>284</v>
      </c>
      <c r="Z2496" s="176" t="s">
        <v>284</v>
      </c>
      <c r="AA2496" s="176" t="s">
        <v>284</v>
      </c>
      <c r="AB2496" s="176" t="s">
        <v>284</v>
      </c>
      <c r="AC2496" s="176" t="s">
        <v>284</v>
      </c>
      <c r="AD2496" s="176" t="s">
        <v>284</v>
      </c>
      <c r="AE2496" s="176" t="s">
        <v>284</v>
      </c>
      <c r="AF2496" s="176" t="s">
        <v>284</v>
      </c>
      <c r="AG2496" s="176" t="s">
        <v>284</v>
      </c>
      <c r="AH2496" s="176" t="s">
        <v>284</v>
      </c>
      <c r="AI2496" s="176" t="s">
        <v>284</v>
      </c>
      <c r="AJ2496" s="176" t="s">
        <v>284</v>
      </c>
      <c r="AK2496" s="176" t="s">
        <v>284</v>
      </c>
      <c r="AL2496" s="176" t="s">
        <v>284</v>
      </c>
      <c r="AM2496" s="176" t="s">
        <v>284</v>
      </c>
      <c r="AN2496" s="176" t="s">
        <v>284</v>
      </c>
      <c r="AO2496" s="176" t="s">
        <v>284</v>
      </c>
      <c r="AP2496" s="176" t="s">
        <v>284</v>
      </c>
      <c r="AQ2496" s="176" t="s">
        <v>284</v>
      </c>
      <c r="AR2496" s="176" t="s">
        <v>284</v>
      </c>
      <c r="AS2496" s="176" t="s">
        <v>284</v>
      </c>
      <c r="AT2496" s="176" t="s">
        <v>284</v>
      </c>
      <c r="AU2496" s="176" t="s">
        <v>284</v>
      </c>
      <c r="AV2496" s="176" t="s">
        <v>284</v>
      </c>
      <c r="AW2496" s="176" t="s">
        <v>284</v>
      </c>
      <c r="AX2496" s="176" t="s">
        <v>284</v>
      </c>
    </row>
    <row r="2497" spans="1:50" x14ac:dyDescent="0.3">
      <c r="A2497" s="176">
        <v>813540</v>
      </c>
      <c r="B2497" s="176" t="s">
        <v>308</v>
      </c>
      <c r="C2497" s="176" t="s">
        <v>222</v>
      </c>
      <c r="D2497" s="176" t="s">
        <v>222</v>
      </c>
      <c r="E2497" s="176" t="s">
        <v>222</v>
      </c>
      <c r="F2497" s="176" t="s">
        <v>222</v>
      </c>
      <c r="G2497" s="176" t="s">
        <v>222</v>
      </c>
      <c r="H2497" s="176" t="s">
        <v>222</v>
      </c>
      <c r="I2497" s="176" t="s">
        <v>222</v>
      </c>
      <c r="J2497" s="176" t="s">
        <v>221</v>
      </c>
      <c r="K2497" s="176" t="s">
        <v>222</v>
      </c>
      <c r="L2497" s="176" t="s">
        <v>222</v>
      </c>
      <c r="M2497" s="176" t="s">
        <v>222</v>
      </c>
      <c r="N2497" s="176" t="s">
        <v>222</v>
      </c>
      <c r="O2497" s="176" t="s">
        <v>284</v>
      </c>
      <c r="P2497" s="176" t="s">
        <v>284</v>
      </c>
      <c r="Q2497" s="176" t="s">
        <v>284</v>
      </c>
      <c r="R2497" s="176" t="s">
        <v>284</v>
      </c>
      <c r="S2497" s="176" t="s">
        <v>284</v>
      </c>
      <c r="T2497" s="176" t="s">
        <v>284</v>
      </c>
      <c r="U2497" s="176" t="s">
        <v>284</v>
      </c>
      <c r="V2497" s="176" t="s">
        <v>284</v>
      </c>
      <c r="W2497" s="176" t="s">
        <v>284</v>
      </c>
      <c r="X2497" s="176" t="s">
        <v>284</v>
      </c>
      <c r="Y2497" s="176" t="s">
        <v>284</v>
      </c>
      <c r="Z2497" s="176" t="s">
        <v>284</v>
      </c>
      <c r="AA2497" s="176" t="s">
        <v>284</v>
      </c>
      <c r="AB2497" s="176" t="s">
        <v>284</v>
      </c>
      <c r="AC2497" s="176" t="s">
        <v>284</v>
      </c>
      <c r="AD2497" s="176" t="s">
        <v>284</v>
      </c>
      <c r="AE2497" s="176" t="s">
        <v>284</v>
      </c>
      <c r="AF2497" s="176" t="s">
        <v>284</v>
      </c>
      <c r="AG2497" s="176" t="s">
        <v>284</v>
      </c>
      <c r="AH2497" s="176" t="s">
        <v>284</v>
      </c>
      <c r="AI2497" s="176" t="s">
        <v>284</v>
      </c>
      <c r="AJ2497" s="176" t="s">
        <v>284</v>
      </c>
      <c r="AK2497" s="176" t="s">
        <v>284</v>
      </c>
      <c r="AL2497" s="176" t="s">
        <v>284</v>
      </c>
      <c r="AM2497" s="176" t="s">
        <v>284</v>
      </c>
      <c r="AN2497" s="176" t="s">
        <v>284</v>
      </c>
      <c r="AO2497" s="176" t="s">
        <v>284</v>
      </c>
      <c r="AP2497" s="176" t="s">
        <v>284</v>
      </c>
      <c r="AQ2497" s="176" t="s">
        <v>284</v>
      </c>
      <c r="AR2497" s="176" t="s">
        <v>284</v>
      </c>
      <c r="AS2497" s="176" t="s">
        <v>284</v>
      </c>
      <c r="AT2497" s="176" t="s">
        <v>284</v>
      </c>
      <c r="AU2497" s="176" t="s">
        <v>284</v>
      </c>
      <c r="AV2497" s="176" t="s">
        <v>284</v>
      </c>
      <c r="AW2497" s="176" t="s">
        <v>284</v>
      </c>
      <c r="AX2497" s="176" t="s">
        <v>284</v>
      </c>
    </row>
    <row r="2498" spans="1:50" x14ac:dyDescent="0.3">
      <c r="A2498" s="176">
        <v>813541</v>
      </c>
      <c r="B2498" s="176" t="s">
        <v>308</v>
      </c>
      <c r="C2498" s="176" t="s">
        <v>221</v>
      </c>
      <c r="D2498" s="176" t="s">
        <v>222</v>
      </c>
      <c r="E2498" s="176" t="s">
        <v>221</v>
      </c>
      <c r="F2498" s="176" t="s">
        <v>222</v>
      </c>
      <c r="G2498" s="176" t="s">
        <v>221</v>
      </c>
      <c r="H2498" s="176" t="s">
        <v>221</v>
      </c>
      <c r="I2498" s="176" t="s">
        <v>221</v>
      </c>
      <c r="J2498" s="176" t="s">
        <v>221</v>
      </c>
      <c r="K2498" s="176" t="s">
        <v>221</v>
      </c>
      <c r="L2498" s="176" t="s">
        <v>221</v>
      </c>
      <c r="M2498" s="176" t="s">
        <v>221</v>
      </c>
      <c r="N2498" s="176" t="s">
        <v>221</v>
      </c>
    </row>
    <row r="2499" spans="1:50" x14ac:dyDescent="0.3">
      <c r="A2499" s="176">
        <v>813542</v>
      </c>
      <c r="B2499" s="176" t="s">
        <v>308</v>
      </c>
      <c r="C2499" s="176" t="s">
        <v>222</v>
      </c>
      <c r="D2499" s="176" t="s">
        <v>221</v>
      </c>
      <c r="E2499" s="176" t="s">
        <v>222</v>
      </c>
      <c r="F2499" s="176" t="s">
        <v>222</v>
      </c>
      <c r="G2499" s="176" t="s">
        <v>222</v>
      </c>
      <c r="H2499" s="176" t="s">
        <v>222</v>
      </c>
      <c r="I2499" s="176" t="s">
        <v>222</v>
      </c>
      <c r="J2499" s="176" t="s">
        <v>222</v>
      </c>
      <c r="K2499" s="176" t="s">
        <v>222</v>
      </c>
      <c r="L2499" s="176" t="s">
        <v>221</v>
      </c>
      <c r="M2499" s="176" t="s">
        <v>221</v>
      </c>
      <c r="N2499" s="176" t="s">
        <v>221</v>
      </c>
      <c r="O2499" s="176" t="s">
        <v>284</v>
      </c>
      <c r="P2499" s="176" t="s">
        <v>284</v>
      </c>
      <c r="Q2499" s="176" t="s">
        <v>284</v>
      </c>
      <c r="R2499" s="176" t="s">
        <v>284</v>
      </c>
      <c r="S2499" s="176" t="s">
        <v>284</v>
      </c>
      <c r="T2499" s="176" t="s">
        <v>284</v>
      </c>
      <c r="U2499" s="176" t="s">
        <v>284</v>
      </c>
      <c r="V2499" s="176" t="s">
        <v>284</v>
      </c>
      <c r="W2499" s="176" t="s">
        <v>284</v>
      </c>
      <c r="X2499" s="176" t="s">
        <v>284</v>
      </c>
      <c r="Y2499" s="176" t="s">
        <v>284</v>
      </c>
      <c r="Z2499" s="176" t="s">
        <v>284</v>
      </c>
      <c r="AA2499" s="176" t="s">
        <v>284</v>
      </c>
      <c r="AB2499" s="176" t="s">
        <v>284</v>
      </c>
      <c r="AC2499" s="176" t="s">
        <v>284</v>
      </c>
      <c r="AD2499" s="176" t="s">
        <v>284</v>
      </c>
      <c r="AE2499" s="176" t="s">
        <v>284</v>
      </c>
      <c r="AF2499" s="176" t="s">
        <v>284</v>
      </c>
      <c r="AG2499" s="176" t="s">
        <v>284</v>
      </c>
      <c r="AH2499" s="176" t="s">
        <v>284</v>
      </c>
      <c r="AI2499" s="176" t="s">
        <v>284</v>
      </c>
      <c r="AJ2499" s="176" t="s">
        <v>284</v>
      </c>
      <c r="AK2499" s="176" t="s">
        <v>284</v>
      </c>
      <c r="AL2499" s="176" t="s">
        <v>284</v>
      </c>
      <c r="AM2499" s="176" t="s">
        <v>284</v>
      </c>
      <c r="AN2499" s="176" t="s">
        <v>284</v>
      </c>
      <c r="AO2499" s="176" t="s">
        <v>284</v>
      </c>
      <c r="AP2499" s="176" t="s">
        <v>284</v>
      </c>
      <c r="AQ2499" s="176" t="s">
        <v>284</v>
      </c>
      <c r="AR2499" s="176" t="s">
        <v>284</v>
      </c>
      <c r="AS2499" s="176" t="s">
        <v>284</v>
      </c>
      <c r="AT2499" s="176" t="s">
        <v>284</v>
      </c>
      <c r="AU2499" s="176" t="s">
        <v>284</v>
      </c>
      <c r="AV2499" s="176" t="s">
        <v>284</v>
      </c>
      <c r="AW2499" s="176" t="s">
        <v>284</v>
      </c>
      <c r="AX2499" s="176" t="s">
        <v>284</v>
      </c>
    </row>
    <row r="2500" spans="1:50" x14ac:dyDescent="0.3">
      <c r="A2500" s="176">
        <v>813543</v>
      </c>
      <c r="B2500" s="176" t="s">
        <v>308</v>
      </c>
      <c r="C2500" s="176" t="s">
        <v>222</v>
      </c>
      <c r="D2500" s="176" t="s">
        <v>222</v>
      </c>
      <c r="E2500" s="176" t="s">
        <v>222</v>
      </c>
      <c r="F2500" s="176" t="s">
        <v>222</v>
      </c>
      <c r="G2500" s="176" t="s">
        <v>222</v>
      </c>
      <c r="H2500" s="176" t="s">
        <v>222</v>
      </c>
      <c r="I2500" s="176" t="s">
        <v>221</v>
      </c>
      <c r="J2500" s="176" t="s">
        <v>221</v>
      </c>
      <c r="K2500" s="176" t="s">
        <v>221</v>
      </c>
      <c r="L2500" s="176" t="s">
        <v>221</v>
      </c>
      <c r="M2500" s="176" t="s">
        <v>221</v>
      </c>
      <c r="N2500" s="176" t="s">
        <v>221</v>
      </c>
      <c r="O2500" s="176" t="s">
        <v>284</v>
      </c>
      <c r="P2500" s="176" t="s">
        <v>284</v>
      </c>
      <c r="Q2500" s="176" t="s">
        <v>284</v>
      </c>
      <c r="R2500" s="176" t="s">
        <v>284</v>
      </c>
      <c r="S2500" s="176" t="s">
        <v>284</v>
      </c>
      <c r="T2500" s="176" t="s">
        <v>284</v>
      </c>
      <c r="U2500" s="176" t="s">
        <v>284</v>
      </c>
      <c r="V2500" s="176" t="s">
        <v>284</v>
      </c>
      <c r="W2500" s="176" t="s">
        <v>284</v>
      </c>
      <c r="X2500" s="176" t="s">
        <v>284</v>
      </c>
      <c r="Y2500" s="176" t="s">
        <v>284</v>
      </c>
      <c r="Z2500" s="176" t="s">
        <v>284</v>
      </c>
      <c r="AA2500" s="176" t="s">
        <v>284</v>
      </c>
      <c r="AB2500" s="176" t="s">
        <v>284</v>
      </c>
      <c r="AC2500" s="176" t="s">
        <v>284</v>
      </c>
      <c r="AD2500" s="176" t="s">
        <v>284</v>
      </c>
      <c r="AE2500" s="176" t="s">
        <v>284</v>
      </c>
      <c r="AF2500" s="176" t="s">
        <v>284</v>
      </c>
      <c r="AG2500" s="176" t="s">
        <v>284</v>
      </c>
      <c r="AH2500" s="176" t="s">
        <v>284</v>
      </c>
      <c r="AI2500" s="176" t="s">
        <v>284</v>
      </c>
      <c r="AJ2500" s="176" t="s">
        <v>284</v>
      </c>
      <c r="AK2500" s="176" t="s">
        <v>284</v>
      </c>
      <c r="AL2500" s="176" t="s">
        <v>284</v>
      </c>
      <c r="AM2500" s="176" t="s">
        <v>284</v>
      </c>
      <c r="AN2500" s="176" t="s">
        <v>284</v>
      </c>
      <c r="AO2500" s="176" t="s">
        <v>284</v>
      </c>
      <c r="AP2500" s="176" t="s">
        <v>284</v>
      </c>
      <c r="AQ2500" s="176" t="s">
        <v>284</v>
      </c>
      <c r="AR2500" s="176" t="s">
        <v>284</v>
      </c>
      <c r="AS2500" s="176" t="s">
        <v>284</v>
      </c>
      <c r="AT2500" s="176" t="s">
        <v>284</v>
      </c>
      <c r="AU2500" s="176" t="s">
        <v>284</v>
      </c>
      <c r="AV2500" s="176" t="s">
        <v>284</v>
      </c>
      <c r="AW2500" s="176" t="s">
        <v>284</v>
      </c>
      <c r="AX2500" s="176" t="s">
        <v>284</v>
      </c>
    </row>
    <row r="2501" spans="1:50" x14ac:dyDescent="0.3">
      <c r="A2501" s="176">
        <v>813545</v>
      </c>
      <c r="B2501" s="176" t="s">
        <v>308</v>
      </c>
      <c r="C2501" s="176" t="s">
        <v>222</v>
      </c>
      <c r="D2501" s="176" t="s">
        <v>222</v>
      </c>
      <c r="E2501" s="176" t="s">
        <v>222</v>
      </c>
      <c r="F2501" s="176" t="s">
        <v>222</v>
      </c>
      <c r="G2501" s="176" t="s">
        <v>222</v>
      </c>
      <c r="H2501" s="176" t="s">
        <v>222</v>
      </c>
      <c r="I2501" s="176" t="s">
        <v>221</v>
      </c>
      <c r="J2501" s="176" t="s">
        <v>221</v>
      </c>
      <c r="K2501" s="176" t="s">
        <v>221</v>
      </c>
      <c r="L2501" s="176" t="s">
        <v>221</v>
      </c>
      <c r="M2501" s="176" t="s">
        <v>221</v>
      </c>
      <c r="N2501" s="176" t="s">
        <v>221</v>
      </c>
      <c r="O2501" s="176" t="s">
        <v>284</v>
      </c>
      <c r="P2501" s="176" t="s">
        <v>284</v>
      </c>
      <c r="Q2501" s="176" t="s">
        <v>284</v>
      </c>
      <c r="R2501" s="176" t="s">
        <v>284</v>
      </c>
      <c r="S2501" s="176" t="s">
        <v>284</v>
      </c>
      <c r="T2501" s="176" t="s">
        <v>284</v>
      </c>
      <c r="U2501" s="176" t="s">
        <v>284</v>
      </c>
      <c r="V2501" s="176" t="s">
        <v>284</v>
      </c>
      <c r="W2501" s="176" t="s">
        <v>284</v>
      </c>
      <c r="X2501" s="176" t="s">
        <v>284</v>
      </c>
      <c r="Y2501" s="176" t="s">
        <v>284</v>
      </c>
      <c r="Z2501" s="176" t="s">
        <v>284</v>
      </c>
      <c r="AA2501" s="176" t="s">
        <v>284</v>
      </c>
      <c r="AB2501" s="176" t="s">
        <v>284</v>
      </c>
      <c r="AC2501" s="176" t="s">
        <v>284</v>
      </c>
      <c r="AD2501" s="176" t="s">
        <v>284</v>
      </c>
      <c r="AE2501" s="176" t="s">
        <v>284</v>
      </c>
      <c r="AF2501" s="176" t="s">
        <v>284</v>
      </c>
      <c r="AG2501" s="176" t="s">
        <v>284</v>
      </c>
      <c r="AH2501" s="176" t="s">
        <v>284</v>
      </c>
      <c r="AI2501" s="176" t="s">
        <v>284</v>
      </c>
      <c r="AJ2501" s="176" t="s">
        <v>284</v>
      </c>
      <c r="AK2501" s="176" t="s">
        <v>284</v>
      </c>
      <c r="AL2501" s="176" t="s">
        <v>284</v>
      </c>
      <c r="AM2501" s="176" t="s">
        <v>284</v>
      </c>
      <c r="AN2501" s="176" t="s">
        <v>284</v>
      </c>
      <c r="AO2501" s="176" t="s">
        <v>284</v>
      </c>
      <c r="AP2501" s="176" t="s">
        <v>284</v>
      </c>
      <c r="AQ2501" s="176" t="s">
        <v>284</v>
      </c>
      <c r="AR2501" s="176" t="s">
        <v>284</v>
      </c>
      <c r="AS2501" s="176" t="s">
        <v>284</v>
      </c>
      <c r="AT2501" s="176" t="s">
        <v>284</v>
      </c>
      <c r="AU2501" s="176" t="s">
        <v>284</v>
      </c>
      <c r="AV2501" s="176" t="s">
        <v>284</v>
      </c>
      <c r="AW2501" s="176" t="s">
        <v>284</v>
      </c>
      <c r="AX2501" s="176" t="s">
        <v>284</v>
      </c>
    </row>
    <row r="2502" spans="1:50" x14ac:dyDescent="0.3">
      <c r="A2502" s="176">
        <v>813546</v>
      </c>
      <c r="B2502" s="176" t="s">
        <v>308</v>
      </c>
      <c r="C2502" s="176" t="s">
        <v>222</v>
      </c>
      <c r="D2502" s="176" t="s">
        <v>222</v>
      </c>
      <c r="E2502" s="176" t="s">
        <v>221</v>
      </c>
      <c r="F2502" s="176" t="s">
        <v>222</v>
      </c>
      <c r="G2502" s="176" t="s">
        <v>221</v>
      </c>
      <c r="H2502" s="176" t="s">
        <v>222</v>
      </c>
      <c r="I2502" s="176" t="s">
        <v>221</v>
      </c>
      <c r="J2502" s="176" t="s">
        <v>221</v>
      </c>
      <c r="K2502" s="176" t="s">
        <v>221</v>
      </c>
      <c r="L2502" s="176" t="s">
        <v>221</v>
      </c>
      <c r="M2502" s="176" t="s">
        <v>221</v>
      </c>
      <c r="N2502" s="176" t="s">
        <v>221</v>
      </c>
    </row>
    <row r="2503" spans="1:50" x14ac:dyDescent="0.3">
      <c r="A2503" s="176">
        <v>813548</v>
      </c>
      <c r="B2503" s="176" t="s">
        <v>308</v>
      </c>
      <c r="C2503" s="176" t="s">
        <v>222</v>
      </c>
      <c r="D2503" s="176" t="s">
        <v>222</v>
      </c>
      <c r="E2503" s="176" t="s">
        <v>222</v>
      </c>
      <c r="F2503" s="176" t="s">
        <v>222</v>
      </c>
      <c r="G2503" s="176" t="s">
        <v>222</v>
      </c>
      <c r="H2503" s="176" t="s">
        <v>1144</v>
      </c>
      <c r="I2503" s="176" t="s">
        <v>221</v>
      </c>
      <c r="J2503" s="176" t="s">
        <v>1144</v>
      </c>
      <c r="K2503" s="176" t="s">
        <v>222</v>
      </c>
      <c r="L2503" s="176" t="s">
        <v>222</v>
      </c>
      <c r="M2503" s="176" t="s">
        <v>1144</v>
      </c>
      <c r="N2503" s="176" t="s">
        <v>1144</v>
      </c>
      <c r="O2503" s="176" t="s">
        <v>284</v>
      </c>
      <c r="P2503" s="176" t="s">
        <v>284</v>
      </c>
      <c r="Q2503" s="176" t="s">
        <v>284</v>
      </c>
      <c r="R2503" s="176" t="s">
        <v>284</v>
      </c>
      <c r="S2503" s="176" t="s">
        <v>284</v>
      </c>
      <c r="T2503" s="176" t="s">
        <v>1144</v>
      </c>
      <c r="U2503" s="176" t="s">
        <v>1144</v>
      </c>
      <c r="V2503" s="176" t="s">
        <v>1144</v>
      </c>
      <c r="W2503" s="176" t="s">
        <v>1144</v>
      </c>
      <c r="X2503" s="176" t="s">
        <v>284</v>
      </c>
      <c r="Y2503" s="176" t="s">
        <v>284</v>
      </c>
      <c r="Z2503" s="176" t="s">
        <v>284</v>
      </c>
      <c r="AA2503" s="176" t="s">
        <v>284</v>
      </c>
      <c r="AB2503" s="176" t="s">
        <v>284</v>
      </c>
      <c r="AC2503" s="176" t="s">
        <v>284</v>
      </c>
      <c r="AD2503" s="176" t="s">
        <v>284</v>
      </c>
      <c r="AE2503" s="176" t="s">
        <v>1144</v>
      </c>
      <c r="AF2503" s="176" t="s">
        <v>284</v>
      </c>
      <c r="AG2503" s="176" t="s">
        <v>284</v>
      </c>
      <c r="AH2503" s="176" t="s">
        <v>1144</v>
      </c>
      <c r="AI2503" s="176" t="s">
        <v>284</v>
      </c>
      <c r="AJ2503" s="176" t="s">
        <v>284</v>
      </c>
      <c r="AK2503" s="176" t="s">
        <v>284</v>
      </c>
      <c r="AL2503" s="176" t="s">
        <v>284</v>
      </c>
      <c r="AM2503" s="176" t="s">
        <v>284</v>
      </c>
      <c r="AN2503" s="176" t="s">
        <v>284</v>
      </c>
      <c r="AO2503" s="176" t="s">
        <v>284</v>
      </c>
      <c r="AP2503" s="176" t="s">
        <v>284</v>
      </c>
      <c r="AQ2503" s="176" t="s">
        <v>284</v>
      </c>
      <c r="AR2503" s="176" t="s">
        <v>284</v>
      </c>
      <c r="AS2503" s="176" t="s">
        <v>284</v>
      </c>
      <c r="AT2503" s="176" t="s">
        <v>284</v>
      </c>
      <c r="AU2503" s="176" t="s">
        <v>284</v>
      </c>
      <c r="AV2503" s="176" t="s">
        <v>284</v>
      </c>
      <c r="AW2503" s="176" t="s">
        <v>284</v>
      </c>
      <c r="AX2503" s="176" t="s">
        <v>284</v>
      </c>
    </row>
    <row r="2504" spans="1:50" x14ac:dyDescent="0.3">
      <c r="A2504" s="176">
        <v>813549</v>
      </c>
      <c r="B2504" s="176" t="s">
        <v>308</v>
      </c>
      <c r="C2504" s="176" t="s">
        <v>222</v>
      </c>
      <c r="D2504" s="176" t="s">
        <v>222</v>
      </c>
      <c r="E2504" s="176" t="s">
        <v>222</v>
      </c>
      <c r="F2504" s="176" t="s">
        <v>222</v>
      </c>
      <c r="G2504" s="176" t="s">
        <v>222</v>
      </c>
      <c r="H2504" s="176" t="s">
        <v>222</v>
      </c>
      <c r="I2504" s="176" t="s">
        <v>222</v>
      </c>
      <c r="J2504" s="176" t="s">
        <v>222</v>
      </c>
      <c r="K2504" s="176" t="s">
        <v>221</v>
      </c>
      <c r="L2504" s="176" t="s">
        <v>222</v>
      </c>
      <c r="M2504" s="176" t="s">
        <v>222</v>
      </c>
      <c r="N2504" s="176" t="s">
        <v>222</v>
      </c>
      <c r="O2504" s="176" t="s">
        <v>284</v>
      </c>
      <c r="P2504" s="176" t="s">
        <v>284</v>
      </c>
      <c r="Q2504" s="176" t="s">
        <v>284</v>
      </c>
      <c r="R2504" s="176" t="s">
        <v>284</v>
      </c>
      <c r="S2504" s="176" t="s">
        <v>284</v>
      </c>
      <c r="T2504" s="176" t="s">
        <v>284</v>
      </c>
      <c r="U2504" s="176" t="s">
        <v>284</v>
      </c>
      <c r="V2504" s="176" t="s">
        <v>284</v>
      </c>
      <c r="W2504" s="176" t="s">
        <v>284</v>
      </c>
      <c r="X2504" s="176" t="s">
        <v>284</v>
      </c>
      <c r="Y2504" s="176" t="s">
        <v>284</v>
      </c>
      <c r="Z2504" s="176" t="s">
        <v>284</v>
      </c>
      <c r="AA2504" s="176" t="s">
        <v>284</v>
      </c>
      <c r="AB2504" s="176" t="s">
        <v>284</v>
      </c>
      <c r="AC2504" s="176" t="s">
        <v>284</v>
      </c>
      <c r="AD2504" s="176" t="s">
        <v>284</v>
      </c>
      <c r="AE2504" s="176" t="s">
        <v>284</v>
      </c>
      <c r="AF2504" s="176" t="s">
        <v>284</v>
      </c>
      <c r="AG2504" s="176" t="s">
        <v>284</v>
      </c>
      <c r="AH2504" s="176" t="s">
        <v>284</v>
      </c>
      <c r="AI2504" s="176" t="s">
        <v>284</v>
      </c>
      <c r="AJ2504" s="176" t="s">
        <v>284</v>
      </c>
      <c r="AK2504" s="176" t="s">
        <v>284</v>
      </c>
      <c r="AL2504" s="176" t="s">
        <v>284</v>
      </c>
      <c r="AM2504" s="176" t="s">
        <v>284</v>
      </c>
      <c r="AN2504" s="176" t="s">
        <v>284</v>
      </c>
      <c r="AO2504" s="176" t="s">
        <v>284</v>
      </c>
      <c r="AP2504" s="176" t="s">
        <v>284</v>
      </c>
      <c r="AQ2504" s="176" t="s">
        <v>284</v>
      </c>
      <c r="AR2504" s="176" t="s">
        <v>284</v>
      </c>
      <c r="AS2504" s="176" t="s">
        <v>284</v>
      </c>
      <c r="AT2504" s="176" t="s">
        <v>284</v>
      </c>
      <c r="AU2504" s="176" t="s">
        <v>284</v>
      </c>
      <c r="AV2504" s="176" t="s">
        <v>284</v>
      </c>
      <c r="AW2504" s="176" t="s">
        <v>284</v>
      </c>
      <c r="AX2504" s="176" t="s">
        <v>284</v>
      </c>
    </row>
    <row r="2505" spans="1:50" x14ac:dyDescent="0.3">
      <c r="A2505" s="176">
        <v>813550</v>
      </c>
      <c r="B2505" s="176" t="s">
        <v>308</v>
      </c>
      <c r="C2505" s="176" t="s">
        <v>222</v>
      </c>
      <c r="D2505" s="176" t="s">
        <v>222</v>
      </c>
      <c r="E2505" s="176" t="s">
        <v>222</v>
      </c>
      <c r="F2505" s="176" t="s">
        <v>222</v>
      </c>
      <c r="G2505" s="176" t="s">
        <v>222</v>
      </c>
      <c r="H2505" s="176" t="s">
        <v>222</v>
      </c>
      <c r="I2505" s="176" t="s">
        <v>221</v>
      </c>
      <c r="J2505" s="176" t="s">
        <v>221</v>
      </c>
      <c r="K2505" s="176" t="s">
        <v>221</v>
      </c>
      <c r="L2505" s="176" t="s">
        <v>221</v>
      </c>
      <c r="M2505" s="176" t="s">
        <v>221</v>
      </c>
      <c r="N2505" s="176" t="s">
        <v>221</v>
      </c>
      <c r="O2505" s="176" t="s">
        <v>284</v>
      </c>
      <c r="P2505" s="176" t="s">
        <v>284</v>
      </c>
      <c r="Q2505" s="176" t="s">
        <v>284</v>
      </c>
      <c r="R2505" s="176" t="s">
        <v>284</v>
      </c>
      <c r="S2505" s="176" t="s">
        <v>284</v>
      </c>
      <c r="T2505" s="176" t="s">
        <v>284</v>
      </c>
      <c r="U2505" s="176" t="s">
        <v>284</v>
      </c>
      <c r="V2505" s="176" t="s">
        <v>284</v>
      </c>
      <c r="W2505" s="176" t="s">
        <v>284</v>
      </c>
      <c r="X2505" s="176" t="s">
        <v>284</v>
      </c>
      <c r="Y2505" s="176" t="s">
        <v>284</v>
      </c>
      <c r="Z2505" s="176" t="s">
        <v>284</v>
      </c>
      <c r="AA2505" s="176" t="s">
        <v>284</v>
      </c>
      <c r="AB2505" s="176" t="s">
        <v>284</v>
      </c>
      <c r="AC2505" s="176" t="s">
        <v>284</v>
      </c>
      <c r="AD2505" s="176" t="s">
        <v>284</v>
      </c>
      <c r="AE2505" s="176" t="s">
        <v>284</v>
      </c>
      <c r="AF2505" s="176" t="s">
        <v>284</v>
      </c>
      <c r="AG2505" s="176" t="s">
        <v>284</v>
      </c>
      <c r="AH2505" s="176" t="s">
        <v>284</v>
      </c>
      <c r="AI2505" s="176" t="s">
        <v>284</v>
      </c>
      <c r="AJ2505" s="176" t="s">
        <v>284</v>
      </c>
      <c r="AK2505" s="176" t="s">
        <v>284</v>
      </c>
      <c r="AL2505" s="176" t="s">
        <v>284</v>
      </c>
      <c r="AM2505" s="176" t="s">
        <v>284</v>
      </c>
      <c r="AN2505" s="176" t="s">
        <v>284</v>
      </c>
      <c r="AO2505" s="176" t="s">
        <v>284</v>
      </c>
      <c r="AP2505" s="176" t="s">
        <v>284</v>
      </c>
      <c r="AQ2505" s="176" t="s">
        <v>284</v>
      </c>
      <c r="AR2505" s="176" t="s">
        <v>284</v>
      </c>
      <c r="AS2505" s="176" t="s">
        <v>284</v>
      </c>
      <c r="AT2505" s="176" t="s">
        <v>284</v>
      </c>
      <c r="AU2505" s="176" t="s">
        <v>284</v>
      </c>
      <c r="AV2505" s="176" t="s">
        <v>284</v>
      </c>
      <c r="AW2505" s="176" t="s">
        <v>284</v>
      </c>
      <c r="AX2505" s="176" t="s">
        <v>284</v>
      </c>
    </row>
    <row r="2506" spans="1:50" x14ac:dyDescent="0.3">
      <c r="A2506" s="176">
        <v>813551</v>
      </c>
      <c r="B2506" s="176" t="s">
        <v>308</v>
      </c>
      <c r="C2506" s="176" t="s">
        <v>222</v>
      </c>
      <c r="D2506" s="176" t="s">
        <v>221</v>
      </c>
      <c r="E2506" s="176" t="s">
        <v>222</v>
      </c>
      <c r="F2506" s="176" t="s">
        <v>222</v>
      </c>
      <c r="G2506" s="176" t="s">
        <v>221</v>
      </c>
      <c r="H2506" s="176" t="s">
        <v>222</v>
      </c>
      <c r="I2506" s="176" t="s">
        <v>221</v>
      </c>
      <c r="J2506" s="176" t="s">
        <v>221</v>
      </c>
      <c r="K2506" s="176" t="s">
        <v>221</v>
      </c>
      <c r="L2506" s="176" t="s">
        <v>221</v>
      </c>
      <c r="M2506" s="176" t="s">
        <v>221</v>
      </c>
      <c r="N2506" s="176" t="s">
        <v>221</v>
      </c>
    </row>
    <row r="2507" spans="1:50" x14ac:dyDescent="0.3">
      <c r="A2507" s="176">
        <v>813552</v>
      </c>
      <c r="B2507" s="176" t="s">
        <v>308</v>
      </c>
      <c r="C2507" s="176" t="s">
        <v>221</v>
      </c>
      <c r="D2507" s="176" t="s">
        <v>221</v>
      </c>
      <c r="E2507" s="176" t="s">
        <v>222</v>
      </c>
      <c r="F2507" s="176" t="s">
        <v>222</v>
      </c>
      <c r="G2507" s="176" t="s">
        <v>221</v>
      </c>
      <c r="H2507" s="176" t="s">
        <v>222</v>
      </c>
      <c r="I2507" s="176" t="s">
        <v>221</v>
      </c>
      <c r="J2507" s="176" t="s">
        <v>221</v>
      </c>
      <c r="K2507" s="176" t="s">
        <v>221</v>
      </c>
      <c r="L2507" s="176" t="s">
        <v>221</v>
      </c>
      <c r="M2507" s="176" t="s">
        <v>221</v>
      </c>
      <c r="N2507" s="176" t="s">
        <v>221</v>
      </c>
    </row>
    <row r="2508" spans="1:50" x14ac:dyDescent="0.3">
      <c r="A2508" s="176">
        <v>813554</v>
      </c>
      <c r="B2508" s="176" t="s">
        <v>308</v>
      </c>
      <c r="C2508" s="176" t="s">
        <v>222</v>
      </c>
      <c r="D2508" s="176" t="s">
        <v>222</v>
      </c>
      <c r="E2508" s="176" t="s">
        <v>222</v>
      </c>
      <c r="F2508" s="176" t="s">
        <v>222</v>
      </c>
      <c r="G2508" s="176" t="s">
        <v>222</v>
      </c>
      <c r="H2508" s="176" t="s">
        <v>222</v>
      </c>
      <c r="I2508" s="176" t="s">
        <v>222</v>
      </c>
      <c r="J2508" s="176" t="s">
        <v>222</v>
      </c>
      <c r="K2508" s="176" t="s">
        <v>221</v>
      </c>
      <c r="L2508" s="176" t="s">
        <v>221</v>
      </c>
      <c r="M2508" s="176" t="s">
        <v>222</v>
      </c>
      <c r="N2508" s="176" t="s">
        <v>222</v>
      </c>
      <c r="O2508" s="176" t="s">
        <v>284</v>
      </c>
      <c r="P2508" s="176" t="s">
        <v>284</v>
      </c>
      <c r="Q2508" s="176" t="s">
        <v>284</v>
      </c>
      <c r="R2508" s="176" t="s">
        <v>284</v>
      </c>
      <c r="S2508" s="176" t="s">
        <v>284</v>
      </c>
      <c r="T2508" s="176" t="s">
        <v>284</v>
      </c>
      <c r="U2508" s="176" t="s">
        <v>284</v>
      </c>
      <c r="V2508" s="176" t="s">
        <v>284</v>
      </c>
      <c r="W2508" s="176" t="s">
        <v>284</v>
      </c>
      <c r="X2508" s="176" t="s">
        <v>284</v>
      </c>
      <c r="Y2508" s="176" t="s">
        <v>284</v>
      </c>
      <c r="Z2508" s="176" t="s">
        <v>284</v>
      </c>
      <c r="AA2508" s="176" t="s">
        <v>284</v>
      </c>
      <c r="AB2508" s="176" t="s">
        <v>284</v>
      </c>
      <c r="AC2508" s="176" t="s">
        <v>284</v>
      </c>
      <c r="AD2508" s="176" t="s">
        <v>284</v>
      </c>
      <c r="AE2508" s="176" t="s">
        <v>284</v>
      </c>
      <c r="AF2508" s="176" t="s">
        <v>284</v>
      </c>
      <c r="AG2508" s="176" t="s">
        <v>284</v>
      </c>
      <c r="AH2508" s="176" t="s">
        <v>284</v>
      </c>
      <c r="AI2508" s="176" t="s">
        <v>284</v>
      </c>
      <c r="AJ2508" s="176" t="s">
        <v>284</v>
      </c>
      <c r="AK2508" s="176" t="s">
        <v>284</v>
      </c>
      <c r="AL2508" s="176" t="s">
        <v>284</v>
      </c>
      <c r="AM2508" s="176" t="s">
        <v>284</v>
      </c>
      <c r="AN2508" s="176" t="s">
        <v>284</v>
      </c>
      <c r="AO2508" s="176" t="s">
        <v>284</v>
      </c>
      <c r="AP2508" s="176" t="s">
        <v>284</v>
      </c>
      <c r="AQ2508" s="176" t="s">
        <v>284</v>
      </c>
      <c r="AR2508" s="176" t="s">
        <v>284</v>
      </c>
      <c r="AS2508" s="176" t="s">
        <v>284</v>
      </c>
      <c r="AT2508" s="176" t="s">
        <v>284</v>
      </c>
      <c r="AU2508" s="176" t="s">
        <v>284</v>
      </c>
      <c r="AV2508" s="176" t="s">
        <v>284</v>
      </c>
      <c r="AW2508" s="176" t="s">
        <v>284</v>
      </c>
      <c r="AX2508" s="176" t="s">
        <v>284</v>
      </c>
    </row>
    <row r="2509" spans="1:50" x14ac:dyDescent="0.3">
      <c r="A2509" s="176">
        <v>813555</v>
      </c>
      <c r="B2509" s="176" t="s">
        <v>308</v>
      </c>
      <c r="C2509" s="176" t="s">
        <v>222</v>
      </c>
      <c r="D2509" s="176" t="s">
        <v>222</v>
      </c>
      <c r="E2509" s="176" t="s">
        <v>222</v>
      </c>
      <c r="F2509" s="176" t="s">
        <v>221</v>
      </c>
      <c r="G2509" s="176" t="s">
        <v>222</v>
      </c>
      <c r="H2509" s="176" t="s">
        <v>222</v>
      </c>
      <c r="I2509" s="176" t="s">
        <v>221</v>
      </c>
      <c r="J2509" s="176" t="s">
        <v>221</v>
      </c>
      <c r="K2509" s="176" t="s">
        <v>221</v>
      </c>
      <c r="L2509" s="176" t="s">
        <v>221</v>
      </c>
      <c r="M2509" s="176" t="s">
        <v>221</v>
      </c>
      <c r="N2509" s="176" t="s">
        <v>221</v>
      </c>
      <c r="O2509" s="176" t="s">
        <v>284</v>
      </c>
      <c r="P2509" s="176" t="s">
        <v>284</v>
      </c>
      <c r="Q2509" s="176" t="s">
        <v>284</v>
      </c>
      <c r="R2509" s="176" t="s">
        <v>284</v>
      </c>
      <c r="S2509" s="176" t="s">
        <v>284</v>
      </c>
      <c r="T2509" s="176" t="s">
        <v>284</v>
      </c>
      <c r="U2509" s="176" t="s">
        <v>284</v>
      </c>
      <c r="V2509" s="176" t="s">
        <v>284</v>
      </c>
      <c r="W2509" s="176" t="s">
        <v>284</v>
      </c>
      <c r="X2509" s="176" t="s">
        <v>284</v>
      </c>
      <c r="Y2509" s="176" t="s">
        <v>284</v>
      </c>
      <c r="Z2509" s="176" t="s">
        <v>284</v>
      </c>
      <c r="AA2509" s="176" t="s">
        <v>284</v>
      </c>
      <c r="AB2509" s="176" t="s">
        <v>284</v>
      </c>
      <c r="AC2509" s="176" t="s">
        <v>284</v>
      </c>
      <c r="AD2509" s="176" t="s">
        <v>284</v>
      </c>
      <c r="AE2509" s="176" t="s">
        <v>284</v>
      </c>
      <c r="AF2509" s="176" t="s">
        <v>284</v>
      </c>
      <c r="AG2509" s="176" t="s">
        <v>284</v>
      </c>
      <c r="AH2509" s="176" t="s">
        <v>284</v>
      </c>
      <c r="AI2509" s="176" t="s">
        <v>284</v>
      </c>
      <c r="AJ2509" s="176" t="s">
        <v>284</v>
      </c>
      <c r="AK2509" s="176" t="s">
        <v>284</v>
      </c>
      <c r="AL2509" s="176" t="s">
        <v>284</v>
      </c>
      <c r="AM2509" s="176" t="s">
        <v>284</v>
      </c>
      <c r="AN2509" s="176" t="s">
        <v>284</v>
      </c>
      <c r="AO2509" s="176" t="s">
        <v>284</v>
      </c>
      <c r="AP2509" s="176" t="s">
        <v>284</v>
      </c>
      <c r="AQ2509" s="176" t="s">
        <v>284</v>
      </c>
      <c r="AR2509" s="176" t="s">
        <v>284</v>
      </c>
      <c r="AS2509" s="176" t="s">
        <v>284</v>
      </c>
      <c r="AT2509" s="176" t="s">
        <v>284</v>
      </c>
      <c r="AU2509" s="176" t="s">
        <v>284</v>
      </c>
      <c r="AV2509" s="176" t="s">
        <v>284</v>
      </c>
      <c r="AW2509" s="176" t="s">
        <v>284</v>
      </c>
      <c r="AX2509" s="176" t="s">
        <v>284</v>
      </c>
    </row>
    <row r="2510" spans="1:50" x14ac:dyDescent="0.3">
      <c r="A2510" s="176">
        <v>813556</v>
      </c>
      <c r="B2510" s="176" t="s">
        <v>308</v>
      </c>
      <c r="C2510" s="176" t="s">
        <v>221</v>
      </c>
      <c r="D2510" s="176" t="s">
        <v>221</v>
      </c>
      <c r="E2510" s="176" t="s">
        <v>221</v>
      </c>
      <c r="F2510" s="176" t="s">
        <v>221</v>
      </c>
      <c r="G2510" s="176" t="s">
        <v>221</v>
      </c>
      <c r="H2510" s="176" t="s">
        <v>221</v>
      </c>
      <c r="I2510" s="176" t="s">
        <v>221</v>
      </c>
      <c r="J2510" s="176" t="s">
        <v>221</v>
      </c>
      <c r="K2510" s="176" t="s">
        <v>221</v>
      </c>
      <c r="L2510" s="176" t="s">
        <v>221</v>
      </c>
      <c r="M2510" s="176" t="s">
        <v>221</v>
      </c>
      <c r="N2510" s="176" t="s">
        <v>221</v>
      </c>
    </row>
    <row r="2511" spans="1:50" x14ac:dyDescent="0.3">
      <c r="A2511" s="176">
        <v>813557</v>
      </c>
      <c r="B2511" s="176" t="s">
        <v>308</v>
      </c>
      <c r="C2511" s="176" t="s">
        <v>222</v>
      </c>
      <c r="D2511" s="176" t="s">
        <v>222</v>
      </c>
      <c r="E2511" s="176" t="s">
        <v>222</v>
      </c>
      <c r="F2511" s="176" t="s">
        <v>222</v>
      </c>
      <c r="G2511" s="176" t="s">
        <v>222</v>
      </c>
      <c r="H2511" s="176" t="s">
        <v>222</v>
      </c>
      <c r="I2511" s="176" t="s">
        <v>221</v>
      </c>
      <c r="J2511" s="176" t="s">
        <v>221</v>
      </c>
      <c r="K2511" s="176" t="s">
        <v>221</v>
      </c>
      <c r="L2511" s="176" t="s">
        <v>221</v>
      </c>
      <c r="M2511" s="176" t="s">
        <v>221</v>
      </c>
      <c r="N2511" s="176" t="s">
        <v>221</v>
      </c>
    </row>
    <row r="2512" spans="1:50" x14ac:dyDescent="0.3">
      <c r="A2512" s="176">
        <v>813558</v>
      </c>
      <c r="B2512" s="176" t="s">
        <v>308</v>
      </c>
      <c r="C2512" s="176" t="s">
        <v>222</v>
      </c>
      <c r="D2512" s="176" t="s">
        <v>222</v>
      </c>
      <c r="E2512" s="176" t="s">
        <v>222</v>
      </c>
      <c r="F2512" s="176" t="s">
        <v>222</v>
      </c>
      <c r="G2512" s="176" t="s">
        <v>222</v>
      </c>
      <c r="H2512" s="176" t="s">
        <v>222</v>
      </c>
      <c r="I2512" s="176" t="s">
        <v>221</v>
      </c>
      <c r="J2512" s="176" t="s">
        <v>221</v>
      </c>
      <c r="K2512" s="176" t="s">
        <v>221</v>
      </c>
      <c r="L2512" s="176" t="s">
        <v>221</v>
      </c>
      <c r="M2512" s="176" t="s">
        <v>221</v>
      </c>
      <c r="N2512" s="176" t="s">
        <v>221</v>
      </c>
    </row>
    <row r="2513" spans="1:50" x14ac:dyDescent="0.3">
      <c r="A2513" s="176">
        <v>813559</v>
      </c>
      <c r="B2513" s="176" t="s">
        <v>308</v>
      </c>
      <c r="C2513" s="176" t="s">
        <v>222</v>
      </c>
      <c r="D2513" s="176" t="s">
        <v>222</v>
      </c>
      <c r="E2513" s="176" t="s">
        <v>222</v>
      </c>
      <c r="F2513" s="176" t="s">
        <v>222</v>
      </c>
      <c r="G2513" s="176" t="s">
        <v>222</v>
      </c>
      <c r="H2513" s="176" t="s">
        <v>222</v>
      </c>
      <c r="I2513" s="176" t="s">
        <v>222</v>
      </c>
      <c r="J2513" s="176" t="s">
        <v>222</v>
      </c>
      <c r="K2513" s="176" t="s">
        <v>222</v>
      </c>
      <c r="L2513" s="176" t="s">
        <v>222</v>
      </c>
      <c r="M2513" s="176" t="s">
        <v>222</v>
      </c>
      <c r="N2513" s="176" t="s">
        <v>222</v>
      </c>
      <c r="O2513" s="176" t="s">
        <v>284</v>
      </c>
      <c r="P2513" s="176" t="s">
        <v>284</v>
      </c>
      <c r="Q2513" s="176" t="s">
        <v>284</v>
      </c>
      <c r="R2513" s="176" t="s">
        <v>284</v>
      </c>
      <c r="S2513" s="176" t="s">
        <v>284</v>
      </c>
      <c r="T2513" s="176" t="s">
        <v>284</v>
      </c>
      <c r="U2513" s="176" t="s">
        <v>284</v>
      </c>
      <c r="V2513" s="176" t="s">
        <v>284</v>
      </c>
      <c r="W2513" s="176" t="s">
        <v>284</v>
      </c>
      <c r="X2513" s="176" t="s">
        <v>284</v>
      </c>
      <c r="Y2513" s="176" t="s">
        <v>284</v>
      </c>
      <c r="Z2513" s="176" t="s">
        <v>284</v>
      </c>
      <c r="AA2513" s="176" t="s">
        <v>284</v>
      </c>
      <c r="AB2513" s="176" t="s">
        <v>284</v>
      </c>
      <c r="AC2513" s="176" t="s">
        <v>284</v>
      </c>
      <c r="AD2513" s="176" t="s">
        <v>284</v>
      </c>
      <c r="AE2513" s="176" t="s">
        <v>284</v>
      </c>
      <c r="AF2513" s="176" t="s">
        <v>284</v>
      </c>
      <c r="AG2513" s="176" t="s">
        <v>284</v>
      </c>
      <c r="AH2513" s="176" t="s">
        <v>284</v>
      </c>
      <c r="AI2513" s="176" t="s">
        <v>284</v>
      </c>
      <c r="AJ2513" s="176" t="s">
        <v>284</v>
      </c>
      <c r="AK2513" s="176" t="s">
        <v>284</v>
      </c>
      <c r="AL2513" s="176" t="s">
        <v>284</v>
      </c>
      <c r="AM2513" s="176" t="s">
        <v>284</v>
      </c>
      <c r="AN2513" s="176" t="s">
        <v>284</v>
      </c>
      <c r="AO2513" s="176" t="s">
        <v>284</v>
      </c>
      <c r="AP2513" s="176" t="s">
        <v>284</v>
      </c>
      <c r="AQ2513" s="176" t="s">
        <v>284</v>
      </c>
      <c r="AR2513" s="176" t="s">
        <v>284</v>
      </c>
      <c r="AS2513" s="176" t="s">
        <v>284</v>
      </c>
      <c r="AT2513" s="176" t="s">
        <v>284</v>
      </c>
      <c r="AU2513" s="176" t="s">
        <v>284</v>
      </c>
      <c r="AV2513" s="176" t="s">
        <v>284</v>
      </c>
      <c r="AW2513" s="176" t="s">
        <v>284</v>
      </c>
      <c r="AX2513" s="176" t="s">
        <v>284</v>
      </c>
    </row>
    <row r="2514" spans="1:50" x14ac:dyDescent="0.3">
      <c r="A2514" s="176">
        <v>813560</v>
      </c>
      <c r="B2514" s="176" t="s">
        <v>308</v>
      </c>
      <c r="C2514" s="176" t="s">
        <v>222</v>
      </c>
      <c r="D2514" s="176" t="s">
        <v>222</v>
      </c>
      <c r="E2514" s="176" t="s">
        <v>222</v>
      </c>
      <c r="F2514" s="176" t="s">
        <v>222</v>
      </c>
      <c r="G2514" s="176" t="s">
        <v>222</v>
      </c>
      <c r="H2514" s="176" t="s">
        <v>222</v>
      </c>
      <c r="I2514" s="176" t="s">
        <v>221</v>
      </c>
      <c r="J2514" s="176" t="s">
        <v>221</v>
      </c>
      <c r="K2514" s="176" t="s">
        <v>221</v>
      </c>
      <c r="L2514" s="176" t="s">
        <v>221</v>
      </c>
      <c r="M2514" s="176" t="s">
        <v>221</v>
      </c>
      <c r="N2514" s="176" t="s">
        <v>221</v>
      </c>
    </row>
    <row r="2515" spans="1:50" x14ac:dyDescent="0.3">
      <c r="A2515" s="176">
        <v>813561</v>
      </c>
      <c r="B2515" s="176" t="s">
        <v>308</v>
      </c>
      <c r="C2515" s="176" t="s">
        <v>222</v>
      </c>
      <c r="D2515" s="176" t="s">
        <v>222</v>
      </c>
      <c r="E2515" s="176" t="s">
        <v>222</v>
      </c>
      <c r="F2515" s="176" t="s">
        <v>222</v>
      </c>
      <c r="G2515" s="176" t="s">
        <v>222</v>
      </c>
      <c r="H2515" s="176" t="s">
        <v>222</v>
      </c>
      <c r="I2515" s="176" t="s">
        <v>221</v>
      </c>
      <c r="J2515" s="176" t="s">
        <v>221</v>
      </c>
      <c r="K2515" s="176" t="s">
        <v>221</v>
      </c>
      <c r="L2515" s="176" t="s">
        <v>221</v>
      </c>
      <c r="M2515" s="176" t="s">
        <v>221</v>
      </c>
      <c r="N2515" s="176" t="s">
        <v>221</v>
      </c>
    </row>
    <row r="2516" spans="1:50" x14ac:dyDescent="0.3">
      <c r="A2516" s="176">
        <v>813562</v>
      </c>
      <c r="B2516" s="176" t="s">
        <v>308</v>
      </c>
      <c r="C2516" s="176" t="s">
        <v>222</v>
      </c>
      <c r="D2516" s="176" t="s">
        <v>222</v>
      </c>
      <c r="E2516" s="176" t="s">
        <v>222</v>
      </c>
      <c r="F2516" s="176" t="s">
        <v>222</v>
      </c>
      <c r="G2516" s="176" t="s">
        <v>222</v>
      </c>
      <c r="H2516" s="176" t="s">
        <v>222</v>
      </c>
      <c r="I2516" s="176" t="s">
        <v>221</v>
      </c>
      <c r="J2516" s="176" t="s">
        <v>221</v>
      </c>
      <c r="K2516" s="176" t="s">
        <v>221</v>
      </c>
      <c r="L2516" s="176" t="s">
        <v>221</v>
      </c>
      <c r="M2516" s="176" t="s">
        <v>221</v>
      </c>
      <c r="N2516" s="176" t="s">
        <v>221</v>
      </c>
    </row>
    <row r="2517" spans="1:50" x14ac:dyDescent="0.3">
      <c r="A2517" s="176">
        <v>813563</v>
      </c>
      <c r="B2517" s="176" t="s">
        <v>308</v>
      </c>
      <c r="C2517" s="176" t="s">
        <v>222</v>
      </c>
      <c r="D2517" s="176" t="s">
        <v>222</v>
      </c>
      <c r="E2517" s="176" t="s">
        <v>222</v>
      </c>
      <c r="F2517" s="176" t="s">
        <v>222</v>
      </c>
      <c r="G2517" s="176" t="s">
        <v>221</v>
      </c>
      <c r="H2517" s="176" t="s">
        <v>222</v>
      </c>
      <c r="I2517" s="176" t="s">
        <v>221</v>
      </c>
      <c r="J2517" s="176" t="s">
        <v>221</v>
      </c>
      <c r="K2517" s="176" t="s">
        <v>221</v>
      </c>
      <c r="L2517" s="176" t="s">
        <v>221</v>
      </c>
      <c r="M2517" s="176" t="s">
        <v>221</v>
      </c>
      <c r="N2517" s="176" t="s">
        <v>221</v>
      </c>
    </row>
    <row r="2518" spans="1:50" x14ac:dyDescent="0.3">
      <c r="A2518" s="176">
        <v>813564</v>
      </c>
      <c r="B2518" s="176" t="s">
        <v>308</v>
      </c>
      <c r="C2518" s="176" t="s">
        <v>222</v>
      </c>
      <c r="D2518" s="176" t="s">
        <v>222</v>
      </c>
      <c r="E2518" s="176" t="s">
        <v>221</v>
      </c>
      <c r="F2518" s="176" t="s">
        <v>222</v>
      </c>
      <c r="G2518" s="176" t="s">
        <v>222</v>
      </c>
      <c r="H2518" s="176" t="s">
        <v>221</v>
      </c>
      <c r="I2518" s="176" t="s">
        <v>221</v>
      </c>
      <c r="J2518" s="176" t="s">
        <v>221</v>
      </c>
      <c r="K2518" s="176" t="s">
        <v>221</v>
      </c>
      <c r="L2518" s="176" t="s">
        <v>221</v>
      </c>
      <c r="M2518" s="176" t="s">
        <v>221</v>
      </c>
      <c r="N2518" s="176" t="s">
        <v>221</v>
      </c>
      <c r="O2518" s="176" t="s">
        <v>284</v>
      </c>
      <c r="P2518" s="176" t="s">
        <v>284</v>
      </c>
      <c r="Q2518" s="176" t="s">
        <v>284</v>
      </c>
      <c r="R2518" s="176" t="s">
        <v>284</v>
      </c>
      <c r="S2518" s="176" t="s">
        <v>284</v>
      </c>
      <c r="T2518" s="176" t="s">
        <v>284</v>
      </c>
      <c r="U2518" s="176" t="s">
        <v>284</v>
      </c>
      <c r="V2518" s="176" t="s">
        <v>284</v>
      </c>
      <c r="W2518" s="176" t="s">
        <v>284</v>
      </c>
      <c r="X2518" s="176" t="s">
        <v>284</v>
      </c>
      <c r="Y2518" s="176" t="s">
        <v>284</v>
      </c>
      <c r="Z2518" s="176" t="s">
        <v>284</v>
      </c>
      <c r="AA2518" s="176" t="s">
        <v>284</v>
      </c>
      <c r="AB2518" s="176" t="s">
        <v>284</v>
      </c>
      <c r="AC2518" s="176" t="s">
        <v>284</v>
      </c>
      <c r="AD2518" s="176" t="s">
        <v>284</v>
      </c>
      <c r="AE2518" s="176" t="s">
        <v>284</v>
      </c>
      <c r="AF2518" s="176" t="s">
        <v>284</v>
      </c>
      <c r="AG2518" s="176" t="s">
        <v>284</v>
      </c>
      <c r="AH2518" s="176" t="s">
        <v>284</v>
      </c>
      <c r="AI2518" s="176" t="s">
        <v>284</v>
      </c>
      <c r="AJ2518" s="176" t="s">
        <v>284</v>
      </c>
      <c r="AK2518" s="176" t="s">
        <v>284</v>
      </c>
      <c r="AL2518" s="176" t="s">
        <v>284</v>
      </c>
      <c r="AM2518" s="176" t="s">
        <v>284</v>
      </c>
      <c r="AN2518" s="176" t="s">
        <v>284</v>
      </c>
      <c r="AO2518" s="176" t="s">
        <v>284</v>
      </c>
      <c r="AP2518" s="176" t="s">
        <v>284</v>
      </c>
      <c r="AQ2518" s="176" t="s">
        <v>284</v>
      </c>
      <c r="AR2518" s="176" t="s">
        <v>284</v>
      </c>
      <c r="AS2518" s="176" t="s">
        <v>284</v>
      </c>
      <c r="AT2518" s="176" t="s">
        <v>284</v>
      </c>
      <c r="AU2518" s="176" t="s">
        <v>284</v>
      </c>
      <c r="AV2518" s="176" t="s">
        <v>284</v>
      </c>
      <c r="AW2518" s="176" t="s">
        <v>284</v>
      </c>
      <c r="AX2518" s="176" t="s">
        <v>284</v>
      </c>
    </row>
    <row r="2519" spans="1:50" x14ac:dyDescent="0.3">
      <c r="A2519" s="176">
        <v>813565</v>
      </c>
      <c r="B2519" s="176" t="s">
        <v>308</v>
      </c>
      <c r="C2519" s="176" t="s">
        <v>222</v>
      </c>
      <c r="D2519" s="176" t="s">
        <v>221</v>
      </c>
      <c r="E2519" s="176" t="s">
        <v>222</v>
      </c>
      <c r="F2519" s="176" t="s">
        <v>222</v>
      </c>
      <c r="G2519" s="176" t="s">
        <v>222</v>
      </c>
      <c r="H2519" s="176" t="s">
        <v>221</v>
      </c>
      <c r="I2519" s="176" t="s">
        <v>221</v>
      </c>
      <c r="J2519" s="176" t="s">
        <v>221</v>
      </c>
      <c r="K2519" s="176" t="s">
        <v>221</v>
      </c>
      <c r="L2519" s="176" t="s">
        <v>221</v>
      </c>
      <c r="M2519" s="176" t="s">
        <v>221</v>
      </c>
      <c r="N2519" s="176" t="s">
        <v>221</v>
      </c>
    </row>
    <row r="2520" spans="1:50" x14ac:dyDescent="0.3">
      <c r="A2520" s="176">
        <v>813566</v>
      </c>
      <c r="B2520" s="176" t="s">
        <v>308</v>
      </c>
      <c r="C2520" s="176" t="s">
        <v>221</v>
      </c>
      <c r="D2520" s="176" t="s">
        <v>221</v>
      </c>
      <c r="E2520" s="176" t="s">
        <v>222</v>
      </c>
      <c r="F2520" s="176" t="s">
        <v>222</v>
      </c>
      <c r="G2520" s="176" t="s">
        <v>222</v>
      </c>
      <c r="H2520" s="176" t="s">
        <v>222</v>
      </c>
      <c r="I2520" s="176" t="s">
        <v>221</v>
      </c>
      <c r="J2520" s="176" t="s">
        <v>221</v>
      </c>
      <c r="K2520" s="176" t="s">
        <v>221</v>
      </c>
      <c r="L2520" s="176" t="s">
        <v>221</v>
      </c>
      <c r="M2520" s="176" t="s">
        <v>221</v>
      </c>
      <c r="N2520" s="176" t="s">
        <v>221</v>
      </c>
    </row>
    <row r="2521" spans="1:50" x14ac:dyDescent="0.3">
      <c r="A2521" s="176">
        <v>813567</v>
      </c>
      <c r="B2521" s="176" t="s">
        <v>308</v>
      </c>
      <c r="C2521" s="176" t="s">
        <v>222</v>
      </c>
      <c r="D2521" s="176" t="s">
        <v>222</v>
      </c>
      <c r="E2521" s="176" t="s">
        <v>222</v>
      </c>
      <c r="F2521" s="176" t="s">
        <v>222</v>
      </c>
      <c r="G2521" s="176" t="s">
        <v>222</v>
      </c>
      <c r="H2521" s="176" t="s">
        <v>222</v>
      </c>
      <c r="I2521" s="176" t="s">
        <v>222</v>
      </c>
      <c r="J2521" s="176" t="s">
        <v>222</v>
      </c>
      <c r="K2521" s="176" t="s">
        <v>222</v>
      </c>
      <c r="L2521" s="176" t="s">
        <v>222</v>
      </c>
      <c r="M2521" s="176" t="s">
        <v>222</v>
      </c>
      <c r="N2521" s="176" t="s">
        <v>222</v>
      </c>
      <c r="O2521" s="176" t="s">
        <v>284</v>
      </c>
      <c r="P2521" s="176" t="s">
        <v>284</v>
      </c>
      <c r="Q2521" s="176" t="s">
        <v>284</v>
      </c>
      <c r="R2521" s="176" t="s">
        <v>284</v>
      </c>
      <c r="S2521" s="176" t="s">
        <v>284</v>
      </c>
      <c r="T2521" s="176" t="s">
        <v>284</v>
      </c>
      <c r="U2521" s="176" t="s">
        <v>284</v>
      </c>
      <c r="V2521" s="176" t="s">
        <v>284</v>
      </c>
      <c r="W2521" s="176" t="s">
        <v>284</v>
      </c>
      <c r="X2521" s="176" t="s">
        <v>284</v>
      </c>
      <c r="Y2521" s="176" t="s">
        <v>284</v>
      </c>
      <c r="Z2521" s="176" t="s">
        <v>284</v>
      </c>
      <c r="AA2521" s="176" t="s">
        <v>284</v>
      </c>
      <c r="AB2521" s="176" t="s">
        <v>284</v>
      </c>
      <c r="AC2521" s="176" t="s">
        <v>284</v>
      </c>
      <c r="AD2521" s="176" t="s">
        <v>284</v>
      </c>
      <c r="AE2521" s="176" t="s">
        <v>284</v>
      </c>
      <c r="AF2521" s="176" t="s">
        <v>284</v>
      </c>
      <c r="AG2521" s="176" t="s">
        <v>284</v>
      </c>
      <c r="AH2521" s="176" t="s">
        <v>284</v>
      </c>
      <c r="AI2521" s="176" t="s">
        <v>284</v>
      </c>
      <c r="AJ2521" s="176" t="s">
        <v>284</v>
      </c>
      <c r="AK2521" s="176" t="s">
        <v>284</v>
      </c>
      <c r="AL2521" s="176" t="s">
        <v>284</v>
      </c>
      <c r="AM2521" s="176" t="s">
        <v>284</v>
      </c>
      <c r="AN2521" s="176" t="s">
        <v>284</v>
      </c>
      <c r="AO2521" s="176" t="s">
        <v>284</v>
      </c>
      <c r="AP2521" s="176" t="s">
        <v>284</v>
      </c>
      <c r="AQ2521" s="176" t="s">
        <v>284</v>
      </c>
      <c r="AR2521" s="176" t="s">
        <v>284</v>
      </c>
      <c r="AS2521" s="176" t="s">
        <v>284</v>
      </c>
      <c r="AT2521" s="176" t="s">
        <v>284</v>
      </c>
      <c r="AU2521" s="176" t="s">
        <v>284</v>
      </c>
      <c r="AV2521" s="176" t="s">
        <v>284</v>
      </c>
      <c r="AW2521" s="176" t="s">
        <v>284</v>
      </c>
      <c r="AX2521" s="176" t="s">
        <v>284</v>
      </c>
    </row>
    <row r="2522" spans="1:50" x14ac:dyDescent="0.3">
      <c r="A2522" s="176">
        <v>813568</v>
      </c>
      <c r="B2522" s="176" t="s">
        <v>308</v>
      </c>
      <c r="C2522" s="176" t="s">
        <v>222</v>
      </c>
      <c r="D2522" s="176" t="s">
        <v>222</v>
      </c>
      <c r="E2522" s="176" t="s">
        <v>221</v>
      </c>
      <c r="F2522" s="176" t="s">
        <v>222</v>
      </c>
      <c r="G2522" s="176" t="s">
        <v>222</v>
      </c>
      <c r="H2522" s="176" t="s">
        <v>222</v>
      </c>
      <c r="I2522" s="176" t="s">
        <v>222</v>
      </c>
      <c r="J2522" s="176" t="s">
        <v>221</v>
      </c>
      <c r="K2522" s="176" t="s">
        <v>222</v>
      </c>
      <c r="L2522" s="176" t="s">
        <v>222</v>
      </c>
      <c r="M2522" s="176" t="s">
        <v>221</v>
      </c>
      <c r="N2522" s="176" t="s">
        <v>222</v>
      </c>
      <c r="O2522" s="176" t="s">
        <v>284</v>
      </c>
      <c r="P2522" s="176" t="s">
        <v>284</v>
      </c>
      <c r="Q2522" s="176" t="s">
        <v>284</v>
      </c>
      <c r="R2522" s="176" t="s">
        <v>284</v>
      </c>
      <c r="S2522" s="176" t="s">
        <v>284</v>
      </c>
      <c r="T2522" s="176" t="s">
        <v>284</v>
      </c>
      <c r="U2522" s="176" t="s">
        <v>284</v>
      </c>
      <c r="V2522" s="176" t="s">
        <v>284</v>
      </c>
      <c r="W2522" s="176" t="s">
        <v>284</v>
      </c>
      <c r="X2522" s="176" t="s">
        <v>284</v>
      </c>
      <c r="Y2522" s="176" t="s">
        <v>284</v>
      </c>
      <c r="Z2522" s="176" t="s">
        <v>284</v>
      </c>
      <c r="AA2522" s="176" t="s">
        <v>284</v>
      </c>
      <c r="AB2522" s="176" t="s">
        <v>284</v>
      </c>
      <c r="AC2522" s="176" t="s">
        <v>284</v>
      </c>
      <c r="AD2522" s="176" t="s">
        <v>284</v>
      </c>
      <c r="AE2522" s="176" t="s">
        <v>284</v>
      </c>
      <c r="AF2522" s="176" t="s">
        <v>284</v>
      </c>
      <c r="AG2522" s="176" t="s">
        <v>284</v>
      </c>
      <c r="AH2522" s="176" t="s">
        <v>284</v>
      </c>
      <c r="AI2522" s="176" t="s">
        <v>284</v>
      </c>
      <c r="AJ2522" s="176" t="s">
        <v>284</v>
      </c>
      <c r="AK2522" s="176" t="s">
        <v>284</v>
      </c>
      <c r="AL2522" s="176" t="s">
        <v>284</v>
      </c>
      <c r="AM2522" s="176" t="s">
        <v>284</v>
      </c>
      <c r="AN2522" s="176" t="s">
        <v>284</v>
      </c>
      <c r="AO2522" s="176" t="s">
        <v>284</v>
      </c>
      <c r="AP2522" s="176" t="s">
        <v>284</v>
      </c>
      <c r="AQ2522" s="176" t="s">
        <v>284</v>
      </c>
      <c r="AR2522" s="176" t="s">
        <v>284</v>
      </c>
      <c r="AS2522" s="176" t="s">
        <v>284</v>
      </c>
      <c r="AT2522" s="176" t="s">
        <v>284</v>
      </c>
      <c r="AU2522" s="176" t="s">
        <v>284</v>
      </c>
      <c r="AV2522" s="176" t="s">
        <v>284</v>
      </c>
      <c r="AW2522" s="176" t="s">
        <v>284</v>
      </c>
      <c r="AX2522" s="176" t="s">
        <v>284</v>
      </c>
    </row>
    <row r="2523" spans="1:50" x14ac:dyDescent="0.3">
      <c r="A2523" s="176">
        <v>813569</v>
      </c>
      <c r="B2523" s="176" t="s">
        <v>308</v>
      </c>
      <c r="C2523" s="176" t="s">
        <v>222</v>
      </c>
      <c r="D2523" s="176" t="s">
        <v>221</v>
      </c>
      <c r="E2523" s="176" t="s">
        <v>222</v>
      </c>
      <c r="F2523" s="176" t="s">
        <v>222</v>
      </c>
      <c r="G2523" s="176" t="s">
        <v>221</v>
      </c>
      <c r="H2523" s="176" t="s">
        <v>221</v>
      </c>
      <c r="I2523" s="176" t="s">
        <v>222</v>
      </c>
      <c r="J2523" s="176" t="s">
        <v>221</v>
      </c>
      <c r="K2523" s="176" t="s">
        <v>221</v>
      </c>
      <c r="L2523" s="176" t="s">
        <v>221</v>
      </c>
      <c r="M2523" s="176" t="s">
        <v>221</v>
      </c>
      <c r="N2523" s="176" t="s">
        <v>221</v>
      </c>
      <c r="O2523" s="176" t="s">
        <v>284</v>
      </c>
      <c r="P2523" s="176" t="s">
        <v>284</v>
      </c>
      <c r="Q2523" s="176" t="s">
        <v>284</v>
      </c>
      <c r="R2523" s="176" t="s">
        <v>284</v>
      </c>
      <c r="S2523" s="176" t="s">
        <v>284</v>
      </c>
      <c r="T2523" s="176" t="s">
        <v>284</v>
      </c>
      <c r="U2523" s="176" t="s">
        <v>284</v>
      </c>
      <c r="V2523" s="176" t="s">
        <v>284</v>
      </c>
      <c r="W2523" s="176" t="s">
        <v>284</v>
      </c>
      <c r="X2523" s="176" t="s">
        <v>284</v>
      </c>
      <c r="Y2523" s="176" t="s">
        <v>284</v>
      </c>
      <c r="Z2523" s="176" t="s">
        <v>284</v>
      </c>
      <c r="AA2523" s="176" t="s">
        <v>284</v>
      </c>
      <c r="AB2523" s="176" t="s">
        <v>284</v>
      </c>
      <c r="AC2523" s="176" t="s">
        <v>284</v>
      </c>
      <c r="AD2523" s="176" t="s">
        <v>284</v>
      </c>
      <c r="AE2523" s="176" t="s">
        <v>284</v>
      </c>
      <c r="AF2523" s="176" t="s">
        <v>284</v>
      </c>
      <c r="AG2523" s="176" t="s">
        <v>284</v>
      </c>
      <c r="AH2523" s="176" t="s">
        <v>284</v>
      </c>
      <c r="AI2523" s="176" t="s">
        <v>284</v>
      </c>
      <c r="AJ2523" s="176" t="s">
        <v>284</v>
      </c>
      <c r="AK2523" s="176" t="s">
        <v>284</v>
      </c>
      <c r="AL2523" s="176" t="s">
        <v>284</v>
      </c>
      <c r="AM2523" s="176" t="s">
        <v>284</v>
      </c>
      <c r="AN2523" s="176" t="s">
        <v>284</v>
      </c>
      <c r="AO2523" s="176" t="s">
        <v>284</v>
      </c>
      <c r="AP2523" s="176" t="s">
        <v>284</v>
      </c>
      <c r="AQ2523" s="176" t="s">
        <v>284</v>
      </c>
      <c r="AR2523" s="176" t="s">
        <v>284</v>
      </c>
      <c r="AS2523" s="176" t="s">
        <v>284</v>
      </c>
      <c r="AT2523" s="176" t="s">
        <v>284</v>
      </c>
      <c r="AU2523" s="176" t="s">
        <v>284</v>
      </c>
      <c r="AV2523" s="176" t="s">
        <v>284</v>
      </c>
      <c r="AW2523" s="176" t="s">
        <v>284</v>
      </c>
      <c r="AX2523" s="176" t="s">
        <v>284</v>
      </c>
    </row>
    <row r="2524" spans="1:50" x14ac:dyDescent="0.3">
      <c r="A2524" s="176">
        <v>813570</v>
      </c>
      <c r="B2524" s="176" t="s">
        <v>308</v>
      </c>
      <c r="C2524" s="176" t="s">
        <v>222</v>
      </c>
      <c r="D2524" s="176" t="s">
        <v>222</v>
      </c>
      <c r="E2524" s="176" t="s">
        <v>222</v>
      </c>
      <c r="F2524" s="176" t="s">
        <v>222</v>
      </c>
      <c r="G2524" s="176" t="s">
        <v>222</v>
      </c>
      <c r="H2524" s="176" t="s">
        <v>222</v>
      </c>
      <c r="I2524" s="176" t="s">
        <v>221</v>
      </c>
      <c r="J2524" s="176" t="s">
        <v>221</v>
      </c>
      <c r="K2524" s="176" t="s">
        <v>221</v>
      </c>
      <c r="L2524" s="176" t="s">
        <v>221</v>
      </c>
      <c r="M2524" s="176" t="s">
        <v>221</v>
      </c>
      <c r="N2524" s="176" t="s">
        <v>221</v>
      </c>
    </row>
    <row r="2525" spans="1:50" x14ac:dyDescent="0.3">
      <c r="A2525" s="176">
        <v>813571</v>
      </c>
      <c r="B2525" s="176" t="s">
        <v>308</v>
      </c>
      <c r="C2525" s="176" t="s">
        <v>222</v>
      </c>
      <c r="D2525" s="176" t="s">
        <v>222</v>
      </c>
      <c r="E2525" s="176" t="s">
        <v>221</v>
      </c>
      <c r="F2525" s="176" t="s">
        <v>221</v>
      </c>
      <c r="G2525" s="176" t="s">
        <v>222</v>
      </c>
      <c r="H2525" s="176" t="s">
        <v>222</v>
      </c>
      <c r="I2525" s="176" t="s">
        <v>221</v>
      </c>
      <c r="J2525" s="176" t="s">
        <v>221</v>
      </c>
      <c r="K2525" s="176" t="s">
        <v>221</v>
      </c>
      <c r="L2525" s="176" t="s">
        <v>221</v>
      </c>
      <c r="M2525" s="176" t="s">
        <v>221</v>
      </c>
      <c r="N2525" s="176" t="s">
        <v>221</v>
      </c>
    </row>
    <row r="2526" spans="1:50" x14ac:dyDescent="0.3">
      <c r="A2526" s="176">
        <v>813572</v>
      </c>
      <c r="B2526" s="176" t="s">
        <v>308</v>
      </c>
      <c r="C2526" s="176" t="s">
        <v>222</v>
      </c>
      <c r="D2526" s="176" t="s">
        <v>222</v>
      </c>
      <c r="E2526" s="176" t="s">
        <v>222</v>
      </c>
      <c r="F2526" s="176" t="s">
        <v>221</v>
      </c>
      <c r="G2526" s="176" t="s">
        <v>222</v>
      </c>
      <c r="H2526" s="176" t="s">
        <v>222</v>
      </c>
      <c r="I2526" s="176" t="s">
        <v>221</v>
      </c>
      <c r="J2526" s="176" t="s">
        <v>221</v>
      </c>
      <c r="K2526" s="176" t="s">
        <v>221</v>
      </c>
      <c r="L2526" s="176" t="s">
        <v>221</v>
      </c>
      <c r="M2526" s="176" t="s">
        <v>221</v>
      </c>
      <c r="N2526" s="176" t="s">
        <v>221</v>
      </c>
    </row>
    <row r="2527" spans="1:50" x14ac:dyDescent="0.3">
      <c r="A2527" s="176">
        <v>813573</v>
      </c>
      <c r="B2527" s="176" t="s">
        <v>308</v>
      </c>
      <c r="C2527" s="176" t="s">
        <v>222</v>
      </c>
      <c r="D2527" s="176" t="s">
        <v>222</v>
      </c>
      <c r="E2527" s="176" t="s">
        <v>222</v>
      </c>
      <c r="F2527" s="176" t="s">
        <v>221</v>
      </c>
      <c r="G2527" s="176" t="s">
        <v>222</v>
      </c>
      <c r="H2527" s="176" t="s">
        <v>222</v>
      </c>
      <c r="I2527" s="176" t="s">
        <v>222</v>
      </c>
      <c r="J2527" s="176" t="s">
        <v>222</v>
      </c>
      <c r="K2527" s="176" t="s">
        <v>222</v>
      </c>
      <c r="L2527" s="176" t="s">
        <v>222</v>
      </c>
      <c r="M2527" s="176" t="s">
        <v>221</v>
      </c>
      <c r="N2527" s="176" t="s">
        <v>222</v>
      </c>
      <c r="O2527" s="176" t="s">
        <v>284</v>
      </c>
      <c r="P2527" s="176" t="s">
        <v>284</v>
      </c>
      <c r="Q2527" s="176" t="s">
        <v>284</v>
      </c>
      <c r="R2527" s="176" t="s">
        <v>284</v>
      </c>
      <c r="S2527" s="176" t="s">
        <v>284</v>
      </c>
      <c r="T2527" s="176" t="s">
        <v>284</v>
      </c>
      <c r="U2527" s="176" t="s">
        <v>284</v>
      </c>
      <c r="V2527" s="176" t="s">
        <v>284</v>
      </c>
      <c r="W2527" s="176" t="s">
        <v>284</v>
      </c>
      <c r="X2527" s="176" t="s">
        <v>284</v>
      </c>
      <c r="Y2527" s="176" t="s">
        <v>284</v>
      </c>
      <c r="Z2527" s="176" t="s">
        <v>284</v>
      </c>
      <c r="AA2527" s="176" t="s">
        <v>284</v>
      </c>
      <c r="AB2527" s="176" t="s">
        <v>284</v>
      </c>
      <c r="AC2527" s="176" t="s">
        <v>284</v>
      </c>
      <c r="AD2527" s="176" t="s">
        <v>284</v>
      </c>
      <c r="AE2527" s="176" t="s">
        <v>284</v>
      </c>
      <c r="AF2527" s="176" t="s">
        <v>284</v>
      </c>
      <c r="AG2527" s="176" t="s">
        <v>284</v>
      </c>
      <c r="AH2527" s="176" t="s">
        <v>284</v>
      </c>
      <c r="AI2527" s="176" t="s">
        <v>284</v>
      </c>
      <c r="AJ2527" s="176" t="s">
        <v>284</v>
      </c>
      <c r="AK2527" s="176" t="s">
        <v>284</v>
      </c>
      <c r="AL2527" s="176" t="s">
        <v>284</v>
      </c>
      <c r="AM2527" s="176" t="s">
        <v>284</v>
      </c>
      <c r="AN2527" s="176" t="s">
        <v>284</v>
      </c>
      <c r="AO2527" s="176" t="s">
        <v>284</v>
      </c>
      <c r="AP2527" s="176" t="s">
        <v>284</v>
      </c>
      <c r="AQ2527" s="176" t="s">
        <v>284</v>
      </c>
      <c r="AR2527" s="176" t="s">
        <v>284</v>
      </c>
      <c r="AS2527" s="176" t="s">
        <v>284</v>
      </c>
      <c r="AT2527" s="176" t="s">
        <v>284</v>
      </c>
      <c r="AU2527" s="176" t="s">
        <v>284</v>
      </c>
      <c r="AV2527" s="176" t="s">
        <v>284</v>
      </c>
      <c r="AW2527" s="176" t="s">
        <v>284</v>
      </c>
      <c r="AX2527" s="176" t="s">
        <v>284</v>
      </c>
    </row>
    <row r="2528" spans="1:50" x14ac:dyDescent="0.3">
      <c r="A2528" s="176">
        <v>813574</v>
      </c>
      <c r="B2528" s="176" t="s">
        <v>308</v>
      </c>
      <c r="C2528" s="176" t="s">
        <v>222</v>
      </c>
      <c r="D2528" s="176" t="s">
        <v>222</v>
      </c>
      <c r="E2528" s="176" t="s">
        <v>222</v>
      </c>
      <c r="F2528" s="176" t="s">
        <v>222</v>
      </c>
      <c r="G2528" s="176" t="s">
        <v>222</v>
      </c>
      <c r="H2528" s="176" t="s">
        <v>221</v>
      </c>
      <c r="I2528" s="176" t="s">
        <v>221</v>
      </c>
      <c r="J2528" s="176" t="s">
        <v>221</v>
      </c>
      <c r="K2528" s="176" t="s">
        <v>221</v>
      </c>
      <c r="L2528" s="176" t="s">
        <v>221</v>
      </c>
      <c r="M2528" s="176" t="s">
        <v>221</v>
      </c>
      <c r="N2528" s="176" t="s">
        <v>221</v>
      </c>
    </row>
    <row r="2529" spans="1:50" x14ac:dyDescent="0.3">
      <c r="A2529" s="176">
        <v>813575</v>
      </c>
      <c r="B2529" s="176" t="s">
        <v>308</v>
      </c>
      <c r="C2529" s="176" t="s">
        <v>222</v>
      </c>
      <c r="D2529" s="176" t="s">
        <v>222</v>
      </c>
      <c r="E2529" s="176" t="s">
        <v>222</v>
      </c>
      <c r="F2529" s="176" t="s">
        <v>222</v>
      </c>
      <c r="G2529" s="176" t="s">
        <v>222</v>
      </c>
      <c r="H2529" s="176" t="s">
        <v>222</v>
      </c>
      <c r="I2529" s="176" t="s">
        <v>222</v>
      </c>
      <c r="J2529" s="176" t="s">
        <v>222</v>
      </c>
      <c r="K2529" s="176" t="s">
        <v>222</v>
      </c>
      <c r="L2529" s="176" t="s">
        <v>222</v>
      </c>
      <c r="M2529" s="176" t="s">
        <v>222</v>
      </c>
      <c r="N2529" s="176" t="s">
        <v>221</v>
      </c>
      <c r="O2529" s="176" t="s">
        <v>284</v>
      </c>
      <c r="P2529" s="176" t="s">
        <v>284</v>
      </c>
      <c r="Q2529" s="176" t="s">
        <v>284</v>
      </c>
      <c r="R2529" s="176" t="s">
        <v>284</v>
      </c>
      <c r="S2529" s="176" t="s">
        <v>284</v>
      </c>
      <c r="T2529" s="176" t="s">
        <v>284</v>
      </c>
      <c r="U2529" s="176" t="s">
        <v>284</v>
      </c>
      <c r="V2529" s="176" t="s">
        <v>284</v>
      </c>
      <c r="W2529" s="176" t="s">
        <v>284</v>
      </c>
      <c r="X2529" s="176" t="s">
        <v>284</v>
      </c>
      <c r="Y2529" s="176" t="s">
        <v>284</v>
      </c>
      <c r="Z2529" s="176" t="s">
        <v>284</v>
      </c>
      <c r="AA2529" s="176" t="s">
        <v>284</v>
      </c>
      <c r="AB2529" s="176" t="s">
        <v>284</v>
      </c>
      <c r="AC2529" s="176" t="s">
        <v>284</v>
      </c>
      <c r="AD2529" s="176" t="s">
        <v>284</v>
      </c>
      <c r="AE2529" s="176" t="s">
        <v>284</v>
      </c>
      <c r="AF2529" s="176" t="s">
        <v>284</v>
      </c>
      <c r="AG2529" s="176" t="s">
        <v>284</v>
      </c>
      <c r="AH2529" s="176" t="s">
        <v>284</v>
      </c>
      <c r="AI2529" s="176" t="s">
        <v>284</v>
      </c>
      <c r="AJ2529" s="176" t="s">
        <v>284</v>
      </c>
      <c r="AK2529" s="176" t="s">
        <v>284</v>
      </c>
      <c r="AL2529" s="176" t="s">
        <v>284</v>
      </c>
      <c r="AM2529" s="176" t="s">
        <v>284</v>
      </c>
      <c r="AN2529" s="176" t="s">
        <v>284</v>
      </c>
      <c r="AO2529" s="176" t="s">
        <v>284</v>
      </c>
      <c r="AP2529" s="176" t="s">
        <v>284</v>
      </c>
      <c r="AQ2529" s="176" t="s">
        <v>284</v>
      </c>
      <c r="AR2529" s="176" t="s">
        <v>284</v>
      </c>
      <c r="AS2529" s="176" t="s">
        <v>284</v>
      </c>
      <c r="AT2529" s="176" t="s">
        <v>284</v>
      </c>
      <c r="AU2529" s="176" t="s">
        <v>284</v>
      </c>
      <c r="AV2529" s="176" t="s">
        <v>284</v>
      </c>
      <c r="AW2529" s="176" t="s">
        <v>284</v>
      </c>
      <c r="AX2529" s="176" t="s">
        <v>284</v>
      </c>
    </row>
    <row r="2530" spans="1:50" x14ac:dyDescent="0.3">
      <c r="A2530" s="176">
        <v>813576</v>
      </c>
      <c r="B2530" s="176" t="s">
        <v>308</v>
      </c>
      <c r="C2530" s="176" t="s">
        <v>222</v>
      </c>
      <c r="D2530" s="176" t="s">
        <v>222</v>
      </c>
      <c r="E2530" s="176" t="s">
        <v>222</v>
      </c>
      <c r="F2530" s="176" t="s">
        <v>222</v>
      </c>
      <c r="G2530" s="176" t="s">
        <v>222</v>
      </c>
      <c r="H2530" s="176" t="s">
        <v>222</v>
      </c>
      <c r="I2530" s="176" t="s">
        <v>222</v>
      </c>
      <c r="J2530" s="176" t="s">
        <v>221</v>
      </c>
      <c r="K2530" s="176" t="s">
        <v>222</v>
      </c>
      <c r="L2530" s="176" t="s">
        <v>222</v>
      </c>
      <c r="M2530" s="176" t="s">
        <v>222</v>
      </c>
      <c r="N2530" s="176" t="s">
        <v>222</v>
      </c>
      <c r="O2530" s="176" t="s">
        <v>284</v>
      </c>
      <c r="P2530" s="176" t="s">
        <v>284</v>
      </c>
      <c r="Q2530" s="176" t="s">
        <v>284</v>
      </c>
      <c r="R2530" s="176" t="s">
        <v>284</v>
      </c>
      <c r="S2530" s="176" t="s">
        <v>284</v>
      </c>
      <c r="T2530" s="176" t="s">
        <v>284</v>
      </c>
      <c r="U2530" s="176" t="s">
        <v>284</v>
      </c>
      <c r="V2530" s="176" t="s">
        <v>284</v>
      </c>
      <c r="W2530" s="176" t="s">
        <v>284</v>
      </c>
      <c r="X2530" s="176" t="s">
        <v>284</v>
      </c>
      <c r="Y2530" s="176" t="s">
        <v>284</v>
      </c>
      <c r="Z2530" s="176" t="s">
        <v>284</v>
      </c>
      <c r="AA2530" s="176" t="s">
        <v>284</v>
      </c>
      <c r="AB2530" s="176" t="s">
        <v>284</v>
      </c>
      <c r="AC2530" s="176" t="s">
        <v>284</v>
      </c>
      <c r="AD2530" s="176" t="s">
        <v>284</v>
      </c>
      <c r="AE2530" s="176" t="s">
        <v>284</v>
      </c>
      <c r="AF2530" s="176" t="s">
        <v>284</v>
      </c>
      <c r="AG2530" s="176" t="s">
        <v>284</v>
      </c>
      <c r="AH2530" s="176" t="s">
        <v>284</v>
      </c>
      <c r="AI2530" s="176" t="s">
        <v>284</v>
      </c>
      <c r="AJ2530" s="176" t="s">
        <v>284</v>
      </c>
      <c r="AK2530" s="176" t="s">
        <v>284</v>
      </c>
      <c r="AL2530" s="176" t="s">
        <v>284</v>
      </c>
      <c r="AM2530" s="176" t="s">
        <v>284</v>
      </c>
      <c r="AN2530" s="176" t="s">
        <v>284</v>
      </c>
      <c r="AO2530" s="176" t="s">
        <v>284</v>
      </c>
      <c r="AP2530" s="176" t="s">
        <v>284</v>
      </c>
      <c r="AQ2530" s="176" t="s">
        <v>284</v>
      </c>
      <c r="AR2530" s="176" t="s">
        <v>284</v>
      </c>
      <c r="AS2530" s="176" t="s">
        <v>284</v>
      </c>
      <c r="AT2530" s="176" t="s">
        <v>284</v>
      </c>
      <c r="AU2530" s="176" t="s">
        <v>284</v>
      </c>
      <c r="AV2530" s="176" t="s">
        <v>284</v>
      </c>
      <c r="AW2530" s="176" t="s">
        <v>284</v>
      </c>
      <c r="AX2530" s="176" t="s">
        <v>284</v>
      </c>
    </row>
    <row r="2531" spans="1:50" x14ac:dyDescent="0.3">
      <c r="A2531" s="176">
        <v>813577</v>
      </c>
      <c r="B2531" s="176" t="s">
        <v>308</v>
      </c>
      <c r="C2531" s="176" t="s">
        <v>222</v>
      </c>
      <c r="D2531" s="176" t="s">
        <v>222</v>
      </c>
      <c r="E2531" s="176" t="s">
        <v>222</v>
      </c>
      <c r="F2531" s="176" t="s">
        <v>222</v>
      </c>
      <c r="G2531" s="176" t="s">
        <v>222</v>
      </c>
      <c r="H2531" s="176" t="s">
        <v>221</v>
      </c>
      <c r="I2531" s="176" t="s">
        <v>221</v>
      </c>
      <c r="J2531" s="176" t="s">
        <v>221</v>
      </c>
      <c r="K2531" s="176" t="s">
        <v>221</v>
      </c>
      <c r="L2531" s="176" t="s">
        <v>221</v>
      </c>
      <c r="M2531" s="176" t="s">
        <v>221</v>
      </c>
      <c r="N2531" s="176" t="s">
        <v>221</v>
      </c>
    </row>
    <row r="2532" spans="1:50" x14ac:dyDescent="0.3">
      <c r="A2532" s="176">
        <v>813578</v>
      </c>
      <c r="B2532" s="176" t="s">
        <v>308</v>
      </c>
      <c r="C2532" s="176" t="s">
        <v>222</v>
      </c>
      <c r="D2532" s="176" t="s">
        <v>221</v>
      </c>
      <c r="E2532" s="176" t="s">
        <v>222</v>
      </c>
      <c r="F2532" s="176" t="s">
        <v>222</v>
      </c>
      <c r="G2532" s="176" t="s">
        <v>222</v>
      </c>
      <c r="H2532" s="176" t="s">
        <v>222</v>
      </c>
      <c r="I2532" s="176" t="s">
        <v>221</v>
      </c>
      <c r="J2532" s="176" t="s">
        <v>221</v>
      </c>
      <c r="K2532" s="176" t="s">
        <v>221</v>
      </c>
      <c r="L2532" s="176" t="s">
        <v>221</v>
      </c>
      <c r="M2532" s="176" t="s">
        <v>221</v>
      </c>
      <c r="N2532" s="176" t="s">
        <v>221</v>
      </c>
    </row>
    <row r="2533" spans="1:50" x14ac:dyDescent="0.3">
      <c r="A2533" s="176">
        <v>813579</v>
      </c>
      <c r="B2533" s="176" t="s">
        <v>308</v>
      </c>
      <c r="C2533" s="176" t="s">
        <v>222</v>
      </c>
      <c r="D2533" s="176" t="s">
        <v>221</v>
      </c>
      <c r="E2533" s="176" t="s">
        <v>221</v>
      </c>
      <c r="F2533" s="176" t="s">
        <v>221</v>
      </c>
      <c r="G2533" s="176" t="s">
        <v>222</v>
      </c>
      <c r="H2533" s="176" t="s">
        <v>222</v>
      </c>
      <c r="I2533" s="176" t="s">
        <v>221</v>
      </c>
      <c r="J2533" s="176" t="s">
        <v>221</v>
      </c>
      <c r="K2533" s="176" t="s">
        <v>221</v>
      </c>
      <c r="L2533" s="176" t="s">
        <v>221</v>
      </c>
      <c r="M2533" s="176" t="s">
        <v>221</v>
      </c>
      <c r="N2533" s="176" t="s">
        <v>221</v>
      </c>
    </row>
    <row r="2534" spans="1:50" x14ac:dyDescent="0.3">
      <c r="A2534" s="176">
        <v>813581</v>
      </c>
      <c r="B2534" s="176" t="s">
        <v>308</v>
      </c>
      <c r="C2534" s="176" t="s">
        <v>222</v>
      </c>
      <c r="D2534" s="176" t="s">
        <v>222</v>
      </c>
      <c r="E2534" s="176" t="s">
        <v>222</v>
      </c>
      <c r="F2534" s="176" t="s">
        <v>222</v>
      </c>
      <c r="G2534" s="176" t="s">
        <v>222</v>
      </c>
      <c r="H2534" s="176" t="s">
        <v>222</v>
      </c>
      <c r="I2534" s="176" t="s">
        <v>221</v>
      </c>
      <c r="J2534" s="176" t="s">
        <v>221</v>
      </c>
      <c r="K2534" s="176" t="s">
        <v>221</v>
      </c>
      <c r="L2534" s="176" t="s">
        <v>221</v>
      </c>
      <c r="M2534" s="176" t="s">
        <v>221</v>
      </c>
      <c r="N2534" s="176" t="s">
        <v>221</v>
      </c>
    </row>
    <row r="2535" spans="1:50" x14ac:dyDescent="0.3">
      <c r="A2535" s="176">
        <v>813582</v>
      </c>
      <c r="B2535" s="176" t="s">
        <v>308</v>
      </c>
      <c r="C2535" s="176" t="s">
        <v>222</v>
      </c>
      <c r="D2535" s="176" t="s">
        <v>222</v>
      </c>
      <c r="E2535" s="176" t="s">
        <v>222</v>
      </c>
      <c r="F2535" s="176" t="s">
        <v>222</v>
      </c>
      <c r="G2535" s="176" t="s">
        <v>222</v>
      </c>
      <c r="H2535" s="176" t="s">
        <v>222</v>
      </c>
      <c r="I2535" s="176" t="s">
        <v>221</v>
      </c>
      <c r="J2535" s="176" t="s">
        <v>221</v>
      </c>
      <c r="K2535" s="176" t="s">
        <v>221</v>
      </c>
      <c r="L2535" s="176" t="s">
        <v>221</v>
      </c>
      <c r="M2535" s="176" t="s">
        <v>221</v>
      </c>
      <c r="N2535" s="176" t="s">
        <v>221</v>
      </c>
    </row>
    <row r="2536" spans="1:50" x14ac:dyDescent="0.3">
      <c r="A2536" s="176">
        <v>813583</v>
      </c>
      <c r="B2536" s="176" t="s">
        <v>308</v>
      </c>
      <c r="C2536" s="176" t="s">
        <v>222</v>
      </c>
      <c r="D2536" s="176" t="s">
        <v>222</v>
      </c>
      <c r="E2536" s="176" t="s">
        <v>222</v>
      </c>
      <c r="F2536" s="176" t="s">
        <v>222</v>
      </c>
      <c r="G2536" s="176" t="s">
        <v>222</v>
      </c>
      <c r="H2536" s="176" t="s">
        <v>222</v>
      </c>
      <c r="I2536" s="176" t="s">
        <v>221</v>
      </c>
      <c r="J2536" s="176" t="s">
        <v>221</v>
      </c>
      <c r="K2536" s="176" t="s">
        <v>221</v>
      </c>
      <c r="L2536" s="176" t="s">
        <v>221</v>
      </c>
      <c r="M2536" s="176" t="s">
        <v>221</v>
      </c>
      <c r="N2536" s="176" t="s">
        <v>221</v>
      </c>
    </row>
    <row r="2537" spans="1:50" x14ac:dyDescent="0.3">
      <c r="A2537" s="176">
        <v>813584</v>
      </c>
      <c r="B2537" s="176" t="s">
        <v>308</v>
      </c>
      <c r="C2537" s="176" t="s">
        <v>222</v>
      </c>
      <c r="D2537" s="176" t="s">
        <v>222</v>
      </c>
      <c r="E2537" s="176" t="s">
        <v>222</v>
      </c>
      <c r="F2537" s="176" t="s">
        <v>222</v>
      </c>
      <c r="G2537" s="176" t="s">
        <v>222</v>
      </c>
      <c r="H2537" s="176" t="s">
        <v>222</v>
      </c>
      <c r="I2537" s="176" t="s">
        <v>221</v>
      </c>
      <c r="J2537" s="176" t="s">
        <v>221</v>
      </c>
      <c r="K2537" s="176" t="s">
        <v>221</v>
      </c>
      <c r="L2537" s="176" t="s">
        <v>221</v>
      </c>
      <c r="M2537" s="176" t="s">
        <v>221</v>
      </c>
      <c r="N2537" s="176" t="s">
        <v>221</v>
      </c>
    </row>
    <row r="2538" spans="1:50" x14ac:dyDescent="0.3">
      <c r="A2538" s="176">
        <v>813585</v>
      </c>
      <c r="B2538" s="176" t="s">
        <v>308</v>
      </c>
      <c r="C2538" s="176" t="s">
        <v>222</v>
      </c>
      <c r="D2538" s="176" t="s">
        <v>222</v>
      </c>
      <c r="E2538" s="176" t="s">
        <v>222</v>
      </c>
      <c r="F2538" s="176" t="s">
        <v>222</v>
      </c>
      <c r="G2538" s="176" t="s">
        <v>222</v>
      </c>
      <c r="H2538" s="176" t="s">
        <v>222</v>
      </c>
      <c r="I2538" s="176" t="s">
        <v>222</v>
      </c>
      <c r="J2538" s="176" t="s">
        <v>222</v>
      </c>
      <c r="K2538" s="176" t="s">
        <v>222</v>
      </c>
      <c r="L2538" s="176" t="s">
        <v>222</v>
      </c>
      <c r="M2538" s="176" t="s">
        <v>222</v>
      </c>
      <c r="N2538" s="176" t="s">
        <v>222</v>
      </c>
      <c r="O2538" s="176" t="s">
        <v>284</v>
      </c>
      <c r="P2538" s="176" t="s">
        <v>284</v>
      </c>
      <c r="Q2538" s="176" t="s">
        <v>284</v>
      </c>
      <c r="R2538" s="176" t="s">
        <v>284</v>
      </c>
      <c r="S2538" s="176" t="s">
        <v>284</v>
      </c>
      <c r="T2538" s="176" t="s">
        <v>284</v>
      </c>
      <c r="U2538" s="176" t="s">
        <v>284</v>
      </c>
      <c r="V2538" s="176" t="s">
        <v>284</v>
      </c>
      <c r="W2538" s="176" t="s">
        <v>284</v>
      </c>
      <c r="X2538" s="176" t="s">
        <v>284</v>
      </c>
      <c r="Y2538" s="176" t="s">
        <v>284</v>
      </c>
      <c r="Z2538" s="176" t="s">
        <v>284</v>
      </c>
      <c r="AA2538" s="176" t="s">
        <v>284</v>
      </c>
      <c r="AB2538" s="176" t="s">
        <v>284</v>
      </c>
      <c r="AC2538" s="176" t="s">
        <v>284</v>
      </c>
      <c r="AD2538" s="176" t="s">
        <v>284</v>
      </c>
      <c r="AE2538" s="176" t="s">
        <v>284</v>
      </c>
      <c r="AF2538" s="176" t="s">
        <v>284</v>
      </c>
      <c r="AG2538" s="176" t="s">
        <v>284</v>
      </c>
      <c r="AH2538" s="176" t="s">
        <v>284</v>
      </c>
      <c r="AI2538" s="176" t="s">
        <v>284</v>
      </c>
      <c r="AJ2538" s="176" t="s">
        <v>284</v>
      </c>
      <c r="AK2538" s="176" t="s">
        <v>284</v>
      </c>
      <c r="AL2538" s="176" t="s">
        <v>284</v>
      </c>
      <c r="AM2538" s="176" t="s">
        <v>284</v>
      </c>
      <c r="AN2538" s="176" t="s">
        <v>284</v>
      </c>
      <c r="AO2538" s="176" t="s">
        <v>284</v>
      </c>
      <c r="AP2538" s="176" t="s">
        <v>284</v>
      </c>
      <c r="AQ2538" s="176" t="s">
        <v>284</v>
      </c>
      <c r="AR2538" s="176" t="s">
        <v>284</v>
      </c>
      <c r="AS2538" s="176" t="s">
        <v>284</v>
      </c>
      <c r="AT2538" s="176" t="s">
        <v>284</v>
      </c>
      <c r="AU2538" s="176" t="s">
        <v>284</v>
      </c>
      <c r="AV2538" s="176" t="s">
        <v>284</v>
      </c>
      <c r="AW2538" s="176" t="s">
        <v>284</v>
      </c>
      <c r="AX2538" s="176" t="s">
        <v>284</v>
      </c>
    </row>
    <row r="2539" spans="1:50" x14ac:dyDescent="0.3">
      <c r="A2539" s="176">
        <v>813586</v>
      </c>
      <c r="B2539" s="176" t="s">
        <v>308</v>
      </c>
      <c r="C2539" s="176" t="s">
        <v>222</v>
      </c>
      <c r="D2539" s="176" t="s">
        <v>222</v>
      </c>
      <c r="E2539" s="176" t="s">
        <v>222</v>
      </c>
      <c r="F2539" s="176" t="s">
        <v>222</v>
      </c>
      <c r="G2539" s="176" t="s">
        <v>222</v>
      </c>
      <c r="H2539" s="176" t="s">
        <v>222</v>
      </c>
      <c r="I2539" s="176" t="s">
        <v>221</v>
      </c>
      <c r="J2539" s="176" t="s">
        <v>221</v>
      </c>
      <c r="K2539" s="176" t="s">
        <v>221</v>
      </c>
      <c r="L2539" s="176" t="s">
        <v>221</v>
      </c>
      <c r="M2539" s="176" t="s">
        <v>221</v>
      </c>
      <c r="N2539" s="176" t="s">
        <v>221</v>
      </c>
      <c r="O2539" s="176" t="s">
        <v>284</v>
      </c>
      <c r="P2539" s="176" t="s">
        <v>284</v>
      </c>
      <c r="Q2539" s="176" t="s">
        <v>284</v>
      </c>
      <c r="R2539" s="176" t="s">
        <v>284</v>
      </c>
      <c r="S2539" s="176" t="s">
        <v>284</v>
      </c>
      <c r="T2539" s="176" t="s">
        <v>284</v>
      </c>
      <c r="U2539" s="176" t="s">
        <v>284</v>
      </c>
      <c r="V2539" s="176" t="s">
        <v>284</v>
      </c>
      <c r="W2539" s="176" t="s">
        <v>284</v>
      </c>
      <c r="X2539" s="176" t="s">
        <v>284</v>
      </c>
      <c r="Y2539" s="176" t="s">
        <v>284</v>
      </c>
      <c r="Z2539" s="176" t="s">
        <v>284</v>
      </c>
      <c r="AA2539" s="176" t="s">
        <v>284</v>
      </c>
      <c r="AB2539" s="176" t="s">
        <v>284</v>
      </c>
      <c r="AC2539" s="176" t="s">
        <v>284</v>
      </c>
      <c r="AD2539" s="176" t="s">
        <v>284</v>
      </c>
      <c r="AE2539" s="176" t="s">
        <v>284</v>
      </c>
      <c r="AF2539" s="176" t="s">
        <v>284</v>
      </c>
      <c r="AG2539" s="176" t="s">
        <v>284</v>
      </c>
      <c r="AH2539" s="176" t="s">
        <v>284</v>
      </c>
      <c r="AI2539" s="176" t="s">
        <v>284</v>
      </c>
      <c r="AJ2539" s="176" t="s">
        <v>284</v>
      </c>
      <c r="AK2539" s="176" t="s">
        <v>284</v>
      </c>
      <c r="AL2539" s="176" t="s">
        <v>284</v>
      </c>
      <c r="AM2539" s="176" t="s">
        <v>284</v>
      </c>
      <c r="AN2539" s="176" t="s">
        <v>284</v>
      </c>
      <c r="AO2539" s="176" t="s">
        <v>284</v>
      </c>
      <c r="AP2539" s="176" t="s">
        <v>284</v>
      </c>
      <c r="AQ2539" s="176" t="s">
        <v>284</v>
      </c>
      <c r="AR2539" s="176" t="s">
        <v>284</v>
      </c>
      <c r="AS2539" s="176" t="s">
        <v>284</v>
      </c>
      <c r="AT2539" s="176" t="s">
        <v>284</v>
      </c>
      <c r="AU2539" s="176" t="s">
        <v>284</v>
      </c>
      <c r="AV2539" s="176" t="s">
        <v>284</v>
      </c>
      <c r="AW2539" s="176" t="s">
        <v>284</v>
      </c>
      <c r="AX2539" s="176" t="s">
        <v>284</v>
      </c>
    </row>
    <row r="2540" spans="1:50" x14ac:dyDescent="0.3">
      <c r="A2540" s="176">
        <v>813588</v>
      </c>
      <c r="B2540" s="176" t="s">
        <v>308</v>
      </c>
      <c r="C2540" s="176" t="s">
        <v>222</v>
      </c>
      <c r="D2540" s="176" t="s">
        <v>222</v>
      </c>
      <c r="E2540" s="176" t="s">
        <v>222</v>
      </c>
      <c r="F2540" s="176" t="s">
        <v>222</v>
      </c>
      <c r="G2540" s="176" t="s">
        <v>221</v>
      </c>
      <c r="H2540" s="176" t="s">
        <v>222</v>
      </c>
      <c r="I2540" s="176" t="s">
        <v>221</v>
      </c>
      <c r="J2540" s="176" t="s">
        <v>221</v>
      </c>
      <c r="K2540" s="176" t="s">
        <v>221</v>
      </c>
      <c r="L2540" s="176" t="s">
        <v>221</v>
      </c>
      <c r="M2540" s="176" t="s">
        <v>221</v>
      </c>
      <c r="N2540" s="176" t="s">
        <v>221</v>
      </c>
    </row>
    <row r="2541" spans="1:50" x14ac:dyDescent="0.3">
      <c r="A2541" s="176">
        <v>813590</v>
      </c>
      <c r="B2541" s="176" t="s">
        <v>308</v>
      </c>
      <c r="C2541" s="176" t="s">
        <v>222</v>
      </c>
      <c r="D2541" s="176" t="s">
        <v>222</v>
      </c>
      <c r="E2541" s="176" t="s">
        <v>222</v>
      </c>
      <c r="F2541" s="176" t="s">
        <v>222</v>
      </c>
      <c r="G2541" s="176" t="s">
        <v>222</v>
      </c>
      <c r="H2541" s="176" t="s">
        <v>1144</v>
      </c>
      <c r="I2541" s="176" t="s">
        <v>222</v>
      </c>
      <c r="J2541" s="176" t="s">
        <v>222</v>
      </c>
      <c r="K2541" s="176" t="s">
        <v>222</v>
      </c>
      <c r="L2541" s="176" t="s">
        <v>222</v>
      </c>
      <c r="M2541" s="176" t="s">
        <v>1144</v>
      </c>
      <c r="N2541" s="176" t="s">
        <v>1144</v>
      </c>
      <c r="O2541" s="176" t="s">
        <v>284</v>
      </c>
      <c r="P2541" s="176" t="s">
        <v>284</v>
      </c>
      <c r="Q2541" s="176" t="s">
        <v>284</v>
      </c>
      <c r="R2541" s="176" t="s">
        <v>1144</v>
      </c>
      <c r="S2541" s="176" t="s">
        <v>284</v>
      </c>
      <c r="T2541" s="176" t="s">
        <v>284</v>
      </c>
      <c r="U2541" s="176" t="s">
        <v>284</v>
      </c>
      <c r="V2541" s="176" t="s">
        <v>1144</v>
      </c>
      <c r="W2541" s="176" t="s">
        <v>1144</v>
      </c>
      <c r="X2541" s="176" t="s">
        <v>284</v>
      </c>
      <c r="Y2541" s="176" t="s">
        <v>284</v>
      </c>
      <c r="Z2541" s="176" t="s">
        <v>1144</v>
      </c>
      <c r="AA2541" s="176" t="s">
        <v>1144</v>
      </c>
      <c r="AB2541" s="176" t="s">
        <v>284</v>
      </c>
      <c r="AC2541" s="176" t="s">
        <v>1144</v>
      </c>
      <c r="AD2541" s="176" t="s">
        <v>1144</v>
      </c>
      <c r="AE2541" s="176" t="s">
        <v>1144</v>
      </c>
      <c r="AF2541" s="176" t="s">
        <v>284</v>
      </c>
      <c r="AG2541" s="176" t="s">
        <v>1144</v>
      </c>
      <c r="AH2541" s="176" t="s">
        <v>284</v>
      </c>
      <c r="AI2541" s="176" t="s">
        <v>284</v>
      </c>
      <c r="AJ2541" s="176" t="s">
        <v>284</v>
      </c>
      <c r="AK2541" s="176" t="s">
        <v>284</v>
      </c>
      <c r="AL2541" s="176" t="s">
        <v>284</v>
      </c>
      <c r="AM2541" s="176" t="s">
        <v>284</v>
      </c>
      <c r="AN2541" s="176" t="s">
        <v>284</v>
      </c>
      <c r="AO2541" s="176" t="s">
        <v>284</v>
      </c>
      <c r="AP2541" s="176" t="s">
        <v>284</v>
      </c>
      <c r="AQ2541" s="176" t="s">
        <v>284</v>
      </c>
      <c r="AR2541" s="176" t="s">
        <v>284</v>
      </c>
      <c r="AS2541" s="176" t="s">
        <v>284</v>
      </c>
      <c r="AT2541" s="176" t="s">
        <v>284</v>
      </c>
      <c r="AU2541" s="176" t="s">
        <v>284</v>
      </c>
      <c r="AV2541" s="176" t="s">
        <v>284</v>
      </c>
      <c r="AW2541" s="176" t="s">
        <v>284</v>
      </c>
      <c r="AX2541" s="176" t="s">
        <v>284</v>
      </c>
    </row>
    <row r="2542" spans="1:50" x14ac:dyDescent="0.3">
      <c r="A2542" s="176">
        <v>813591</v>
      </c>
      <c r="B2542" s="176" t="s">
        <v>308</v>
      </c>
      <c r="C2542" s="176" t="s">
        <v>222</v>
      </c>
      <c r="D2542" s="176" t="s">
        <v>222</v>
      </c>
      <c r="E2542" s="176" t="s">
        <v>222</v>
      </c>
      <c r="F2542" s="176" t="s">
        <v>222</v>
      </c>
      <c r="G2542" s="176" t="s">
        <v>222</v>
      </c>
      <c r="H2542" s="176" t="s">
        <v>222</v>
      </c>
      <c r="I2542" s="176" t="s">
        <v>221</v>
      </c>
      <c r="J2542" s="176" t="s">
        <v>221</v>
      </c>
      <c r="K2542" s="176" t="s">
        <v>221</v>
      </c>
      <c r="L2542" s="176" t="s">
        <v>221</v>
      </c>
      <c r="M2542" s="176" t="s">
        <v>221</v>
      </c>
      <c r="N2542" s="176" t="s">
        <v>221</v>
      </c>
    </row>
    <row r="2543" spans="1:50" x14ac:dyDescent="0.3">
      <c r="A2543" s="176">
        <v>813592</v>
      </c>
      <c r="B2543" s="176" t="s">
        <v>308</v>
      </c>
      <c r="C2543" s="176" t="s">
        <v>222</v>
      </c>
      <c r="D2543" s="176" t="s">
        <v>222</v>
      </c>
      <c r="E2543" s="176" t="s">
        <v>222</v>
      </c>
      <c r="F2543" s="176" t="s">
        <v>222</v>
      </c>
      <c r="G2543" s="176" t="s">
        <v>222</v>
      </c>
      <c r="H2543" s="176" t="s">
        <v>222</v>
      </c>
      <c r="I2543" s="176" t="s">
        <v>222</v>
      </c>
      <c r="J2543" s="176" t="s">
        <v>222</v>
      </c>
      <c r="K2543" s="176" t="s">
        <v>222</v>
      </c>
      <c r="L2543" s="176" t="s">
        <v>221</v>
      </c>
      <c r="M2543" s="176" t="s">
        <v>222</v>
      </c>
      <c r="N2543" s="176" t="s">
        <v>221</v>
      </c>
      <c r="O2543" s="176" t="s">
        <v>284</v>
      </c>
      <c r="P2543" s="176" t="s">
        <v>284</v>
      </c>
      <c r="Q2543" s="176" t="s">
        <v>284</v>
      </c>
      <c r="R2543" s="176" t="s">
        <v>284</v>
      </c>
      <c r="S2543" s="176" t="s">
        <v>284</v>
      </c>
      <c r="T2543" s="176" t="s">
        <v>284</v>
      </c>
      <c r="U2543" s="176" t="s">
        <v>284</v>
      </c>
      <c r="V2543" s="176" t="s">
        <v>284</v>
      </c>
      <c r="W2543" s="176" t="s">
        <v>284</v>
      </c>
      <c r="X2543" s="176" t="s">
        <v>284</v>
      </c>
      <c r="Y2543" s="176" t="s">
        <v>284</v>
      </c>
      <c r="Z2543" s="176" t="s">
        <v>284</v>
      </c>
      <c r="AA2543" s="176" t="s">
        <v>284</v>
      </c>
      <c r="AB2543" s="176" t="s">
        <v>284</v>
      </c>
      <c r="AC2543" s="176" t="s">
        <v>284</v>
      </c>
      <c r="AD2543" s="176" t="s">
        <v>284</v>
      </c>
      <c r="AE2543" s="176" t="s">
        <v>284</v>
      </c>
      <c r="AF2543" s="176" t="s">
        <v>284</v>
      </c>
      <c r="AG2543" s="176" t="s">
        <v>284</v>
      </c>
      <c r="AH2543" s="176" t="s">
        <v>284</v>
      </c>
      <c r="AI2543" s="176" t="s">
        <v>284</v>
      </c>
      <c r="AJ2543" s="176" t="s">
        <v>284</v>
      </c>
      <c r="AK2543" s="176" t="s">
        <v>284</v>
      </c>
      <c r="AL2543" s="176" t="s">
        <v>284</v>
      </c>
      <c r="AM2543" s="176" t="s">
        <v>284</v>
      </c>
      <c r="AN2543" s="176" t="s">
        <v>284</v>
      </c>
      <c r="AO2543" s="176" t="s">
        <v>284</v>
      </c>
      <c r="AP2543" s="176" t="s">
        <v>284</v>
      </c>
      <c r="AQ2543" s="176" t="s">
        <v>284</v>
      </c>
      <c r="AR2543" s="176" t="s">
        <v>284</v>
      </c>
      <c r="AS2543" s="176" t="s">
        <v>284</v>
      </c>
      <c r="AT2543" s="176" t="s">
        <v>284</v>
      </c>
      <c r="AU2543" s="176" t="s">
        <v>284</v>
      </c>
      <c r="AV2543" s="176" t="s">
        <v>284</v>
      </c>
      <c r="AW2543" s="176" t="s">
        <v>284</v>
      </c>
      <c r="AX2543" s="176" t="s">
        <v>284</v>
      </c>
    </row>
    <row r="2544" spans="1:50" x14ac:dyDescent="0.3">
      <c r="A2544" s="176">
        <v>813593</v>
      </c>
      <c r="B2544" s="176" t="s">
        <v>308</v>
      </c>
      <c r="C2544" s="176" t="s">
        <v>222</v>
      </c>
      <c r="D2544" s="176" t="s">
        <v>222</v>
      </c>
      <c r="E2544" s="176" t="s">
        <v>222</v>
      </c>
      <c r="F2544" s="176" t="s">
        <v>222</v>
      </c>
      <c r="G2544" s="176" t="s">
        <v>222</v>
      </c>
      <c r="H2544" s="176" t="s">
        <v>222</v>
      </c>
      <c r="I2544" s="176" t="s">
        <v>221</v>
      </c>
      <c r="J2544" s="176" t="s">
        <v>221</v>
      </c>
      <c r="K2544" s="176" t="s">
        <v>221</v>
      </c>
      <c r="L2544" s="176" t="s">
        <v>221</v>
      </c>
      <c r="M2544" s="176" t="s">
        <v>221</v>
      </c>
      <c r="N2544" s="176" t="s">
        <v>221</v>
      </c>
    </row>
    <row r="2545" spans="1:50" x14ac:dyDescent="0.3">
      <c r="A2545" s="176">
        <v>813594</v>
      </c>
      <c r="B2545" s="176" t="s">
        <v>308</v>
      </c>
      <c r="C2545" s="176" t="s">
        <v>222</v>
      </c>
      <c r="D2545" s="176" t="s">
        <v>222</v>
      </c>
      <c r="E2545" s="176" t="s">
        <v>222</v>
      </c>
      <c r="F2545" s="176" t="s">
        <v>222</v>
      </c>
      <c r="G2545" s="176" t="s">
        <v>222</v>
      </c>
      <c r="H2545" s="176" t="s">
        <v>221</v>
      </c>
      <c r="I2545" s="176" t="s">
        <v>221</v>
      </c>
      <c r="J2545" s="176" t="s">
        <v>221</v>
      </c>
      <c r="K2545" s="176" t="s">
        <v>221</v>
      </c>
      <c r="L2545" s="176" t="s">
        <v>221</v>
      </c>
      <c r="M2545" s="176" t="s">
        <v>221</v>
      </c>
      <c r="N2545" s="176" t="s">
        <v>221</v>
      </c>
    </row>
    <row r="2546" spans="1:50" x14ac:dyDescent="0.3">
      <c r="A2546" s="176">
        <v>813595</v>
      </c>
      <c r="B2546" s="176" t="s">
        <v>308</v>
      </c>
      <c r="C2546" s="176" t="s">
        <v>222</v>
      </c>
      <c r="D2546" s="176" t="s">
        <v>222</v>
      </c>
      <c r="E2546" s="176" t="s">
        <v>222</v>
      </c>
      <c r="F2546" s="176" t="s">
        <v>222</v>
      </c>
      <c r="G2546" s="176" t="s">
        <v>222</v>
      </c>
      <c r="H2546" s="176" t="s">
        <v>222</v>
      </c>
      <c r="I2546" s="176" t="s">
        <v>222</v>
      </c>
      <c r="J2546" s="176" t="s">
        <v>222</v>
      </c>
      <c r="K2546" s="176" t="s">
        <v>222</v>
      </c>
      <c r="L2546" s="176" t="s">
        <v>222</v>
      </c>
      <c r="M2546" s="176" t="s">
        <v>222</v>
      </c>
      <c r="N2546" s="176" t="s">
        <v>222</v>
      </c>
      <c r="O2546" s="176" t="s">
        <v>284</v>
      </c>
      <c r="P2546" s="176" t="s">
        <v>284</v>
      </c>
      <c r="Q2546" s="176" t="s">
        <v>284</v>
      </c>
      <c r="R2546" s="176" t="s">
        <v>284</v>
      </c>
      <c r="S2546" s="176" t="s">
        <v>284</v>
      </c>
      <c r="T2546" s="176" t="s">
        <v>284</v>
      </c>
      <c r="U2546" s="176" t="s">
        <v>284</v>
      </c>
      <c r="V2546" s="176" t="s">
        <v>284</v>
      </c>
      <c r="W2546" s="176" t="s">
        <v>284</v>
      </c>
      <c r="X2546" s="176" t="s">
        <v>284</v>
      </c>
      <c r="Y2546" s="176" t="s">
        <v>284</v>
      </c>
      <c r="Z2546" s="176" t="s">
        <v>284</v>
      </c>
      <c r="AA2546" s="176" t="s">
        <v>284</v>
      </c>
      <c r="AB2546" s="176" t="s">
        <v>284</v>
      </c>
      <c r="AC2546" s="176" t="s">
        <v>284</v>
      </c>
      <c r="AD2546" s="176" t="s">
        <v>284</v>
      </c>
      <c r="AE2546" s="176" t="s">
        <v>284</v>
      </c>
      <c r="AF2546" s="176" t="s">
        <v>284</v>
      </c>
      <c r="AG2546" s="176" t="s">
        <v>284</v>
      </c>
      <c r="AH2546" s="176" t="s">
        <v>284</v>
      </c>
      <c r="AI2546" s="176" t="s">
        <v>284</v>
      </c>
      <c r="AJ2546" s="176" t="s">
        <v>284</v>
      </c>
      <c r="AK2546" s="176" t="s">
        <v>284</v>
      </c>
      <c r="AL2546" s="176" t="s">
        <v>284</v>
      </c>
      <c r="AM2546" s="176" t="s">
        <v>284</v>
      </c>
      <c r="AN2546" s="176" t="s">
        <v>284</v>
      </c>
      <c r="AO2546" s="176" t="s">
        <v>284</v>
      </c>
      <c r="AP2546" s="176" t="s">
        <v>284</v>
      </c>
      <c r="AQ2546" s="176" t="s">
        <v>284</v>
      </c>
      <c r="AR2546" s="176" t="s">
        <v>284</v>
      </c>
      <c r="AS2546" s="176" t="s">
        <v>284</v>
      </c>
      <c r="AT2546" s="176" t="s">
        <v>284</v>
      </c>
      <c r="AU2546" s="176" t="s">
        <v>284</v>
      </c>
      <c r="AV2546" s="176" t="s">
        <v>284</v>
      </c>
      <c r="AW2546" s="176" t="s">
        <v>284</v>
      </c>
      <c r="AX2546" s="176" t="s">
        <v>284</v>
      </c>
    </row>
    <row r="2547" spans="1:50" x14ac:dyDescent="0.3">
      <c r="A2547" s="176">
        <v>813597</v>
      </c>
      <c r="B2547" s="176" t="s">
        <v>308</v>
      </c>
      <c r="C2547" s="176" t="s">
        <v>222</v>
      </c>
      <c r="D2547" s="176" t="s">
        <v>222</v>
      </c>
      <c r="E2547" s="176" t="s">
        <v>222</v>
      </c>
      <c r="F2547" s="176" t="s">
        <v>222</v>
      </c>
      <c r="G2547" s="176" t="s">
        <v>222</v>
      </c>
      <c r="H2547" s="176" t="s">
        <v>222</v>
      </c>
      <c r="I2547" s="176" t="s">
        <v>222</v>
      </c>
      <c r="J2547" s="176" t="s">
        <v>222</v>
      </c>
      <c r="K2547" s="176" t="s">
        <v>222</v>
      </c>
      <c r="L2547" s="176" t="s">
        <v>222</v>
      </c>
      <c r="M2547" s="176" t="s">
        <v>222</v>
      </c>
      <c r="N2547" s="176" t="s">
        <v>222</v>
      </c>
      <c r="O2547" s="176" t="s">
        <v>284</v>
      </c>
      <c r="P2547" s="176" t="s">
        <v>284</v>
      </c>
      <c r="Q2547" s="176" t="s">
        <v>284</v>
      </c>
      <c r="R2547" s="176" t="s">
        <v>284</v>
      </c>
      <c r="S2547" s="176" t="s">
        <v>284</v>
      </c>
      <c r="T2547" s="176" t="s">
        <v>284</v>
      </c>
      <c r="U2547" s="176" t="s">
        <v>284</v>
      </c>
      <c r="V2547" s="176" t="s">
        <v>284</v>
      </c>
      <c r="W2547" s="176" t="s">
        <v>284</v>
      </c>
      <c r="X2547" s="176" t="s">
        <v>284</v>
      </c>
      <c r="Y2547" s="176" t="s">
        <v>284</v>
      </c>
      <c r="Z2547" s="176" t="s">
        <v>284</v>
      </c>
      <c r="AA2547" s="176" t="s">
        <v>284</v>
      </c>
      <c r="AB2547" s="176" t="s">
        <v>284</v>
      </c>
      <c r="AC2547" s="176" t="s">
        <v>284</v>
      </c>
      <c r="AD2547" s="176" t="s">
        <v>284</v>
      </c>
      <c r="AE2547" s="176" t="s">
        <v>284</v>
      </c>
      <c r="AF2547" s="176" t="s">
        <v>284</v>
      </c>
      <c r="AG2547" s="176" t="s">
        <v>284</v>
      </c>
      <c r="AH2547" s="176" t="s">
        <v>284</v>
      </c>
      <c r="AI2547" s="176" t="s">
        <v>284</v>
      </c>
      <c r="AJ2547" s="176" t="s">
        <v>284</v>
      </c>
      <c r="AK2547" s="176" t="s">
        <v>284</v>
      </c>
      <c r="AL2547" s="176" t="s">
        <v>284</v>
      </c>
      <c r="AM2547" s="176" t="s">
        <v>284</v>
      </c>
      <c r="AN2547" s="176" t="s">
        <v>284</v>
      </c>
      <c r="AO2547" s="176" t="s">
        <v>284</v>
      </c>
      <c r="AP2547" s="176" t="s">
        <v>284</v>
      </c>
      <c r="AQ2547" s="176" t="s">
        <v>284</v>
      </c>
      <c r="AR2547" s="176" t="s">
        <v>284</v>
      </c>
      <c r="AS2547" s="176" t="s">
        <v>284</v>
      </c>
      <c r="AT2547" s="176" t="s">
        <v>284</v>
      </c>
      <c r="AU2547" s="176" t="s">
        <v>284</v>
      </c>
      <c r="AV2547" s="176" t="s">
        <v>284</v>
      </c>
      <c r="AW2547" s="176" t="s">
        <v>284</v>
      </c>
      <c r="AX2547" s="176" t="s">
        <v>284</v>
      </c>
    </row>
    <row r="2548" spans="1:50" x14ac:dyDescent="0.3">
      <c r="A2548" s="176">
        <v>813598</v>
      </c>
      <c r="B2548" s="176" t="s">
        <v>308</v>
      </c>
      <c r="C2548" s="176" t="s">
        <v>222</v>
      </c>
      <c r="D2548" s="176" t="s">
        <v>221</v>
      </c>
      <c r="E2548" s="176" t="s">
        <v>222</v>
      </c>
      <c r="F2548" s="176" t="s">
        <v>222</v>
      </c>
      <c r="G2548" s="176" t="s">
        <v>222</v>
      </c>
      <c r="H2548" s="176" t="s">
        <v>222</v>
      </c>
      <c r="I2548" s="176" t="s">
        <v>221</v>
      </c>
      <c r="J2548" s="176" t="s">
        <v>221</v>
      </c>
      <c r="K2548" s="176" t="s">
        <v>221</v>
      </c>
      <c r="L2548" s="176" t="s">
        <v>221</v>
      </c>
      <c r="M2548" s="176" t="s">
        <v>221</v>
      </c>
      <c r="N2548" s="176" t="s">
        <v>221</v>
      </c>
    </row>
    <row r="2549" spans="1:50" x14ac:dyDescent="0.3">
      <c r="A2549" s="176">
        <v>813599</v>
      </c>
      <c r="B2549" s="176" t="s">
        <v>308</v>
      </c>
      <c r="C2549" s="176" t="s">
        <v>222</v>
      </c>
      <c r="D2549" s="176" t="s">
        <v>222</v>
      </c>
      <c r="E2549" s="176" t="s">
        <v>222</v>
      </c>
      <c r="F2549" s="176" t="s">
        <v>222</v>
      </c>
      <c r="G2549" s="176" t="s">
        <v>222</v>
      </c>
      <c r="H2549" s="176" t="s">
        <v>221</v>
      </c>
      <c r="I2549" s="176" t="s">
        <v>221</v>
      </c>
      <c r="J2549" s="176" t="s">
        <v>221</v>
      </c>
      <c r="K2549" s="176" t="s">
        <v>221</v>
      </c>
      <c r="L2549" s="176" t="s">
        <v>221</v>
      </c>
      <c r="M2549" s="176" t="s">
        <v>221</v>
      </c>
      <c r="N2549" s="176" t="s">
        <v>221</v>
      </c>
    </row>
    <row r="2550" spans="1:50" x14ac:dyDescent="0.3">
      <c r="A2550" s="176">
        <v>813600</v>
      </c>
      <c r="B2550" s="176" t="s">
        <v>308</v>
      </c>
      <c r="C2550" s="176" t="s">
        <v>222</v>
      </c>
      <c r="D2550" s="176" t="s">
        <v>222</v>
      </c>
      <c r="E2550" s="176" t="s">
        <v>222</v>
      </c>
      <c r="F2550" s="176" t="s">
        <v>222</v>
      </c>
      <c r="G2550" s="176" t="s">
        <v>222</v>
      </c>
      <c r="H2550" s="176" t="s">
        <v>221</v>
      </c>
      <c r="I2550" s="176" t="s">
        <v>221</v>
      </c>
      <c r="J2550" s="176" t="s">
        <v>221</v>
      </c>
      <c r="K2550" s="176" t="s">
        <v>221</v>
      </c>
      <c r="L2550" s="176" t="s">
        <v>221</v>
      </c>
      <c r="M2550" s="176" t="s">
        <v>221</v>
      </c>
      <c r="N2550" s="176" t="s">
        <v>221</v>
      </c>
    </row>
    <row r="2551" spans="1:50" x14ac:dyDescent="0.3">
      <c r="A2551" s="176">
        <v>813601</v>
      </c>
      <c r="B2551" s="176" t="s">
        <v>308</v>
      </c>
      <c r="C2551" s="176" t="s">
        <v>221</v>
      </c>
      <c r="D2551" s="176" t="s">
        <v>221</v>
      </c>
      <c r="E2551" s="176" t="s">
        <v>221</v>
      </c>
      <c r="F2551" s="176" t="s">
        <v>221</v>
      </c>
      <c r="G2551" s="176" t="s">
        <v>221</v>
      </c>
      <c r="H2551" s="176" t="s">
        <v>221</v>
      </c>
      <c r="I2551" s="176" t="s">
        <v>221</v>
      </c>
      <c r="J2551" s="176" t="s">
        <v>221</v>
      </c>
      <c r="K2551" s="176" t="s">
        <v>221</v>
      </c>
      <c r="L2551" s="176" t="s">
        <v>221</v>
      </c>
      <c r="M2551" s="176" t="s">
        <v>221</v>
      </c>
      <c r="N2551" s="176" t="s">
        <v>221</v>
      </c>
    </row>
    <row r="2552" spans="1:50" x14ac:dyDescent="0.3">
      <c r="A2552" s="176">
        <v>813602</v>
      </c>
      <c r="B2552" s="176" t="s">
        <v>308</v>
      </c>
      <c r="C2552" s="176" t="s">
        <v>222</v>
      </c>
      <c r="D2552" s="176" t="s">
        <v>222</v>
      </c>
      <c r="E2552" s="176" t="s">
        <v>222</v>
      </c>
      <c r="F2552" s="176" t="s">
        <v>222</v>
      </c>
      <c r="G2552" s="176" t="s">
        <v>221</v>
      </c>
      <c r="H2552" s="176" t="s">
        <v>222</v>
      </c>
      <c r="I2552" s="176" t="s">
        <v>221</v>
      </c>
      <c r="J2552" s="176" t="s">
        <v>221</v>
      </c>
      <c r="K2552" s="176" t="s">
        <v>221</v>
      </c>
      <c r="L2552" s="176" t="s">
        <v>221</v>
      </c>
      <c r="M2552" s="176" t="s">
        <v>221</v>
      </c>
      <c r="N2552" s="176" t="s">
        <v>221</v>
      </c>
    </row>
    <row r="2553" spans="1:50" x14ac:dyDescent="0.3">
      <c r="A2553" s="176">
        <v>813603</v>
      </c>
      <c r="B2553" s="176" t="s">
        <v>308</v>
      </c>
      <c r="C2553" s="176" t="s">
        <v>222</v>
      </c>
      <c r="D2553" s="176" t="s">
        <v>222</v>
      </c>
      <c r="E2553" s="176" t="s">
        <v>222</v>
      </c>
      <c r="F2553" s="176" t="s">
        <v>222</v>
      </c>
      <c r="G2553" s="176" t="s">
        <v>222</v>
      </c>
      <c r="H2553" s="176" t="s">
        <v>222</v>
      </c>
      <c r="I2553" s="176" t="s">
        <v>221</v>
      </c>
      <c r="J2553" s="176" t="s">
        <v>221</v>
      </c>
      <c r="K2553" s="176" t="s">
        <v>221</v>
      </c>
      <c r="L2553" s="176" t="s">
        <v>221</v>
      </c>
      <c r="M2553" s="176" t="s">
        <v>221</v>
      </c>
      <c r="N2553" s="176" t="s">
        <v>221</v>
      </c>
    </row>
    <row r="2554" spans="1:50" x14ac:dyDescent="0.3">
      <c r="A2554" s="176">
        <v>813604</v>
      </c>
      <c r="B2554" s="176" t="s">
        <v>308</v>
      </c>
      <c r="C2554" s="176" t="s">
        <v>222</v>
      </c>
      <c r="D2554" s="176" t="s">
        <v>222</v>
      </c>
      <c r="E2554" s="176" t="s">
        <v>221</v>
      </c>
      <c r="F2554" s="176" t="s">
        <v>221</v>
      </c>
      <c r="G2554" s="176" t="s">
        <v>221</v>
      </c>
      <c r="H2554" s="176" t="s">
        <v>221</v>
      </c>
      <c r="I2554" s="176" t="s">
        <v>221</v>
      </c>
      <c r="J2554" s="176" t="s">
        <v>221</v>
      </c>
      <c r="K2554" s="176" t="s">
        <v>221</v>
      </c>
      <c r="L2554" s="176" t="s">
        <v>221</v>
      </c>
      <c r="M2554" s="176" t="s">
        <v>221</v>
      </c>
      <c r="N2554" s="176" t="s">
        <v>221</v>
      </c>
    </row>
    <row r="2555" spans="1:50" x14ac:dyDescent="0.3">
      <c r="A2555" s="176">
        <v>813605</v>
      </c>
      <c r="B2555" s="176" t="s">
        <v>308</v>
      </c>
      <c r="C2555" s="176" t="s">
        <v>222</v>
      </c>
      <c r="D2555" s="176" t="s">
        <v>222</v>
      </c>
      <c r="E2555" s="176" t="s">
        <v>222</v>
      </c>
      <c r="F2555" s="176" t="s">
        <v>222</v>
      </c>
      <c r="G2555" s="176" t="s">
        <v>222</v>
      </c>
      <c r="H2555" s="176" t="s">
        <v>222</v>
      </c>
      <c r="I2555" s="176" t="s">
        <v>222</v>
      </c>
      <c r="J2555" s="176" t="s">
        <v>221</v>
      </c>
      <c r="K2555" s="176" t="s">
        <v>221</v>
      </c>
      <c r="L2555" s="176" t="s">
        <v>221</v>
      </c>
      <c r="M2555" s="176" t="s">
        <v>222</v>
      </c>
      <c r="N2555" s="176" t="s">
        <v>222</v>
      </c>
      <c r="O2555" s="176" t="s">
        <v>284</v>
      </c>
      <c r="P2555" s="176" t="s">
        <v>284</v>
      </c>
      <c r="Q2555" s="176" t="s">
        <v>284</v>
      </c>
      <c r="R2555" s="176" t="s">
        <v>284</v>
      </c>
      <c r="S2555" s="176" t="s">
        <v>284</v>
      </c>
      <c r="T2555" s="176" t="s">
        <v>284</v>
      </c>
      <c r="U2555" s="176" t="s">
        <v>284</v>
      </c>
      <c r="V2555" s="176" t="s">
        <v>284</v>
      </c>
      <c r="W2555" s="176" t="s">
        <v>284</v>
      </c>
      <c r="X2555" s="176" t="s">
        <v>284</v>
      </c>
      <c r="Y2555" s="176" t="s">
        <v>284</v>
      </c>
      <c r="Z2555" s="176" t="s">
        <v>284</v>
      </c>
      <c r="AA2555" s="176" t="s">
        <v>284</v>
      </c>
      <c r="AB2555" s="176" t="s">
        <v>284</v>
      </c>
      <c r="AC2555" s="176" t="s">
        <v>284</v>
      </c>
      <c r="AD2555" s="176" t="s">
        <v>284</v>
      </c>
      <c r="AE2555" s="176" t="s">
        <v>284</v>
      </c>
      <c r="AF2555" s="176" t="s">
        <v>284</v>
      </c>
      <c r="AG2555" s="176" t="s">
        <v>284</v>
      </c>
      <c r="AH2555" s="176" t="s">
        <v>284</v>
      </c>
      <c r="AI2555" s="176" t="s">
        <v>284</v>
      </c>
      <c r="AJ2555" s="176" t="s">
        <v>284</v>
      </c>
      <c r="AK2555" s="176" t="s">
        <v>284</v>
      </c>
      <c r="AL2555" s="176" t="s">
        <v>284</v>
      </c>
      <c r="AM2555" s="176" t="s">
        <v>284</v>
      </c>
      <c r="AN2555" s="176" t="s">
        <v>284</v>
      </c>
      <c r="AO2555" s="176" t="s">
        <v>284</v>
      </c>
      <c r="AP2555" s="176" t="s">
        <v>284</v>
      </c>
      <c r="AQ2555" s="176" t="s">
        <v>284</v>
      </c>
      <c r="AR2555" s="176" t="s">
        <v>284</v>
      </c>
      <c r="AS2555" s="176" t="s">
        <v>284</v>
      </c>
      <c r="AT2555" s="176" t="s">
        <v>284</v>
      </c>
      <c r="AU2555" s="176" t="s">
        <v>284</v>
      </c>
      <c r="AV2555" s="176" t="s">
        <v>284</v>
      </c>
      <c r="AW2555" s="176" t="s">
        <v>284</v>
      </c>
      <c r="AX2555" s="176" t="s">
        <v>284</v>
      </c>
    </row>
    <row r="2556" spans="1:50" x14ac:dyDescent="0.3">
      <c r="A2556" s="176">
        <v>813606</v>
      </c>
      <c r="B2556" s="176" t="s">
        <v>308</v>
      </c>
      <c r="C2556" s="176" t="s">
        <v>222</v>
      </c>
      <c r="D2556" s="176" t="s">
        <v>222</v>
      </c>
      <c r="E2556" s="176" t="s">
        <v>222</v>
      </c>
      <c r="F2556" s="176" t="s">
        <v>222</v>
      </c>
      <c r="G2556" s="176" t="s">
        <v>222</v>
      </c>
      <c r="H2556" s="176" t="s">
        <v>222</v>
      </c>
      <c r="I2556" s="176" t="s">
        <v>222</v>
      </c>
      <c r="J2556" s="176" t="s">
        <v>221</v>
      </c>
      <c r="K2556" s="176" t="s">
        <v>222</v>
      </c>
      <c r="L2556" s="176" t="s">
        <v>221</v>
      </c>
      <c r="M2556" s="176" t="s">
        <v>222</v>
      </c>
      <c r="N2556" s="176" t="s">
        <v>222</v>
      </c>
      <c r="O2556" s="176" t="s">
        <v>284</v>
      </c>
      <c r="P2556" s="176" t="s">
        <v>284</v>
      </c>
      <c r="Q2556" s="176" t="s">
        <v>284</v>
      </c>
      <c r="R2556" s="176" t="s">
        <v>284</v>
      </c>
      <c r="S2556" s="176" t="s">
        <v>284</v>
      </c>
      <c r="T2556" s="176" t="s">
        <v>284</v>
      </c>
      <c r="U2556" s="176" t="s">
        <v>284</v>
      </c>
      <c r="V2556" s="176" t="s">
        <v>284</v>
      </c>
      <c r="W2556" s="176" t="s">
        <v>284</v>
      </c>
      <c r="X2556" s="176" t="s">
        <v>284</v>
      </c>
      <c r="Y2556" s="176" t="s">
        <v>284</v>
      </c>
      <c r="Z2556" s="176" t="s">
        <v>284</v>
      </c>
      <c r="AA2556" s="176" t="s">
        <v>284</v>
      </c>
      <c r="AB2556" s="176" t="s">
        <v>284</v>
      </c>
      <c r="AC2556" s="176" t="s">
        <v>284</v>
      </c>
      <c r="AD2556" s="176" t="s">
        <v>284</v>
      </c>
      <c r="AE2556" s="176" t="s">
        <v>284</v>
      </c>
      <c r="AF2556" s="176" t="s">
        <v>284</v>
      </c>
      <c r="AG2556" s="176" t="s">
        <v>284</v>
      </c>
      <c r="AH2556" s="176" t="s">
        <v>284</v>
      </c>
      <c r="AI2556" s="176" t="s">
        <v>284</v>
      </c>
      <c r="AJ2556" s="176" t="s">
        <v>284</v>
      </c>
      <c r="AK2556" s="176" t="s">
        <v>284</v>
      </c>
      <c r="AL2556" s="176" t="s">
        <v>284</v>
      </c>
      <c r="AM2556" s="176" t="s">
        <v>284</v>
      </c>
      <c r="AN2556" s="176" t="s">
        <v>284</v>
      </c>
      <c r="AO2556" s="176" t="s">
        <v>284</v>
      </c>
      <c r="AP2556" s="176" t="s">
        <v>284</v>
      </c>
      <c r="AQ2556" s="176" t="s">
        <v>284</v>
      </c>
      <c r="AR2556" s="176" t="s">
        <v>284</v>
      </c>
      <c r="AS2556" s="176" t="s">
        <v>284</v>
      </c>
      <c r="AT2556" s="176" t="s">
        <v>284</v>
      </c>
      <c r="AU2556" s="176" t="s">
        <v>284</v>
      </c>
      <c r="AV2556" s="176" t="s">
        <v>284</v>
      </c>
      <c r="AW2556" s="176" t="s">
        <v>284</v>
      </c>
      <c r="AX2556" s="176" t="s">
        <v>284</v>
      </c>
    </row>
    <row r="2557" spans="1:50" x14ac:dyDescent="0.3">
      <c r="A2557" s="176">
        <v>813607</v>
      </c>
      <c r="B2557" s="176" t="s">
        <v>308</v>
      </c>
      <c r="C2557" s="176" t="s">
        <v>222</v>
      </c>
      <c r="D2557" s="176" t="s">
        <v>221</v>
      </c>
      <c r="E2557" s="176" t="s">
        <v>222</v>
      </c>
      <c r="F2557" s="176" t="s">
        <v>222</v>
      </c>
      <c r="G2557" s="176" t="s">
        <v>222</v>
      </c>
      <c r="H2557" s="176" t="s">
        <v>222</v>
      </c>
      <c r="I2557" s="176" t="s">
        <v>221</v>
      </c>
      <c r="J2557" s="176" t="s">
        <v>221</v>
      </c>
      <c r="K2557" s="176" t="s">
        <v>221</v>
      </c>
      <c r="L2557" s="176" t="s">
        <v>221</v>
      </c>
      <c r="M2557" s="176" t="s">
        <v>221</v>
      </c>
      <c r="N2557" s="176" t="s">
        <v>221</v>
      </c>
    </row>
    <row r="2558" spans="1:50" x14ac:dyDescent="0.3">
      <c r="A2558" s="176">
        <v>813608</v>
      </c>
      <c r="B2558" s="176" t="s">
        <v>308</v>
      </c>
      <c r="C2558" s="176" t="s">
        <v>222</v>
      </c>
      <c r="D2558" s="176" t="s">
        <v>222</v>
      </c>
      <c r="E2558" s="176" t="s">
        <v>221</v>
      </c>
      <c r="F2558" s="176" t="s">
        <v>222</v>
      </c>
      <c r="G2558" s="176" t="s">
        <v>222</v>
      </c>
      <c r="H2558" s="176" t="s">
        <v>221</v>
      </c>
      <c r="I2558" s="176" t="s">
        <v>221</v>
      </c>
      <c r="J2558" s="176" t="s">
        <v>221</v>
      </c>
      <c r="K2558" s="176" t="s">
        <v>221</v>
      </c>
      <c r="L2558" s="176" t="s">
        <v>221</v>
      </c>
      <c r="M2558" s="176" t="s">
        <v>221</v>
      </c>
      <c r="N2558" s="176" t="s">
        <v>221</v>
      </c>
      <c r="O2558" s="176" t="s">
        <v>284</v>
      </c>
      <c r="P2558" s="176" t="s">
        <v>284</v>
      </c>
      <c r="Q2558" s="176" t="s">
        <v>284</v>
      </c>
      <c r="R2558" s="176" t="s">
        <v>284</v>
      </c>
      <c r="S2558" s="176" t="s">
        <v>284</v>
      </c>
      <c r="T2558" s="176" t="s">
        <v>284</v>
      </c>
      <c r="U2558" s="176" t="s">
        <v>284</v>
      </c>
      <c r="V2558" s="176" t="s">
        <v>284</v>
      </c>
      <c r="W2558" s="176" t="s">
        <v>284</v>
      </c>
      <c r="X2558" s="176" t="s">
        <v>284</v>
      </c>
      <c r="Y2558" s="176" t="s">
        <v>284</v>
      </c>
      <c r="Z2558" s="176" t="s">
        <v>284</v>
      </c>
      <c r="AA2558" s="176" t="s">
        <v>284</v>
      </c>
      <c r="AB2558" s="176" t="s">
        <v>284</v>
      </c>
      <c r="AC2558" s="176" t="s">
        <v>284</v>
      </c>
      <c r="AD2558" s="176" t="s">
        <v>284</v>
      </c>
      <c r="AE2558" s="176" t="s">
        <v>284</v>
      </c>
      <c r="AF2558" s="176" t="s">
        <v>284</v>
      </c>
      <c r="AG2558" s="176" t="s">
        <v>284</v>
      </c>
      <c r="AH2558" s="176" t="s">
        <v>284</v>
      </c>
      <c r="AI2558" s="176" t="s">
        <v>284</v>
      </c>
      <c r="AJ2558" s="176" t="s">
        <v>284</v>
      </c>
      <c r="AK2558" s="176" t="s">
        <v>284</v>
      </c>
      <c r="AL2558" s="176" t="s">
        <v>284</v>
      </c>
      <c r="AM2558" s="176" t="s">
        <v>284</v>
      </c>
      <c r="AN2558" s="176" t="s">
        <v>284</v>
      </c>
      <c r="AO2558" s="176" t="s">
        <v>284</v>
      </c>
      <c r="AP2558" s="176" t="s">
        <v>284</v>
      </c>
      <c r="AQ2558" s="176" t="s">
        <v>284</v>
      </c>
      <c r="AR2558" s="176" t="s">
        <v>284</v>
      </c>
      <c r="AS2558" s="176" t="s">
        <v>284</v>
      </c>
      <c r="AT2558" s="176" t="s">
        <v>284</v>
      </c>
      <c r="AU2558" s="176" t="s">
        <v>284</v>
      </c>
      <c r="AV2558" s="176" t="s">
        <v>284</v>
      </c>
      <c r="AW2558" s="176" t="s">
        <v>284</v>
      </c>
      <c r="AX2558" s="176" t="s">
        <v>284</v>
      </c>
    </row>
    <row r="2559" spans="1:50" x14ac:dyDescent="0.3">
      <c r="A2559" s="176">
        <v>813609</v>
      </c>
      <c r="B2559" s="176" t="s">
        <v>308</v>
      </c>
      <c r="C2559" s="176" t="s">
        <v>1144</v>
      </c>
      <c r="D2559" s="176" t="s">
        <v>222</v>
      </c>
      <c r="E2559" s="176" t="s">
        <v>1144</v>
      </c>
      <c r="F2559" s="176" t="s">
        <v>1144</v>
      </c>
      <c r="G2559" s="176" t="s">
        <v>1144</v>
      </c>
      <c r="H2559" s="176" t="s">
        <v>1144</v>
      </c>
      <c r="I2559" s="176" t="s">
        <v>1144</v>
      </c>
      <c r="J2559" s="176" t="s">
        <v>1144</v>
      </c>
      <c r="K2559" s="176" t="s">
        <v>222</v>
      </c>
      <c r="L2559" s="176" t="s">
        <v>222</v>
      </c>
      <c r="M2559" s="176" t="s">
        <v>222</v>
      </c>
      <c r="N2559" s="176" t="s">
        <v>222</v>
      </c>
      <c r="O2559" s="176" t="s">
        <v>284</v>
      </c>
      <c r="P2559" s="176" t="s">
        <v>284</v>
      </c>
      <c r="Q2559" s="176" t="s">
        <v>284</v>
      </c>
      <c r="R2559" s="176" t="s">
        <v>284</v>
      </c>
      <c r="S2559" s="176" t="s">
        <v>284</v>
      </c>
      <c r="T2559" s="176" t="s">
        <v>284</v>
      </c>
      <c r="U2559" s="176" t="s">
        <v>284</v>
      </c>
      <c r="V2559" s="176" t="s">
        <v>284</v>
      </c>
      <c r="W2559" s="176" t="s">
        <v>284</v>
      </c>
      <c r="X2559" s="176" t="s">
        <v>284</v>
      </c>
      <c r="Y2559" s="176" t="s">
        <v>284</v>
      </c>
      <c r="Z2559" s="176" t="s">
        <v>284</v>
      </c>
      <c r="AA2559" s="176" t="s">
        <v>284</v>
      </c>
      <c r="AB2559" s="176" t="s">
        <v>284</v>
      </c>
      <c r="AC2559" s="176" t="s">
        <v>284</v>
      </c>
      <c r="AD2559" s="176" t="s">
        <v>284</v>
      </c>
      <c r="AE2559" s="176" t="s">
        <v>284</v>
      </c>
      <c r="AF2559" s="176" t="s">
        <v>284</v>
      </c>
      <c r="AG2559" s="176" t="s">
        <v>284</v>
      </c>
      <c r="AH2559" s="176" t="s">
        <v>284</v>
      </c>
      <c r="AI2559" s="176" t="s">
        <v>284</v>
      </c>
      <c r="AJ2559" s="176" t="s">
        <v>284</v>
      </c>
      <c r="AK2559" s="176" t="s">
        <v>284</v>
      </c>
      <c r="AL2559" s="176" t="s">
        <v>284</v>
      </c>
      <c r="AM2559" s="176" t="s">
        <v>284</v>
      </c>
      <c r="AN2559" s="176" t="s">
        <v>284</v>
      </c>
      <c r="AO2559" s="176" t="s">
        <v>284</v>
      </c>
      <c r="AP2559" s="176" t="s">
        <v>284</v>
      </c>
      <c r="AQ2559" s="176" t="s">
        <v>284</v>
      </c>
      <c r="AR2559" s="176" t="s">
        <v>284</v>
      </c>
      <c r="AS2559" s="176" t="s">
        <v>284</v>
      </c>
      <c r="AT2559" s="176" t="s">
        <v>284</v>
      </c>
      <c r="AU2559" s="176" t="s">
        <v>284</v>
      </c>
      <c r="AV2559" s="176" t="s">
        <v>284</v>
      </c>
      <c r="AW2559" s="176" t="s">
        <v>284</v>
      </c>
      <c r="AX2559" s="176" t="s">
        <v>284</v>
      </c>
    </row>
    <row r="2560" spans="1:50" x14ac:dyDescent="0.3">
      <c r="A2560" s="176">
        <v>813610</v>
      </c>
      <c r="B2560" s="176" t="s">
        <v>308</v>
      </c>
      <c r="C2560" s="176" t="s">
        <v>222</v>
      </c>
      <c r="D2560" s="176" t="s">
        <v>222</v>
      </c>
      <c r="E2560" s="176" t="s">
        <v>222</v>
      </c>
      <c r="F2560" s="176" t="s">
        <v>222</v>
      </c>
      <c r="G2560" s="176" t="s">
        <v>222</v>
      </c>
      <c r="H2560" s="176" t="s">
        <v>221</v>
      </c>
      <c r="I2560" s="176" t="s">
        <v>221</v>
      </c>
      <c r="J2560" s="176" t="s">
        <v>221</v>
      </c>
      <c r="K2560" s="176" t="s">
        <v>221</v>
      </c>
      <c r="L2560" s="176" t="s">
        <v>221</v>
      </c>
      <c r="M2560" s="176" t="s">
        <v>221</v>
      </c>
      <c r="N2560" s="176" t="s">
        <v>221</v>
      </c>
    </row>
    <row r="2561" spans="1:50" x14ac:dyDescent="0.3">
      <c r="A2561" s="176">
        <v>813611</v>
      </c>
      <c r="B2561" s="176" t="s">
        <v>308</v>
      </c>
      <c r="C2561" s="176" t="s">
        <v>222</v>
      </c>
      <c r="D2561" s="176" t="s">
        <v>222</v>
      </c>
      <c r="E2561" s="176" t="s">
        <v>222</v>
      </c>
      <c r="F2561" s="176" t="s">
        <v>222</v>
      </c>
      <c r="G2561" s="176" t="s">
        <v>222</v>
      </c>
      <c r="H2561" s="176" t="s">
        <v>222</v>
      </c>
      <c r="I2561" s="176" t="s">
        <v>221</v>
      </c>
      <c r="J2561" s="176" t="s">
        <v>221</v>
      </c>
      <c r="K2561" s="176" t="s">
        <v>221</v>
      </c>
      <c r="L2561" s="176" t="s">
        <v>221</v>
      </c>
      <c r="M2561" s="176" t="s">
        <v>221</v>
      </c>
      <c r="N2561" s="176" t="s">
        <v>221</v>
      </c>
    </row>
    <row r="2562" spans="1:50" x14ac:dyDescent="0.3">
      <c r="A2562" s="176">
        <v>813612</v>
      </c>
      <c r="B2562" s="176" t="s">
        <v>308</v>
      </c>
      <c r="C2562" s="176" t="s">
        <v>222</v>
      </c>
      <c r="D2562" s="176" t="s">
        <v>222</v>
      </c>
      <c r="E2562" s="176" t="s">
        <v>222</v>
      </c>
      <c r="F2562" s="176" t="s">
        <v>222</v>
      </c>
      <c r="G2562" s="176" t="s">
        <v>222</v>
      </c>
      <c r="H2562" s="176" t="s">
        <v>222</v>
      </c>
      <c r="I2562" s="176" t="s">
        <v>221</v>
      </c>
      <c r="J2562" s="176" t="s">
        <v>221</v>
      </c>
      <c r="K2562" s="176" t="s">
        <v>221</v>
      </c>
      <c r="L2562" s="176" t="s">
        <v>221</v>
      </c>
      <c r="M2562" s="176" t="s">
        <v>221</v>
      </c>
      <c r="N2562" s="176" t="s">
        <v>222</v>
      </c>
      <c r="O2562" s="176" t="s">
        <v>284</v>
      </c>
      <c r="P2562" s="176" t="s">
        <v>284</v>
      </c>
      <c r="Q2562" s="176" t="s">
        <v>284</v>
      </c>
      <c r="R2562" s="176" t="s">
        <v>284</v>
      </c>
      <c r="S2562" s="176" t="s">
        <v>284</v>
      </c>
      <c r="T2562" s="176" t="s">
        <v>284</v>
      </c>
      <c r="U2562" s="176" t="s">
        <v>284</v>
      </c>
      <c r="V2562" s="176" t="s">
        <v>284</v>
      </c>
      <c r="W2562" s="176" t="s">
        <v>284</v>
      </c>
      <c r="X2562" s="176" t="s">
        <v>284</v>
      </c>
      <c r="Y2562" s="176" t="s">
        <v>284</v>
      </c>
      <c r="Z2562" s="176" t="s">
        <v>284</v>
      </c>
      <c r="AA2562" s="176" t="s">
        <v>284</v>
      </c>
      <c r="AB2562" s="176" t="s">
        <v>284</v>
      </c>
      <c r="AC2562" s="176" t="s">
        <v>284</v>
      </c>
      <c r="AD2562" s="176" t="s">
        <v>284</v>
      </c>
      <c r="AE2562" s="176" t="s">
        <v>284</v>
      </c>
      <c r="AF2562" s="176" t="s">
        <v>284</v>
      </c>
      <c r="AG2562" s="176" t="s">
        <v>284</v>
      </c>
      <c r="AH2562" s="176" t="s">
        <v>284</v>
      </c>
      <c r="AI2562" s="176" t="s">
        <v>284</v>
      </c>
      <c r="AJ2562" s="176" t="s">
        <v>284</v>
      </c>
      <c r="AK2562" s="176" t="s">
        <v>284</v>
      </c>
      <c r="AL2562" s="176" t="s">
        <v>284</v>
      </c>
      <c r="AM2562" s="176" t="s">
        <v>284</v>
      </c>
      <c r="AN2562" s="176" t="s">
        <v>284</v>
      </c>
      <c r="AO2562" s="176" t="s">
        <v>284</v>
      </c>
      <c r="AP2562" s="176" t="s">
        <v>284</v>
      </c>
      <c r="AQ2562" s="176" t="s">
        <v>284</v>
      </c>
      <c r="AR2562" s="176" t="s">
        <v>284</v>
      </c>
      <c r="AS2562" s="176" t="s">
        <v>284</v>
      </c>
      <c r="AT2562" s="176" t="s">
        <v>284</v>
      </c>
      <c r="AU2562" s="176" t="s">
        <v>284</v>
      </c>
      <c r="AV2562" s="176" t="s">
        <v>284</v>
      </c>
      <c r="AW2562" s="176" t="s">
        <v>284</v>
      </c>
      <c r="AX2562" s="176" t="s">
        <v>284</v>
      </c>
    </row>
    <row r="2563" spans="1:50" x14ac:dyDescent="0.3">
      <c r="A2563" s="176">
        <v>813614</v>
      </c>
      <c r="B2563" s="176" t="s">
        <v>308</v>
      </c>
      <c r="C2563" s="176" t="s">
        <v>222</v>
      </c>
      <c r="D2563" s="176" t="s">
        <v>222</v>
      </c>
      <c r="E2563" s="176" t="s">
        <v>221</v>
      </c>
      <c r="F2563" s="176" t="s">
        <v>222</v>
      </c>
      <c r="G2563" s="176" t="s">
        <v>222</v>
      </c>
      <c r="H2563" s="176" t="s">
        <v>1144</v>
      </c>
      <c r="I2563" s="176" t="s">
        <v>221</v>
      </c>
      <c r="J2563" s="176" t="s">
        <v>1144</v>
      </c>
      <c r="K2563" s="176" t="s">
        <v>221</v>
      </c>
      <c r="L2563" s="176" t="s">
        <v>221</v>
      </c>
      <c r="M2563" s="176" t="s">
        <v>1144</v>
      </c>
      <c r="N2563" s="176" t="s">
        <v>1144</v>
      </c>
      <c r="O2563" s="176" t="s">
        <v>284</v>
      </c>
      <c r="P2563" s="176" t="s">
        <v>284</v>
      </c>
      <c r="Q2563" s="176" t="s">
        <v>284</v>
      </c>
      <c r="R2563" s="176" t="s">
        <v>284</v>
      </c>
      <c r="S2563" s="176" t="s">
        <v>284</v>
      </c>
      <c r="T2563" s="176" t="s">
        <v>1144</v>
      </c>
      <c r="U2563" s="176" t="s">
        <v>1144</v>
      </c>
      <c r="V2563" s="176" t="s">
        <v>284</v>
      </c>
      <c r="W2563" s="176" t="s">
        <v>1144</v>
      </c>
      <c r="X2563" s="176" t="s">
        <v>284</v>
      </c>
      <c r="Y2563" s="176" t="s">
        <v>284</v>
      </c>
      <c r="Z2563" s="176" t="s">
        <v>284</v>
      </c>
      <c r="AA2563" s="176" t="s">
        <v>284</v>
      </c>
      <c r="AB2563" s="176" t="s">
        <v>284</v>
      </c>
      <c r="AC2563" s="176" t="s">
        <v>284</v>
      </c>
      <c r="AD2563" s="176" t="s">
        <v>284</v>
      </c>
      <c r="AE2563" s="176" t="s">
        <v>284</v>
      </c>
      <c r="AF2563" s="176" t="s">
        <v>284</v>
      </c>
      <c r="AG2563" s="176" t="s">
        <v>284</v>
      </c>
      <c r="AH2563" s="176" t="s">
        <v>1144</v>
      </c>
      <c r="AI2563" s="176" t="s">
        <v>284</v>
      </c>
      <c r="AJ2563" s="176" t="s">
        <v>284</v>
      </c>
      <c r="AK2563" s="176" t="s">
        <v>284</v>
      </c>
      <c r="AL2563" s="176" t="s">
        <v>284</v>
      </c>
      <c r="AM2563" s="176" t="s">
        <v>284</v>
      </c>
      <c r="AN2563" s="176" t="s">
        <v>284</v>
      </c>
      <c r="AO2563" s="176" t="s">
        <v>284</v>
      </c>
      <c r="AP2563" s="176" t="s">
        <v>284</v>
      </c>
      <c r="AQ2563" s="176" t="s">
        <v>284</v>
      </c>
      <c r="AR2563" s="176" t="s">
        <v>284</v>
      </c>
      <c r="AS2563" s="176" t="s">
        <v>284</v>
      </c>
      <c r="AT2563" s="176" t="s">
        <v>284</v>
      </c>
      <c r="AU2563" s="176" t="s">
        <v>284</v>
      </c>
      <c r="AV2563" s="176" t="s">
        <v>284</v>
      </c>
      <c r="AW2563" s="176" t="s">
        <v>284</v>
      </c>
      <c r="AX2563" s="176" t="s">
        <v>284</v>
      </c>
    </row>
    <row r="2564" spans="1:50" x14ac:dyDescent="0.3">
      <c r="A2564" s="176">
        <v>813615</v>
      </c>
      <c r="B2564" s="176" t="s">
        <v>308</v>
      </c>
      <c r="C2564" s="176" t="s">
        <v>222</v>
      </c>
      <c r="D2564" s="176" t="s">
        <v>222</v>
      </c>
      <c r="E2564" s="176" t="s">
        <v>221</v>
      </c>
      <c r="F2564" s="176" t="s">
        <v>222</v>
      </c>
      <c r="G2564" s="176" t="s">
        <v>221</v>
      </c>
      <c r="H2564" s="176" t="s">
        <v>222</v>
      </c>
      <c r="I2564" s="176" t="s">
        <v>221</v>
      </c>
      <c r="J2564" s="176" t="s">
        <v>221</v>
      </c>
      <c r="K2564" s="176" t="s">
        <v>221</v>
      </c>
      <c r="L2564" s="176" t="s">
        <v>221</v>
      </c>
      <c r="M2564" s="176" t="s">
        <v>222</v>
      </c>
      <c r="N2564" s="176" t="s">
        <v>222</v>
      </c>
      <c r="O2564" s="176" t="s">
        <v>284</v>
      </c>
      <c r="P2564" s="176" t="s">
        <v>284</v>
      </c>
      <c r="Q2564" s="176" t="s">
        <v>284</v>
      </c>
      <c r="R2564" s="176" t="s">
        <v>284</v>
      </c>
      <c r="S2564" s="176" t="s">
        <v>284</v>
      </c>
      <c r="T2564" s="176" t="s">
        <v>284</v>
      </c>
      <c r="U2564" s="176" t="s">
        <v>284</v>
      </c>
      <c r="V2564" s="176" t="s">
        <v>284</v>
      </c>
      <c r="W2564" s="176" t="s">
        <v>284</v>
      </c>
      <c r="X2564" s="176" t="s">
        <v>284</v>
      </c>
      <c r="Y2564" s="176" t="s">
        <v>284</v>
      </c>
      <c r="Z2564" s="176" t="s">
        <v>284</v>
      </c>
      <c r="AA2564" s="176" t="s">
        <v>284</v>
      </c>
      <c r="AB2564" s="176" t="s">
        <v>284</v>
      </c>
      <c r="AC2564" s="176" t="s">
        <v>284</v>
      </c>
      <c r="AD2564" s="176" t="s">
        <v>284</v>
      </c>
      <c r="AE2564" s="176" t="s">
        <v>284</v>
      </c>
      <c r="AF2564" s="176" t="s">
        <v>284</v>
      </c>
      <c r="AG2564" s="176" t="s">
        <v>284</v>
      </c>
      <c r="AH2564" s="176" t="s">
        <v>284</v>
      </c>
      <c r="AI2564" s="176" t="s">
        <v>284</v>
      </c>
      <c r="AJ2564" s="176" t="s">
        <v>284</v>
      </c>
      <c r="AK2564" s="176" t="s">
        <v>284</v>
      </c>
      <c r="AL2564" s="176" t="s">
        <v>284</v>
      </c>
      <c r="AM2564" s="176" t="s">
        <v>284</v>
      </c>
      <c r="AN2564" s="176" t="s">
        <v>284</v>
      </c>
      <c r="AO2564" s="176" t="s">
        <v>284</v>
      </c>
      <c r="AP2564" s="176" t="s">
        <v>284</v>
      </c>
      <c r="AQ2564" s="176" t="s">
        <v>284</v>
      </c>
      <c r="AR2564" s="176" t="s">
        <v>284</v>
      </c>
      <c r="AS2564" s="176" t="s">
        <v>284</v>
      </c>
      <c r="AT2564" s="176" t="s">
        <v>284</v>
      </c>
      <c r="AU2564" s="176" t="s">
        <v>284</v>
      </c>
      <c r="AV2564" s="176" t="s">
        <v>284</v>
      </c>
      <c r="AW2564" s="176" t="s">
        <v>284</v>
      </c>
      <c r="AX2564" s="176" t="s">
        <v>284</v>
      </c>
    </row>
    <row r="2565" spans="1:50" x14ac:dyDescent="0.3">
      <c r="A2565" s="176">
        <v>813617</v>
      </c>
      <c r="B2565" s="176" t="s">
        <v>308</v>
      </c>
      <c r="C2565" s="176" t="s">
        <v>222</v>
      </c>
      <c r="D2565" s="176" t="s">
        <v>221</v>
      </c>
      <c r="E2565" s="176" t="s">
        <v>221</v>
      </c>
      <c r="F2565" s="176" t="s">
        <v>222</v>
      </c>
      <c r="G2565" s="176" t="s">
        <v>221</v>
      </c>
      <c r="H2565" s="176" t="s">
        <v>222</v>
      </c>
      <c r="I2565" s="176" t="s">
        <v>221</v>
      </c>
      <c r="J2565" s="176" t="s">
        <v>221</v>
      </c>
      <c r="K2565" s="176" t="s">
        <v>221</v>
      </c>
      <c r="L2565" s="176" t="s">
        <v>221</v>
      </c>
      <c r="M2565" s="176" t="s">
        <v>221</v>
      </c>
      <c r="N2565" s="176" t="s">
        <v>221</v>
      </c>
    </row>
    <row r="2566" spans="1:50" x14ac:dyDescent="0.3">
      <c r="A2566" s="176">
        <v>813618</v>
      </c>
      <c r="B2566" s="176" t="s">
        <v>308</v>
      </c>
      <c r="C2566" s="176" t="s">
        <v>222</v>
      </c>
      <c r="D2566" s="176" t="s">
        <v>222</v>
      </c>
      <c r="E2566" s="176" t="s">
        <v>222</v>
      </c>
      <c r="F2566" s="176" t="s">
        <v>222</v>
      </c>
      <c r="G2566" s="176" t="s">
        <v>221</v>
      </c>
      <c r="H2566" s="176" t="s">
        <v>222</v>
      </c>
      <c r="I2566" s="176" t="s">
        <v>221</v>
      </c>
      <c r="J2566" s="176" t="s">
        <v>221</v>
      </c>
      <c r="K2566" s="176" t="s">
        <v>221</v>
      </c>
      <c r="L2566" s="176" t="s">
        <v>221</v>
      </c>
      <c r="M2566" s="176" t="s">
        <v>221</v>
      </c>
      <c r="N2566" s="176" t="s">
        <v>221</v>
      </c>
    </row>
    <row r="2567" spans="1:50" x14ac:dyDescent="0.3">
      <c r="A2567" s="176">
        <v>813620</v>
      </c>
      <c r="B2567" s="176" t="s">
        <v>308</v>
      </c>
      <c r="C2567" s="176" t="s">
        <v>222</v>
      </c>
      <c r="D2567" s="176" t="s">
        <v>222</v>
      </c>
      <c r="E2567" s="176" t="s">
        <v>221</v>
      </c>
      <c r="F2567" s="176" t="s">
        <v>222</v>
      </c>
      <c r="G2567" s="176" t="s">
        <v>222</v>
      </c>
      <c r="H2567" s="176" t="s">
        <v>222</v>
      </c>
      <c r="I2567" s="176" t="s">
        <v>221</v>
      </c>
      <c r="J2567" s="176" t="s">
        <v>221</v>
      </c>
      <c r="K2567" s="176" t="s">
        <v>221</v>
      </c>
      <c r="L2567" s="176" t="s">
        <v>221</v>
      </c>
      <c r="M2567" s="176" t="s">
        <v>221</v>
      </c>
      <c r="N2567" s="176" t="s">
        <v>221</v>
      </c>
    </row>
    <row r="2568" spans="1:50" x14ac:dyDescent="0.3">
      <c r="A2568" s="176">
        <v>813622</v>
      </c>
      <c r="B2568" s="176" t="s">
        <v>308</v>
      </c>
      <c r="C2568" s="176" t="s">
        <v>1144</v>
      </c>
      <c r="D2568" s="176" t="s">
        <v>222</v>
      </c>
      <c r="E2568" s="176" t="s">
        <v>222</v>
      </c>
      <c r="F2568" s="176" t="s">
        <v>1144</v>
      </c>
      <c r="G2568" s="176" t="s">
        <v>1144</v>
      </c>
      <c r="H2568" s="176" t="s">
        <v>1144</v>
      </c>
      <c r="I2568" s="176" t="s">
        <v>221</v>
      </c>
      <c r="J2568" s="176" t="s">
        <v>1144</v>
      </c>
      <c r="K2568" s="176" t="s">
        <v>221</v>
      </c>
      <c r="L2568" s="176" t="s">
        <v>221</v>
      </c>
      <c r="M2568" s="176" t="s">
        <v>1144</v>
      </c>
      <c r="N2568" s="176" t="s">
        <v>1144</v>
      </c>
      <c r="O2568" s="176" t="s">
        <v>284</v>
      </c>
      <c r="P2568" s="176" t="s">
        <v>284</v>
      </c>
      <c r="Q2568" s="176" t="s">
        <v>284</v>
      </c>
      <c r="R2568" s="176" t="s">
        <v>1144</v>
      </c>
      <c r="S2568" s="176" t="s">
        <v>284</v>
      </c>
      <c r="T2568" s="176" t="s">
        <v>1144</v>
      </c>
      <c r="U2568" s="176" t="s">
        <v>284</v>
      </c>
      <c r="V2568" s="176" t="s">
        <v>284</v>
      </c>
      <c r="W2568" s="176" t="s">
        <v>1144</v>
      </c>
      <c r="X2568" s="176" t="s">
        <v>284</v>
      </c>
      <c r="Y2568" s="176" t="s">
        <v>284</v>
      </c>
      <c r="Z2568" s="176" t="s">
        <v>284</v>
      </c>
      <c r="AA2568" s="176" t="s">
        <v>284</v>
      </c>
      <c r="AB2568" s="176" t="s">
        <v>284</v>
      </c>
      <c r="AC2568" s="176" t="s">
        <v>1144</v>
      </c>
      <c r="AD2568" s="176" t="s">
        <v>284</v>
      </c>
      <c r="AE2568" s="176" t="s">
        <v>1144</v>
      </c>
      <c r="AF2568" s="176" t="s">
        <v>284</v>
      </c>
      <c r="AG2568" s="176" t="s">
        <v>284</v>
      </c>
      <c r="AH2568" s="176" t="s">
        <v>284</v>
      </c>
      <c r="AI2568" s="176" t="s">
        <v>284</v>
      </c>
      <c r="AJ2568" s="176" t="s">
        <v>284</v>
      </c>
      <c r="AK2568" s="176" t="s">
        <v>284</v>
      </c>
      <c r="AL2568" s="176" t="s">
        <v>284</v>
      </c>
      <c r="AM2568" s="176" t="s">
        <v>284</v>
      </c>
      <c r="AN2568" s="176" t="s">
        <v>284</v>
      </c>
      <c r="AO2568" s="176" t="s">
        <v>284</v>
      </c>
      <c r="AP2568" s="176" t="s">
        <v>284</v>
      </c>
      <c r="AQ2568" s="176" t="s">
        <v>284</v>
      </c>
      <c r="AR2568" s="176" t="s">
        <v>284</v>
      </c>
      <c r="AS2568" s="176" t="s">
        <v>284</v>
      </c>
      <c r="AT2568" s="176" t="s">
        <v>284</v>
      </c>
      <c r="AU2568" s="176" t="s">
        <v>284</v>
      </c>
      <c r="AV2568" s="176" t="s">
        <v>284</v>
      </c>
      <c r="AW2568" s="176" t="s">
        <v>284</v>
      </c>
      <c r="AX2568" s="176" t="s">
        <v>284</v>
      </c>
    </row>
    <row r="2569" spans="1:50" x14ac:dyDescent="0.3">
      <c r="A2569" s="176">
        <v>813623</v>
      </c>
      <c r="B2569" s="176" t="s">
        <v>308</v>
      </c>
      <c r="C2569" s="176" t="s">
        <v>222</v>
      </c>
      <c r="D2569" s="176" t="s">
        <v>221</v>
      </c>
      <c r="E2569" s="176" t="s">
        <v>222</v>
      </c>
      <c r="F2569" s="176" t="s">
        <v>222</v>
      </c>
      <c r="G2569" s="176" t="s">
        <v>222</v>
      </c>
      <c r="H2569" s="176" t="s">
        <v>222</v>
      </c>
      <c r="I2569" s="176" t="s">
        <v>221</v>
      </c>
      <c r="J2569" s="176" t="s">
        <v>221</v>
      </c>
      <c r="K2569" s="176" t="s">
        <v>221</v>
      </c>
      <c r="L2569" s="176" t="s">
        <v>221</v>
      </c>
      <c r="M2569" s="176" t="s">
        <v>221</v>
      </c>
      <c r="N2569" s="176" t="s">
        <v>221</v>
      </c>
    </row>
    <row r="2570" spans="1:50" x14ac:dyDescent="0.3">
      <c r="A2570" s="176">
        <v>813624</v>
      </c>
      <c r="B2570" s="176" t="s">
        <v>308</v>
      </c>
      <c r="C2570" s="176" t="s">
        <v>222</v>
      </c>
      <c r="D2570" s="176" t="s">
        <v>221</v>
      </c>
      <c r="E2570" s="176" t="s">
        <v>222</v>
      </c>
      <c r="F2570" s="176" t="s">
        <v>222</v>
      </c>
      <c r="G2570" s="176" t="s">
        <v>222</v>
      </c>
      <c r="H2570" s="176" t="s">
        <v>222</v>
      </c>
      <c r="I2570" s="176" t="s">
        <v>222</v>
      </c>
      <c r="J2570" s="176" t="s">
        <v>222</v>
      </c>
      <c r="K2570" s="176" t="s">
        <v>222</v>
      </c>
      <c r="L2570" s="176" t="s">
        <v>222</v>
      </c>
      <c r="M2570" s="176" t="s">
        <v>222</v>
      </c>
      <c r="N2570" s="176" t="s">
        <v>222</v>
      </c>
      <c r="O2570" s="176" t="s">
        <v>284</v>
      </c>
      <c r="P2570" s="176" t="s">
        <v>284</v>
      </c>
      <c r="Q2570" s="176" t="s">
        <v>284</v>
      </c>
      <c r="R2570" s="176" t="s">
        <v>284</v>
      </c>
      <c r="S2570" s="176" t="s">
        <v>284</v>
      </c>
      <c r="T2570" s="176" t="s">
        <v>284</v>
      </c>
      <c r="U2570" s="176" t="s">
        <v>284</v>
      </c>
      <c r="V2570" s="176" t="s">
        <v>284</v>
      </c>
      <c r="W2570" s="176" t="s">
        <v>284</v>
      </c>
      <c r="X2570" s="176" t="s">
        <v>284</v>
      </c>
      <c r="Y2570" s="176" t="s">
        <v>284</v>
      </c>
      <c r="Z2570" s="176" t="s">
        <v>284</v>
      </c>
      <c r="AA2570" s="176" t="s">
        <v>284</v>
      </c>
      <c r="AB2570" s="176" t="s">
        <v>284</v>
      </c>
      <c r="AC2570" s="176" t="s">
        <v>284</v>
      </c>
      <c r="AD2570" s="176" t="s">
        <v>284</v>
      </c>
      <c r="AE2570" s="176" t="s">
        <v>284</v>
      </c>
      <c r="AF2570" s="176" t="s">
        <v>284</v>
      </c>
      <c r="AG2570" s="176" t="s">
        <v>284</v>
      </c>
      <c r="AH2570" s="176" t="s">
        <v>284</v>
      </c>
      <c r="AI2570" s="176" t="s">
        <v>284</v>
      </c>
      <c r="AJ2570" s="176" t="s">
        <v>284</v>
      </c>
      <c r="AK2570" s="176" t="s">
        <v>284</v>
      </c>
      <c r="AL2570" s="176" t="s">
        <v>284</v>
      </c>
      <c r="AM2570" s="176" t="s">
        <v>284</v>
      </c>
      <c r="AN2570" s="176" t="s">
        <v>284</v>
      </c>
      <c r="AO2570" s="176" t="s">
        <v>284</v>
      </c>
      <c r="AP2570" s="176" t="s">
        <v>284</v>
      </c>
      <c r="AQ2570" s="176" t="s">
        <v>284</v>
      </c>
      <c r="AR2570" s="176" t="s">
        <v>284</v>
      </c>
      <c r="AS2570" s="176" t="s">
        <v>284</v>
      </c>
      <c r="AT2570" s="176" t="s">
        <v>284</v>
      </c>
      <c r="AU2570" s="176" t="s">
        <v>284</v>
      </c>
      <c r="AV2570" s="176" t="s">
        <v>284</v>
      </c>
      <c r="AW2570" s="176" t="s">
        <v>284</v>
      </c>
      <c r="AX2570" s="176" t="s">
        <v>284</v>
      </c>
    </row>
    <row r="2571" spans="1:50" x14ac:dyDescent="0.3">
      <c r="A2571" s="176">
        <v>813625</v>
      </c>
      <c r="B2571" s="176" t="s">
        <v>308</v>
      </c>
      <c r="C2571" s="176" t="s">
        <v>222</v>
      </c>
      <c r="D2571" s="176" t="s">
        <v>222</v>
      </c>
      <c r="E2571" s="176" t="s">
        <v>222</v>
      </c>
      <c r="F2571" s="176" t="s">
        <v>221</v>
      </c>
      <c r="G2571" s="176" t="s">
        <v>221</v>
      </c>
      <c r="H2571" s="176" t="s">
        <v>221</v>
      </c>
      <c r="I2571" s="176" t="s">
        <v>221</v>
      </c>
      <c r="J2571" s="176" t="s">
        <v>221</v>
      </c>
      <c r="K2571" s="176" t="s">
        <v>221</v>
      </c>
      <c r="L2571" s="176" t="s">
        <v>221</v>
      </c>
      <c r="M2571" s="176" t="s">
        <v>221</v>
      </c>
      <c r="N2571" s="176" t="s">
        <v>221</v>
      </c>
      <c r="O2571" s="176" t="s">
        <v>284</v>
      </c>
      <c r="P2571" s="176" t="s">
        <v>284</v>
      </c>
      <c r="Q2571" s="176" t="s">
        <v>284</v>
      </c>
      <c r="R2571" s="176" t="s">
        <v>284</v>
      </c>
      <c r="S2571" s="176" t="s">
        <v>284</v>
      </c>
      <c r="T2571" s="176" t="s">
        <v>284</v>
      </c>
      <c r="U2571" s="176" t="s">
        <v>284</v>
      </c>
      <c r="V2571" s="176" t="s">
        <v>284</v>
      </c>
      <c r="W2571" s="176" t="s">
        <v>284</v>
      </c>
      <c r="X2571" s="176" t="s">
        <v>284</v>
      </c>
      <c r="Y2571" s="176" t="s">
        <v>284</v>
      </c>
      <c r="Z2571" s="176" t="s">
        <v>284</v>
      </c>
      <c r="AA2571" s="176" t="s">
        <v>284</v>
      </c>
      <c r="AB2571" s="176" t="s">
        <v>284</v>
      </c>
      <c r="AC2571" s="176" t="s">
        <v>284</v>
      </c>
      <c r="AD2571" s="176" t="s">
        <v>284</v>
      </c>
      <c r="AE2571" s="176" t="s">
        <v>284</v>
      </c>
      <c r="AF2571" s="176" t="s">
        <v>284</v>
      </c>
      <c r="AG2571" s="176" t="s">
        <v>284</v>
      </c>
      <c r="AH2571" s="176" t="s">
        <v>284</v>
      </c>
      <c r="AI2571" s="176" t="s">
        <v>284</v>
      </c>
      <c r="AJ2571" s="176" t="s">
        <v>284</v>
      </c>
      <c r="AK2571" s="176" t="s">
        <v>284</v>
      </c>
      <c r="AL2571" s="176" t="s">
        <v>284</v>
      </c>
      <c r="AM2571" s="176" t="s">
        <v>284</v>
      </c>
      <c r="AN2571" s="176" t="s">
        <v>284</v>
      </c>
      <c r="AO2571" s="176" t="s">
        <v>284</v>
      </c>
      <c r="AP2571" s="176" t="s">
        <v>284</v>
      </c>
      <c r="AQ2571" s="176" t="s">
        <v>284</v>
      </c>
      <c r="AR2571" s="176" t="s">
        <v>284</v>
      </c>
      <c r="AS2571" s="176" t="s">
        <v>284</v>
      </c>
      <c r="AT2571" s="176" t="s">
        <v>284</v>
      </c>
      <c r="AU2571" s="176" t="s">
        <v>284</v>
      </c>
      <c r="AV2571" s="176" t="s">
        <v>284</v>
      </c>
      <c r="AW2571" s="176" t="s">
        <v>284</v>
      </c>
      <c r="AX2571" s="176" t="s">
        <v>284</v>
      </c>
    </row>
    <row r="2572" spans="1:50" x14ac:dyDescent="0.3">
      <c r="A2572" s="176">
        <v>813626</v>
      </c>
      <c r="B2572" s="176" t="s">
        <v>308</v>
      </c>
      <c r="C2572" s="176" t="s">
        <v>221</v>
      </c>
      <c r="D2572" s="176" t="s">
        <v>222</v>
      </c>
      <c r="E2572" s="176" t="s">
        <v>222</v>
      </c>
      <c r="F2572" s="176" t="s">
        <v>221</v>
      </c>
      <c r="G2572" s="176" t="s">
        <v>222</v>
      </c>
      <c r="H2572" s="176" t="s">
        <v>221</v>
      </c>
      <c r="I2572" s="176" t="s">
        <v>221</v>
      </c>
      <c r="J2572" s="176" t="s">
        <v>221</v>
      </c>
      <c r="K2572" s="176" t="s">
        <v>221</v>
      </c>
      <c r="L2572" s="176" t="s">
        <v>221</v>
      </c>
      <c r="M2572" s="176" t="s">
        <v>221</v>
      </c>
      <c r="N2572" s="176" t="s">
        <v>221</v>
      </c>
    </row>
    <row r="2573" spans="1:50" x14ac:dyDescent="0.3">
      <c r="A2573" s="176">
        <v>813627</v>
      </c>
      <c r="B2573" s="176" t="s">
        <v>308</v>
      </c>
      <c r="C2573" s="176" t="s">
        <v>222</v>
      </c>
      <c r="D2573" s="176" t="s">
        <v>221</v>
      </c>
      <c r="E2573" s="176" t="s">
        <v>221</v>
      </c>
      <c r="F2573" s="176" t="s">
        <v>222</v>
      </c>
      <c r="G2573" s="176" t="s">
        <v>222</v>
      </c>
      <c r="H2573" s="176" t="s">
        <v>222</v>
      </c>
      <c r="I2573" s="176" t="s">
        <v>221</v>
      </c>
      <c r="J2573" s="176" t="s">
        <v>221</v>
      </c>
      <c r="K2573" s="176" t="s">
        <v>221</v>
      </c>
      <c r="L2573" s="176" t="s">
        <v>221</v>
      </c>
      <c r="M2573" s="176" t="s">
        <v>221</v>
      </c>
      <c r="N2573" s="176" t="s">
        <v>221</v>
      </c>
    </row>
    <row r="2574" spans="1:50" x14ac:dyDescent="0.3">
      <c r="A2574" s="176">
        <v>813628</v>
      </c>
      <c r="B2574" s="176" t="s">
        <v>308</v>
      </c>
      <c r="C2574" s="176" t="s">
        <v>222</v>
      </c>
      <c r="D2574" s="176" t="s">
        <v>222</v>
      </c>
      <c r="E2574" s="176" t="s">
        <v>222</v>
      </c>
      <c r="F2574" s="176" t="s">
        <v>222</v>
      </c>
      <c r="G2574" s="176" t="s">
        <v>222</v>
      </c>
      <c r="H2574" s="176" t="s">
        <v>222</v>
      </c>
      <c r="I2574" s="176" t="s">
        <v>222</v>
      </c>
      <c r="J2574" s="176" t="s">
        <v>222</v>
      </c>
      <c r="K2574" s="176" t="s">
        <v>222</v>
      </c>
      <c r="L2574" s="176" t="s">
        <v>222</v>
      </c>
      <c r="M2574" s="176" t="s">
        <v>222</v>
      </c>
      <c r="N2574" s="176" t="s">
        <v>222</v>
      </c>
      <c r="O2574" s="176" t="s">
        <v>284</v>
      </c>
      <c r="P2574" s="176" t="s">
        <v>284</v>
      </c>
      <c r="Q2574" s="176" t="s">
        <v>284</v>
      </c>
      <c r="R2574" s="176" t="s">
        <v>284</v>
      </c>
      <c r="S2574" s="176" t="s">
        <v>284</v>
      </c>
      <c r="T2574" s="176" t="s">
        <v>284</v>
      </c>
      <c r="U2574" s="176" t="s">
        <v>284</v>
      </c>
      <c r="V2574" s="176" t="s">
        <v>284</v>
      </c>
      <c r="W2574" s="176" t="s">
        <v>284</v>
      </c>
      <c r="X2574" s="176" t="s">
        <v>284</v>
      </c>
      <c r="Y2574" s="176" t="s">
        <v>284</v>
      </c>
      <c r="Z2574" s="176" t="s">
        <v>284</v>
      </c>
      <c r="AA2574" s="176" t="s">
        <v>284</v>
      </c>
      <c r="AB2574" s="176" t="s">
        <v>284</v>
      </c>
      <c r="AC2574" s="176" t="s">
        <v>284</v>
      </c>
      <c r="AD2574" s="176" t="s">
        <v>284</v>
      </c>
      <c r="AE2574" s="176" t="s">
        <v>284</v>
      </c>
      <c r="AF2574" s="176" t="s">
        <v>284</v>
      </c>
      <c r="AG2574" s="176" t="s">
        <v>284</v>
      </c>
      <c r="AH2574" s="176" t="s">
        <v>284</v>
      </c>
      <c r="AI2574" s="176" t="s">
        <v>284</v>
      </c>
      <c r="AJ2574" s="176" t="s">
        <v>284</v>
      </c>
      <c r="AK2574" s="176" t="s">
        <v>284</v>
      </c>
      <c r="AL2574" s="176" t="s">
        <v>284</v>
      </c>
      <c r="AM2574" s="176" t="s">
        <v>284</v>
      </c>
      <c r="AN2574" s="176" t="s">
        <v>284</v>
      </c>
      <c r="AO2574" s="176" t="s">
        <v>284</v>
      </c>
      <c r="AP2574" s="176" t="s">
        <v>284</v>
      </c>
      <c r="AQ2574" s="176" t="s">
        <v>284</v>
      </c>
      <c r="AR2574" s="176" t="s">
        <v>284</v>
      </c>
      <c r="AS2574" s="176" t="s">
        <v>284</v>
      </c>
      <c r="AT2574" s="176" t="s">
        <v>284</v>
      </c>
      <c r="AU2574" s="176" t="s">
        <v>284</v>
      </c>
      <c r="AV2574" s="176" t="s">
        <v>284</v>
      </c>
      <c r="AW2574" s="176" t="s">
        <v>284</v>
      </c>
      <c r="AX2574" s="176" t="s">
        <v>284</v>
      </c>
    </row>
    <row r="2575" spans="1:50" x14ac:dyDescent="0.3">
      <c r="A2575" s="176">
        <v>813629</v>
      </c>
      <c r="B2575" s="176" t="s">
        <v>308</v>
      </c>
      <c r="C2575" s="176" t="s">
        <v>222</v>
      </c>
      <c r="D2575" s="176" t="s">
        <v>221</v>
      </c>
      <c r="E2575" s="176" t="s">
        <v>222</v>
      </c>
      <c r="F2575" s="176" t="s">
        <v>222</v>
      </c>
      <c r="G2575" s="176" t="s">
        <v>222</v>
      </c>
      <c r="H2575" s="176" t="s">
        <v>222</v>
      </c>
      <c r="I2575" s="176" t="s">
        <v>221</v>
      </c>
      <c r="J2575" s="176" t="s">
        <v>221</v>
      </c>
      <c r="K2575" s="176" t="s">
        <v>222</v>
      </c>
      <c r="L2575" s="176" t="s">
        <v>222</v>
      </c>
      <c r="M2575" s="176" t="s">
        <v>221</v>
      </c>
      <c r="N2575" s="176" t="s">
        <v>222</v>
      </c>
      <c r="O2575" s="176" t="s">
        <v>284</v>
      </c>
      <c r="P2575" s="176" t="s">
        <v>284</v>
      </c>
      <c r="Q2575" s="176" t="s">
        <v>284</v>
      </c>
      <c r="R2575" s="176" t="s">
        <v>284</v>
      </c>
      <c r="S2575" s="176" t="s">
        <v>284</v>
      </c>
      <c r="T2575" s="176" t="s">
        <v>284</v>
      </c>
      <c r="U2575" s="176" t="s">
        <v>284</v>
      </c>
      <c r="V2575" s="176" t="s">
        <v>284</v>
      </c>
      <c r="W2575" s="176" t="s">
        <v>284</v>
      </c>
      <c r="X2575" s="176" t="s">
        <v>284</v>
      </c>
      <c r="Y2575" s="176" t="s">
        <v>284</v>
      </c>
      <c r="Z2575" s="176" t="s">
        <v>284</v>
      </c>
      <c r="AA2575" s="176" t="s">
        <v>284</v>
      </c>
      <c r="AB2575" s="176" t="s">
        <v>284</v>
      </c>
      <c r="AC2575" s="176" t="s">
        <v>284</v>
      </c>
      <c r="AD2575" s="176" t="s">
        <v>284</v>
      </c>
      <c r="AE2575" s="176" t="s">
        <v>284</v>
      </c>
      <c r="AF2575" s="176" t="s">
        <v>284</v>
      </c>
      <c r="AG2575" s="176" t="s">
        <v>284</v>
      </c>
      <c r="AH2575" s="176" t="s">
        <v>284</v>
      </c>
      <c r="AI2575" s="176" t="s">
        <v>284</v>
      </c>
      <c r="AJ2575" s="176" t="s">
        <v>284</v>
      </c>
      <c r="AK2575" s="176" t="s">
        <v>284</v>
      </c>
      <c r="AL2575" s="176" t="s">
        <v>284</v>
      </c>
      <c r="AM2575" s="176" t="s">
        <v>284</v>
      </c>
      <c r="AN2575" s="176" t="s">
        <v>284</v>
      </c>
      <c r="AO2575" s="176" t="s">
        <v>284</v>
      </c>
      <c r="AP2575" s="176" t="s">
        <v>284</v>
      </c>
      <c r="AQ2575" s="176" t="s">
        <v>284</v>
      </c>
      <c r="AR2575" s="176" t="s">
        <v>284</v>
      </c>
      <c r="AS2575" s="176" t="s">
        <v>284</v>
      </c>
      <c r="AT2575" s="176" t="s">
        <v>284</v>
      </c>
      <c r="AU2575" s="176" t="s">
        <v>284</v>
      </c>
      <c r="AV2575" s="176" t="s">
        <v>284</v>
      </c>
      <c r="AW2575" s="176" t="s">
        <v>284</v>
      </c>
      <c r="AX2575" s="176" t="s">
        <v>284</v>
      </c>
    </row>
    <row r="2576" spans="1:50" x14ac:dyDescent="0.3">
      <c r="A2576" s="176">
        <v>813631</v>
      </c>
      <c r="B2576" s="176" t="s">
        <v>308</v>
      </c>
      <c r="C2576" s="176" t="s">
        <v>222</v>
      </c>
      <c r="D2576" s="176" t="s">
        <v>222</v>
      </c>
      <c r="E2576" s="176" t="s">
        <v>222</v>
      </c>
      <c r="F2576" s="176" t="s">
        <v>222</v>
      </c>
      <c r="G2576" s="176" t="s">
        <v>222</v>
      </c>
      <c r="H2576" s="176" t="s">
        <v>222</v>
      </c>
      <c r="I2576" s="176" t="s">
        <v>221</v>
      </c>
      <c r="J2576" s="176" t="s">
        <v>221</v>
      </c>
      <c r="K2576" s="176" t="s">
        <v>221</v>
      </c>
      <c r="L2576" s="176" t="s">
        <v>221</v>
      </c>
      <c r="M2576" s="176" t="s">
        <v>221</v>
      </c>
      <c r="N2576" s="176" t="s">
        <v>221</v>
      </c>
    </row>
    <row r="2577" spans="1:50" x14ac:dyDescent="0.3">
      <c r="A2577" s="176">
        <v>813632</v>
      </c>
      <c r="B2577" s="176" t="s">
        <v>308</v>
      </c>
      <c r="C2577" s="176" t="s">
        <v>222</v>
      </c>
      <c r="D2577" s="176" t="s">
        <v>222</v>
      </c>
      <c r="E2577" s="176" t="s">
        <v>222</v>
      </c>
      <c r="F2577" s="176" t="s">
        <v>222</v>
      </c>
      <c r="G2577" s="176" t="s">
        <v>222</v>
      </c>
      <c r="H2577" s="176" t="s">
        <v>221</v>
      </c>
      <c r="I2577" s="176" t="s">
        <v>221</v>
      </c>
      <c r="J2577" s="176" t="s">
        <v>221</v>
      </c>
      <c r="K2577" s="176" t="s">
        <v>221</v>
      </c>
      <c r="L2577" s="176" t="s">
        <v>221</v>
      </c>
      <c r="M2577" s="176" t="s">
        <v>221</v>
      </c>
      <c r="N2577" s="176" t="s">
        <v>221</v>
      </c>
    </row>
    <row r="2578" spans="1:50" x14ac:dyDescent="0.3">
      <c r="A2578" s="176">
        <v>813633</v>
      </c>
      <c r="B2578" s="176" t="s">
        <v>308</v>
      </c>
      <c r="C2578" s="176" t="s">
        <v>222</v>
      </c>
      <c r="D2578" s="176" t="s">
        <v>222</v>
      </c>
      <c r="E2578" s="176" t="s">
        <v>222</v>
      </c>
      <c r="F2578" s="176" t="s">
        <v>221</v>
      </c>
      <c r="G2578" s="176" t="s">
        <v>222</v>
      </c>
      <c r="H2578" s="176" t="s">
        <v>222</v>
      </c>
      <c r="I2578" s="176" t="s">
        <v>221</v>
      </c>
      <c r="J2578" s="176" t="s">
        <v>221</v>
      </c>
      <c r="K2578" s="176" t="s">
        <v>221</v>
      </c>
      <c r="L2578" s="176" t="s">
        <v>221</v>
      </c>
      <c r="M2578" s="176" t="s">
        <v>221</v>
      </c>
      <c r="N2578" s="176" t="s">
        <v>221</v>
      </c>
    </row>
    <row r="2579" spans="1:50" x14ac:dyDescent="0.3">
      <c r="A2579" s="176">
        <v>813634</v>
      </c>
      <c r="B2579" s="176" t="s">
        <v>308</v>
      </c>
      <c r="C2579" s="176" t="s">
        <v>222</v>
      </c>
      <c r="D2579" s="176" t="s">
        <v>222</v>
      </c>
      <c r="E2579" s="176" t="s">
        <v>222</v>
      </c>
      <c r="F2579" s="176" t="s">
        <v>222</v>
      </c>
      <c r="G2579" s="176" t="s">
        <v>222</v>
      </c>
      <c r="H2579" s="176" t="s">
        <v>221</v>
      </c>
      <c r="I2579" s="176" t="s">
        <v>221</v>
      </c>
      <c r="J2579" s="176" t="s">
        <v>221</v>
      </c>
      <c r="K2579" s="176" t="s">
        <v>221</v>
      </c>
      <c r="L2579" s="176" t="s">
        <v>221</v>
      </c>
      <c r="M2579" s="176" t="s">
        <v>221</v>
      </c>
      <c r="N2579" s="176" t="s">
        <v>221</v>
      </c>
    </row>
    <row r="2580" spans="1:50" x14ac:dyDescent="0.3">
      <c r="A2580" s="176">
        <v>813635</v>
      </c>
      <c r="B2580" s="176" t="s">
        <v>308</v>
      </c>
      <c r="C2580" s="176" t="s">
        <v>222</v>
      </c>
      <c r="D2580" s="176" t="s">
        <v>222</v>
      </c>
      <c r="E2580" s="176" t="s">
        <v>222</v>
      </c>
      <c r="F2580" s="176" t="s">
        <v>222</v>
      </c>
      <c r="G2580" s="176" t="s">
        <v>222</v>
      </c>
      <c r="H2580" s="176" t="s">
        <v>221</v>
      </c>
      <c r="I2580" s="176" t="s">
        <v>222</v>
      </c>
      <c r="J2580" s="176" t="s">
        <v>222</v>
      </c>
      <c r="K2580" s="176" t="s">
        <v>222</v>
      </c>
      <c r="L2580" s="176" t="s">
        <v>222</v>
      </c>
      <c r="M2580" s="176" t="s">
        <v>222</v>
      </c>
      <c r="N2580" s="176" t="s">
        <v>221</v>
      </c>
      <c r="O2580" s="176" t="s">
        <v>284</v>
      </c>
      <c r="P2580" s="176" t="s">
        <v>284</v>
      </c>
      <c r="Q2580" s="176" t="s">
        <v>284</v>
      </c>
      <c r="R2580" s="176" t="s">
        <v>284</v>
      </c>
      <c r="S2580" s="176" t="s">
        <v>284</v>
      </c>
      <c r="T2580" s="176" t="s">
        <v>284</v>
      </c>
      <c r="U2580" s="176" t="s">
        <v>284</v>
      </c>
      <c r="V2580" s="176" t="s">
        <v>284</v>
      </c>
      <c r="W2580" s="176" t="s">
        <v>284</v>
      </c>
      <c r="X2580" s="176" t="s">
        <v>284</v>
      </c>
      <c r="Y2580" s="176" t="s">
        <v>284</v>
      </c>
      <c r="Z2580" s="176" t="s">
        <v>284</v>
      </c>
      <c r="AA2580" s="176" t="s">
        <v>284</v>
      </c>
      <c r="AB2580" s="176" t="s">
        <v>284</v>
      </c>
      <c r="AC2580" s="176" t="s">
        <v>284</v>
      </c>
      <c r="AD2580" s="176" t="s">
        <v>284</v>
      </c>
      <c r="AE2580" s="176" t="s">
        <v>284</v>
      </c>
      <c r="AF2580" s="176" t="s">
        <v>284</v>
      </c>
      <c r="AG2580" s="176" t="s">
        <v>284</v>
      </c>
      <c r="AH2580" s="176" t="s">
        <v>284</v>
      </c>
      <c r="AI2580" s="176" t="s">
        <v>284</v>
      </c>
      <c r="AJ2580" s="176" t="s">
        <v>284</v>
      </c>
      <c r="AK2580" s="176" t="s">
        <v>284</v>
      </c>
      <c r="AL2580" s="176" t="s">
        <v>284</v>
      </c>
      <c r="AM2580" s="176" t="s">
        <v>284</v>
      </c>
      <c r="AN2580" s="176" t="s">
        <v>284</v>
      </c>
      <c r="AO2580" s="176" t="s">
        <v>284</v>
      </c>
      <c r="AP2580" s="176" t="s">
        <v>284</v>
      </c>
      <c r="AQ2580" s="176" t="s">
        <v>284</v>
      </c>
      <c r="AR2580" s="176" t="s">
        <v>284</v>
      </c>
      <c r="AS2580" s="176" t="s">
        <v>284</v>
      </c>
      <c r="AT2580" s="176" t="s">
        <v>284</v>
      </c>
      <c r="AU2580" s="176" t="s">
        <v>284</v>
      </c>
      <c r="AV2580" s="176" t="s">
        <v>284</v>
      </c>
      <c r="AW2580" s="176" t="s">
        <v>284</v>
      </c>
      <c r="AX2580" s="176" t="s">
        <v>284</v>
      </c>
    </row>
    <row r="2581" spans="1:50" x14ac:dyDescent="0.3">
      <c r="A2581" s="176">
        <v>813636</v>
      </c>
      <c r="B2581" s="176" t="s">
        <v>308</v>
      </c>
      <c r="C2581" s="176" t="s">
        <v>222</v>
      </c>
      <c r="D2581" s="176" t="s">
        <v>222</v>
      </c>
      <c r="E2581" s="176" t="s">
        <v>222</v>
      </c>
      <c r="F2581" s="176" t="s">
        <v>222</v>
      </c>
      <c r="G2581" s="176" t="s">
        <v>222</v>
      </c>
      <c r="H2581" s="176" t="s">
        <v>222</v>
      </c>
      <c r="I2581" s="176" t="s">
        <v>222</v>
      </c>
      <c r="J2581" s="176" t="s">
        <v>222</v>
      </c>
      <c r="K2581" s="176" t="s">
        <v>221</v>
      </c>
      <c r="L2581" s="176" t="s">
        <v>221</v>
      </c>
      <c r="M2581" s="176" t="s">
        <v>222</v>
      </c>
      <c r="N2581" s="176" t="s">
        <v>222</v>
      </c>
      <c r="O2581" s="176" t="s">
        <v>284</v>
      </c>
      <c r="P2581" s="176" t="s">
        <v>284</v>
      </c>
      <c r="Q2581" s="176" t="s">
        <v>284</v>
      </c>
      <c r="R2581" s="176" t="s">
        <v>284</v>
      </c>
      <c r="S2581" s="176" t="s">
        <v>284</v>
      </c>
      <c r="T2581" s="176" t="s">
        <v>284</v>
      </c>
      <c r="U2581" s="176" t="s">
        <v>284</v>
      </c>
      <c r="V2581" s="176" t="s">
        <v>284</v>
      </c>
      <c r="W2581" s="176" t="s">
        <v>284</v>
      </c>
      <c r="X2581" s="176" t="s">
        <v>284</v>
      </c>
      <c r="Y2581" s="176" t="s">
        <v>284</v>
      </c>
      <c r="Z2581" s="176" t="s">
        <v>284</v>
      </c>
      <c r="AA2581" s="176" t="s">
        <v>284</v>
      </c>
      <c r="AB2581" s="176" t="s">
        <v>284</v>
      </c>
      <c r="AC2581" s="176" t="s">
        <v>284</v>
      </c>
      <c r="AD2581" s="176" t="s">
        <v>284</v>
      </c>
      <c r="AE2581" s="176" t="s">
        <v>284</v>
      </c>
      <c r="AF2581" s="176" t="s">
        <v>284</v>
      </c>
      <c r="AG2581" s="176" t="s">
        <v>284</v>
      </c>
      <c r="AH2581" s="176" t="s">
        <v>284</v>
      </c>
      <c r="AI2581" s="176" t="s">
        <v>284</v>
      </c>
      <c r="AJ2581" s="176" t="s">
        <v>284</v>
      </c>
      <c r="AK2581" s="176" t="s">
        <v>284</v>
      </c>
      <c r="AL2581" s="176" t="s">
        <v>284</v>
      </c>
      <c r="AM2581" s="176" t="s">
        <v>284</v>
      </c>
      <c r="AN2581" s="176" t="s">
        <v>284</v>
      </c>
      <c r="AO2581" s="176" t="s">
        <v>284</v>
      </c>
      <c r="AP2581" s="176" t="s">
        <v>284</v>
      </c>
      <c r="AQ2581" s="176" t="s">
        <v>284</v>
      </c>
      <c r="AR2581" s="176" t="s">
        <v>284</v>
      </c>
      <c r="AS2581" s="176" t="s">
        <v>284</v>
      </c>
      <c r="AT2581" s="176" t="s">
        <v>284</v>
      </c>
      <c r="AU2581" s="176" t="s">
        <v>284</v>
      </c>
      <c r="AV2581" s="176" t="s">
        <v>284</v>
      </c>
      <c r="AW2581" s="176" t="s">
        <v>284</v>
      </c>
      <c r="AX2581" s="176" t="s">
        <v>284</v>
      </c>
    </row>
    <row r="2582" spans="1:50" x14ac:dyDescent="0.3">
      <c r="A2582" s="176">
        <v>813637</v>
      </c>
      <c r="B2582" s="176" t="s">
        <v>308</v>
      </c>
      <c r="C2582" s="176" t="s">
        <v>222</v>
      </c>
      <c r="D2582" s="176" t="s">
        <v>222</v>
      </c>
      <c r="E2582" s="176" t="s">
        <v>222</v>
      </c>
      <c r="F2582" s="176" t="s">
        <v>221</v>
      </c>
      <c r="G2582" s="176" t="s">
        <v>221</v>
      </c>
      <c r="H2582" s="176" t="s">
        <v>221</v>
      </c>
      <c r="I2582" s="176" t="s">
        <v>221</v>
      </c>
      <c r="J2582" s="176" t="s">
        <v>221</v>
      </c>
      <c r="K2582" s="176" t="s">
        <v>221</v>
      </c>
      <c r="L2582" s="176" t="s">
        <v>221</v>
      </c>
      <c r="M2582" s="176" t="s">
        <v>221</v>
      </c>
      <c r="N2582" s="176" t="s">
        <v>221</v>
      </c>
    </row>
    <row r="2583" spans="1:50" x14ac:dyDescent="0.3">
      <c r="A2583" s="176">
        <v>813638</v>
      </c>
      <c r="B2583" s="176" t="s">
        <v>308</v>
      </c>
      <c r="C2583" s="176" t="s">
        <v>221</v>
      </c>
      <c r="D2583" s="176" t="s">
        <v>221</v>
      </c>
      <c r="E2583" s="176" t="s">
        <v>221</v>
      </c>
      <c r="F2583" s="176" t="s">
        <v>222</v>
      </c>
      <c r="G2583" s="176" t="s">
        <v>222</v>
      </c>
      <c r="H2583" s="176" t="s">
        <v>222</v>
      </c>
      <c r="I2583" s="176" t="s">
        <v>221</v>
      </c>
      <c r="J2583" s="176" t="s">
        <v>221</v>
      </c>
      <c r="K2583" s="176" t="s">
        <v>221</v>
      </c>
      <c r="L2583" s="176" t="s">
        <v>221</v>
      </c>
      <c r="M2583" s="176" t="s">
        <v>221</v>
      </c>
      <c r="N2583" s="176" t="s">
        <v>221</v>
      </c>
    </row>
    <row r="2584" spans="1:50" x14ac:dyDescent="0.3">
      <c r="A2584" s="176">
        <v>813639</v>
      </c>
      <c r="B2584" s="176" t="s">
        <v>308</v>
      </c>
      <c r="C2584" s="176" t="s">
        <v>222</v>
      </c>
      <c r="D2584" s="176" t="s">
        <v>222</v>
      </c>
      <c r="E2584" s="176" t="s">
        <v>222</v>
      </c>
      <c r="F2584" s="176" t="s">
        <v>221</v>
      </c>
      <c r="G2584" s="176" t="s">
        <v>222</v>
      </c>
      <c r="H2584" s="176" t="s">
        <v>221</v>
      </c>
      <c r="I2584" s="176" t="s">
        <v>221</v>
      </c>
      <c r="J2584" s="176" t="s">
        <v>221</v>
      </c>
      <c r="K2584" s="176" t="s">
        <v>221</v>
      </c>
      <c r="L2584" s="176" t="s">
        <v>221</v>
      </c>
      <c r="M2584" s="176" t="s">
        <v>221</v>
      </c>
      <c r="N2584" s="176" t="s">
        <v>221</v>
      </c>
    </row>
    <row r="2585" spans="1:50" x14ac:dyDescent="0.3">
      <c r="A2585" s="176">
        <v>813640</v>
      </c>
      <c r="B2585" s="176" t="s">
        <v>308</v>
      </c>
      <c r="C2585" s="176" t="s">
        <v>222</v>
      </c>
      <c r="D2585" s="176" t="s">
        <v>222</v>
      </c>
      <c r="E2585" s="176" t="s">
        <v>222</v>
      </c>
      <c r="F2585" s="176" t="s">
        <v>222</v>
      </c>
      <c r="G2585" s="176" t="s">
        <v>222</v>
      </c>
      <c r="H2585" s="176" t="s">
        <v>222</v>
      </c>
      <c r="I2585" s="176" t="s">
        <v>221</v>
      </c>
      <c r="J2585" s="176" t="s">
        <v>221</v>
      </c>
      <c r="K2585" s="176" t="s">
        <v>221</v>
      </c>
      <c r="L2585" s="176" t="s">
        <v>221</v>
      </c>
      <c r="M2585" s="176" t="s">
        <v>221</v>
      </c>
      <c r="N2585" s="176" t="s">
        <v>221</v>
      </c>
    </row>
    <row r="2586" spans="1:50" x14ac:dyDescent="0.3">
      <c r="A2586" s="176">
        <v>813641</v>
      </c>
      <c r="B2586" s="176" t="s">
        <v>308</v>
      </c>
      <c r="C2586" s="176" t="s">
        <v>221</v>
      </c>
      <c r="D2586" s="176" t="s">
        <v>221</v>
      </c>
      <c r="E2586" s="176" t="s">
        <v>221</v>
      </c>
      <c r="F2586" s="176" t="s">
        <v>222</v>
      </c>
      <c r="G2586" s="176" t="s">
        <v>222</v>
      </c>
      <c r="H2586" s="176" t="s">
        <v>222</v>
      </c>
      <c r="I2586" s="176" t="s">
        <v>221</v>
      </c>
      <c r="J2586" s="176" t="s">
        <v>221</v>
      </c>
      <c r="K2586" s="176" t="s">
        <v>221</v>
      </c>
      <c r="L2586" s="176" t="s">
        <v>221</v>
      </c>
      <c r="M2586" s="176" t="s">
        <v>221</v>
      </c>
      <c r="N2586" s="176" t="s">
        <v>221</v>
      </c>
    </row>
    <row r="2587" spans="1:50" x14ac:dyDescent="0.3">
      <c r="A2587" s="176">
        <v>813642</v>
      </c>
      <c r="B2587" s="176" t="s">
        <v>308</v>
      </c>
      <c r="C2587" s="176" t="s">
        <v>222</v>
      </c>
      <c r="D2587" s="176" t="s">
        <v>222</v>
      </c>
      <c r="E2587" s="176" t="s">
        <v>221</v>
      </c>
      <c r="F2587" s="176" t="s">
        <v>222</v>
      </c>
      <c r="G2587" s="176" t="s">
        <v>222</v>
      </c>
      <c r="H2587" s="176" t="s">
        <v>221</v>
      </c>
      <c r="I2587" s="176" t="s">
        <v>221</v>
      </c>
      <c r="J2587" s="176" t="s">
        <v>221</v>
      </c>
      <c r="K2587" s="176" t="s">
        <v>221</v>
      </c>
      <c r="L2587" s="176" t="s">
        <v>221</v>
      </c>
      <c r="M2587" s="176" t="s">
        <v>221</v>
      </c>
      <c r="N2587" s="176" t="s">
        <v>221</v>
      </c>
    </row>
    <row r="2588" spans="1:50" x14ac:dyDescent="0.3">
      <c r="A2588" s="176">
        <v>813643</v>
      </c>
      <c r="B2588" s="176" t="s">
        <v>308</v>
      </c>
      <c r="C2588" s="176" t="s">
        <v>1144</v>
      </c>
      <c r="D2588" s="176" t="s">
        <v>222</v>
      </c>
      <c r="E2588" s="176" t="s">
        <v>1144</v>
      </c>
      <c r="F2588" s="176" t="s">
        <v>1144</v>
      </c>
      <c r="G2588" s="176" t="s">
        <v>1144</v>
      </c>
      <c r="H2588" s="176" t="s">
        <v>1144</v>
      </c>
      <c r="I2588" s="176" t="s">
        <v>1144</v>
      </c>
      <c r="J2588" s="176" t="s">
        <v>222</v>
      </c>
      <c r="K2588" s="176" t="s">
        <v>222</v>
      </c>
      <c r="L2588" s="176" t="s">
        <v>222</v>
      </c>
      <c r="M2588" s="176" t="s">
        <v>222</v>
      </c>
      <c r="N2588" s="176" t="s">
        <v>1144</v>
      </c>
      <c r="O2588" s="176" t="s">
        <v>284</v>
      </c>
      <c r="P2588" s="176" t="s">
        <v>284</v>
      </c>
      <c r="Q2588" s="176" t="s">
        <v>284</v>
      </c>
      <c r="R2588" s="176" t="s">
        <v>284</v>
      </c>
      <c r="S2588" s="176" t="s">
        <v>284</v>
      </c>
      <c r="T2588" s="176" t="s">
        <v>284</v>
      </c>
      <c r="U2588" s="176" t="s">
        <v>284</v>
      </c>
      <c r="V2588" s="176" t="s">
        <v>284</v>
      </c>
      <c r="W2588" s="176" t="s">
        <v>284</v>
      </c>
      <c r="X2588" s="176" t="s">
        <v>284</v>
      </c>
      <c r="Y2588" s="176" t="s">
        <v>284</v>
      </c>
      <c r="Z2588" s="176" t="s">
        <v>284</v>
      </c>
      <c r="AA2588" s="176" t="s">
        <v>284</v>
      </c>
      <c r="AB2588" s="176" t="s">
        <v>284</v>
      </c>
      <c r="AC2588" s="176" t="s">
        <v>284</v>
      </c>
      <c r="AD2588" s="176" t="s">
        <v>284</v>
      </c>
      <c r="AE2588" s="176" t="s">
        <v>284</v>
      </c>
      <c r="AF2588" s="176" t="s">
        <v>284</v>
      </c>
      <c r="AG2588" s="176" t="s">
        <v>284</v>
      </c>
      <c r="AH2588" s="176" t="s">
        <v>284</v>
      </c>
      <c r="AI2588" s="176" t="s">
        <v>284</v>
      </c>
      <c r="AJ2588" s="176" t="s">
        <v>284</v>
      </c>
      <c r="AK2588" s="176" t="s">
        <v>284</v>
      </c>
      <c r="AL2588" s="176" t="s">
        <v>284</v>
      </c>
      <c r="AM2588" s="176" t="s">
        <v>284</v>
      </c>
      <c r="AN2588" s="176" t="s">
        <v>284</v>
      </c>
      <c r="AO2588" s="176" t="s">
        <v>284</v>
      </c>
      <c r="AP2588" s="176" t="s">
        <v>284</v>
      </c>
      <c r="AQ2588" s="176" t="s">
        <v>284</v>
      </c>
      <c r="AR2588" s="176" t="s">
        <v>284</v>
      </c>
      <c r="AS2588" s="176" t="s">
        <v>284</v>
      </c>
      <c r="AT2588" s="176" t="s">
        <v>284</v>
      </c>
      <c r="AU2588" s="176" t="s">
        <v>284</v>
      </c>
      <c r="AV2588" s="176" t="s">
        <v>284</v>
      </c>
      <c r="AW2588" s="176" t="s">
        <v>284</v>
      </c>
      <c r="AX2588" s="176" t="s">
        <v>284</v>
      </c>
    </row>
    <row r="2589" spans="1:50" x14ac:dyDescent="0.3">
      <c r="A2589" s="176">
        <v>813644</v>
      </c>
      <c r="B2589" s="176" t="s">
        <v>308</v>
      </c>
      <c r="C2589" s="176" t="s">
        <v>222</v>
      </c>
      <c r="D2589" s="176" t="s">
        <v>222</v>
      </c>
      <c r="E2589" s="176" t="s">
        <v>222</v>
      </c>
      <c r="F2589" s="176" t="s">
        <v>222</v>
      </c>
      <c r="G2589" s="176" t="s">
        <v>221</v>
      </c>
      <c r="H2589" s="176" t="s">
        <v>222</v>
      </c>
      <c r="I2589" s="176" t="s">
        <v>221</v>
      </c>
      <c r="J2589" s="176" t="s">
        <v>221</v>
      </c>
      <c r="K2589" s="176" t="s">
        <v>221</v>
      </c>
      <c r="L2589" s="176" t="s">
        <v>221</v>
      </c>
      <c r="M2589" s="176" t="s">
        <v>221</v>
      </c>
      <c r="N2589" s="176" t="s">
        <v>221</v>
      </c>
    </row>
    <row r="2590" spans="1:50" x14ac:dyDescent="0.3">
      <c r="A2590" s="176">
        <v>813645</v>
      </c>
      <c r="B2590" s="176" t="s">
        <v>308</v>
      </c>
      <c r="C2590" s="176" t="s">
        <v>222</v>
      </c>
      <c r="D2590" s="176" t="s">
        <v>222</v>
      </c>
      <c r="E2590" s="176" t="s">
        <v>221</v>
      </c>
      <c r="F2590" s="176" t="s">
        <v>221</v>
      </c>
      <c r="G2590" s="176" t="s">
        <v>222</v>
      </c>
      <c r="H2590" s="176" t="s">
        <v>222</v>
      </c>
      <c r="I2590" s="176" t="s">
        <v>221</v>
      </c>
      <c r="J2590" s="176" t="s">
        <v>221</v>
      </c>
      <c r="K2590" s="176" t="s">
        <v>221</v>
      </c>
      <c r="L2590" s="176" t="s">
        <v>221</v>
      </c>
      <c r="M2590" s="176" t="s">
        <v>221</v>
      </c>
      <c r="N2590" s="176" t="s">
        <v>221</v>
      </c>
    </row>
    <row r="2591" spans="1:50" x14ac:dyDescent="0.3">
      <c r="A2591" s="176">
        <v>813646</v>
      </c>
      <c r="B2591" s="176" t="s">
        <v>308</v>
      </c>
      <c r="C2591" s="176" t="s">
        <v>222</v>
      </c>
      <c r="D2591" s="176" t="s">
        <v>222</v>
      </c>
      <c r="E2591" s="176" t="s">
        <v>222</v>
      </c>
      <c r="F2591" s="176" t="s">
        <v>222</v>
      </c>
      <c r="G2591" s="176" t="s">
        <v>222</v>
      </c>
      <c r="H2591" s="176" t="s">
        <v>221</v>
      </c>
      <c r="I2591" s="176" t="s">
        <v>221</v>
      </c>
      <c r="J2591" s="176" t="s">
        <v>221</v>
      </c>
      <c r="K2591" s="176" t="s">
        <v>221</v>
      </c>
      <c r="L2591" s="176" t="s">
        <v>221</v>
      </c>
      <c r="M2591" s="176" t="s">
        <v>221</v>
      </c>
      <c r="N2591" s="176" t="s">
        <v>221</v>
      </c>
    </row>
    <row r="2592" spans="1:50" x14ac:dyDescent="0.3">
      <c r="A2592" s="176">
        <v>813649</v>
      </c>
      <c r="B2592" s="176" t="s">
        <v>308</v>
      </c>
      <c r="C2592" s="176" t="s">
        <v>222</v>
      </c>
      <c r="D2592" s="176" t="s">
        <v>221</v>
      </c>
      <c r="E2592" s="176" t="s">
        <v>221</v>
      </c>
      <c r="F2592" s="176" t="s">
        <v>222</v>
      </c>
      <c r="G2592" s="176" t="s">
        <v>222</v>
      </c>
      <c r="H2592" s="176" t="s">
        <v>222</v>
      </c>
      <c r="I2592" s="176" t="s">
        <v>221</v>
      </c>
      <c r="J2592" s="176" t="s">
        <v>221</v>
      </c>
      <c r="K2592" s="176" t="s">
        <v>221</v>
      </c>
      <c r="L2592" s="176" t="s">
        <v>221</v>
      </c>
      <c r="M2592" s="176" t="s">
        <v>221</v>
      </c>
      <c r="N2592" s="176" t="s">
        <v>221</v>
      </c>
    </row>
    <row r="2593" spans="1:50" x14ac:dyDescent="0.3">
      <c r="A2593" s="176">
        <v>813650</v>
      </c>
      <c r="B2593" s="176" t="s">
        <v>308</v>
      </c>
      <c r="C2593" s="176" t="s">
        <v>222</v>
      </c>
      <c r="D2593" s="176" t="s">
        <v>221</v>
      </c>
      <c r="E2593" s="176" t="s">
        <v>222</v>
      </c>
      <c r="F2593" s="176" t="s">
        <v>222</v>
      </c>
      <c r="G2593" s="176" t="s">
        <v>222</v>
      </c>
      <c r="H2593" s="176" t="s">
        <v>222</v>
      </c>
      <c r="I2593" s="176" t="s">
        <v>221</v>
      </c>
      <c r="J2593" s="176" t="s">
        <v>221</v>
      </c>
      <c r="K2593" s="176" t="s">
        <v>221</v>
      </c>
      <c r="L2593" s="176" t="s">
        <v>221</v>
      </c>
      <c r="M2593" s="176" t="s">
        <v>221</v>
      </c>
      <c r="N2593" s="176" t="s">
        <v>221</v>
      </c>
    </row>
    <row r="2594" spans="1:50" x14ac:dyDescent="0.3">
      <c r="A2594" s="176">
        <v>813651</v>
      </c>
      <c r="B2594" s="176" t="s">
        <v>308</v>
      </c>
      <c r="C2594" s="176" t="s">
        <v>222</v>
      </c>
      <c r="D2594" s="176" t="s">
        <v>222</v>
      </c>
      <c r="E2594" s="176" t="s">
        <v>221</v>
      </c>
      <c r="F2594" s="176" t="s">
        <v>222</v>
      </c>
      <c r="G2594" s="176" t="s">
        <v>222</v>
      </c>
      <c r="H2594" s="176" t="s">
        <v>222</v>
      </c>
      <c r="I2594" s="176" t="s">
        <v>221</v>
      </c>
      <c r="J2594" s="176" t="s">
        <v>221</v>
      </c>
      <c r="K2594" s="176" t="s">
        <v>221</v>
      </c>
      <c r="L2594" s="176" t="s">
        <v>221</v>
      </c>
      <c r="M2594" s="176" t="s">
        <v>221</v>
      </c>
      <c r="N2594" s="176" t="s">
        <v>221</v>
      </c>
    </row>
    <row r="2595" spans="1:50" x14ac:dyDescent="0.3">
      <c r="A2595" s="176">
        <v>813653</v>
      </c>
      <c r="B2595" s="176" t="s">
        <v>308</v>
      </c>
      <c r="C2595" s="176" t="s">
        <v>222</v>
      </c>
      <c r="D2595" s="176" t="s">
        <v>221</v>
      </c>
      <c r="E2595" s="176" t="s">
        <v>222</v>
      </c>
      <c r="F2595" s="176" t="s">
        <v>222</v>
      </c>
      <c r="G2595" s="176" t="s">
        <v>222</v>
      </c>
      <c r="H2595" s="176" t="s">
        <v>222</v>
      </c>
      <c r="I2595" s="176" t="s">
        <v>221</v>
      </c>
      <c r="J2595" s="176" t="s">
        <v>221</v>
      </c>
      <c r="K2595" s="176" t="s">
        <v>221</v>
      </c>
      <c r="L2595" s="176" t="s">
        <v>221</v>
      </c>
      <c r="M2595" s="176" t="s">
        <v>221</v>
      </c>
      <c r="N2595" s="176" t="s">
        <v>221</v>
      </c>
    </row>
    <row r="2596" spans="1:50" x14ac:dyDescent="0.3">
      <c r="A2596" s="176">
        <v>813654</v>
      </c>
      <c r="B2596" s="176" t="s">
        <v>308</v>
      </c>
      <c r="C2596" s="176" t="s">
        <v>222</v>
      </c>
      <c r="D2596" s="176" t="s">
        <v>222</v>
      </c>
      <c r="E2596" s="176" t="s">
        <v>221</v>
      </c>
      <c r="F2596" s="176" t="s">
        <v>222</v>
      </c>
      <c r="G2596" s="176" t="s">
        <v>222</v>
      </c>
      <c r="H2596" s="176" t="s">
        <v>222</v>
      </c>
      <c r="I2596" s="176" t="s">
        <v>221</v>
      </c>
      <c r="J2596" s="176" t="s">
        <v>221</v>
      </c>
      <c r="K2596" s="176" t="s">
        <v>221</v>
      </c>
      <c r="L2596" s="176" t="s">
        <v>221</v>
      </c>
      <c r="M2596" s="176" t="s">
        <v>221</v>
      </c>
      <c r="N2596" s="176" t="s">
        <v>221</v>
      </c>
    </row>
    <row r="2597" spans="1:50" x14ac:dyDescent="0.3">
      <c r="A2597" s="176">
        <v>813656</v>
      </c>
      <c r="B2597" s="176" t="s">
        <v>308</v>
      </c>
      <c r="C2597" s="176" t="s">
        <v>222</v>
      </c>
      <c r="D2597" s="176" t="s">
        <v>222</v>
      </c>
      <c r="E2597" s="176" t="s">
        <v>222</v>
      </c>
      <c r="F2597" s="176" t="s">
        <v>222</v>
      </c>
      <c r="G2597" s="176" t="s">
        <v>222</v>
      </c>
      <c r="H2597" s="176" t="s">
        <v>222</v>
      </c>
      <c r="I2597" s="176" t="s">
        <v>221</v>
      </c>
      <c r="J2597" s="176" t="s">
        <v>221</v>
      </c>
      <c r="K2597" s="176" t="s">
        <v>221</v>
      </c>
      <c r="L2597" s="176" t="s">
        <v>221</v>
      </c>
      <c r="M2597" s="176" t="s">
        <v>221</v>
      </c>
      <c r="N2597" s="176" t="s">
        <v>221</v>
      </c>
    </row>
    <row r="2598" spans="1:50" x14ac:dyDescent="0.3">
      <c r="A2598" s="176">
        <v>813657</v>
      </c>
      <c r="B2598" s="176" t="s">
        <v>308</v>
      </c>
      <c r="C2598" s="176" t="s">
        <v>222</v>
      </c>
      <c r="D2598" s="176" t="s">
        <v>221</v>
      </c>
      <c r="E2598" s="176" t="s">
        <v>221</v>
      </c>
      <c r="F2598" s="176" t="s">
        <v>222</v>
      </c>
      <c r="G2598" s="176" t="s">
        <v>221</v>
      </c>
      <c r="H2598" s="176" t="s">
        <v>222</v>
      </c>
      <c r="I2598" s="176" t="s">
        <v>221</v>
      </c>
      <c r="J2598" s="176" t="s">
        <v>221</v>
      </c>
      <c r="K2598" s="176" t="s">
        <v>221</v>
      </c>
      <c r="L2598" s="176" t="s">
        <v>221</v>
      </c>
      <c r="M2598" s="176" t="s">
        <v>221</v>
      </c>
      <c r="N2598" s="176" t="s">
        <v>221</v>
      </c>
    </row>
    <row r="2599" spans="1:50" x14ac:dyDescent="0.3">
      <c r="A2599" s="176">
        <v>813658</v>
      </c>
      <c r="B2599" s="176" t="s">
        <v>308</v>
      </c>
      <c r="C2599" s="176" t="s">
        <v>221</v>
      </c>
      <c r="D2599" s="176" t="s">
        <v>222</v>
      </c>
      <c r="E2599" s="176" t="s">
        <v>222</v>
      </c>
      <c r="F2599" s="176" t="s">
        <v>222</v>
      </c>
      <c r="G2599" s="176" t="s">
        <v>222</v>
      </c>
      <c r="H2599" s="176" t="s">
        <v>222</v>
      </c>
      <c r="I2599" s="176" t="s">
        <v>221</v>
      </c>
      <c r="J2599" s="176" t="s">
        <v>221</v>
      </c>
      <c r="K2599" s="176" t="s">
        <v>221</v>
      </c>
      <c r="L2599" s="176" t="s">
        <v>221</v>
      </c>
      <c r="M2599" s="176" t="s">
        <v>221</v>
      </c>
      <c r="N2599" s="176" t="s">
        <v>221</v>
      </c>
    </row>
    <row r="2600" spans="1:50" x14ac:dyDescent="0.3">
      <c r="A2600" s="176">
        <v>813659</v>
      </c>
      <c r="B2600" s="176" t="s">
        <v>308</v>
      </c>
      <c r="C2600" s="176" t="s">
        <v>222</v>
      </c>
      <c r="D2600" s="176" t="s">
        <v>222</v>
      </c>
      <c r="E2600" s="176" t="s">
        <v>222</v>
      </c>
      <c r="F2600" s="176" t="s">
        <v>222</v>
      </c>
      <c r="G2600" s="176" t="s">
        <v>222</v>
      </c>
      <c r="H2600" s="176" t="s">
        <v>221</v>
      </c>
      <c r="I2600" s="176" t="s">
        <v>221</v>
      </c>
      <c r="J2600" s="176" t="s">
        <v>221</v>
      </c>
      <c r="K2600" s="176" t="s">
        <v>221</v>
      </c>
      <c r="L2600" s="176" t="s">
        <v>221</v>
      </c>
      <c r="M2600" s="176" t="s">
        <v>221</v>
      </c>
      <c r="N2600" s="176" t="s">
        <v>221</v>
      </c>
    </row>
    <row r="2601" spans="1:50" x14ac:dyDescent="0.3">
      <c r="A2601" s="176">
        <v>813661</v>
      </c>
      <c r="B2601" s="176" t="s">
        <v>308</v>
      </c>
      <c r="C2601" s="176" t="s">
        <v>222</v>
      </c>
      <c r="D2601" s="176" t="s">
        <v>222</v>
      </c>
      <c r="E2601" s="176" t="s">
        <v>222</v>
      </c>
      <c r="F2601" s="176" t="s">
        <v>222</v>
      </c>
      <c r="G2601" s="176" t="s">
        <v>222</v>
      </c>
      <c r="H2601" s="176" t="s">
        <v>222</v>
      </c>
      <c r="I2601" s="176" t="s">
        <v>221</v>
      </c>
      <c r="J2601" s="176" t="s">
        <v>221</v>
      </c>
      <c r="K2601" s="176" t="s">
        <v>221</v>
      </c>
      <c r="L2601" s="176" t="s">
        <v>221</v>
      </c>
      <c r="M2601" s="176" t="s">
        <v>221</v>
      </c>
      <c r="N2601" s="176" t="s">
        <v>221</v>
      </c>
    </row>
    <row r="2602" spans="1:50" x14ac:dyDescent="0.3">
      <c r="A2602" s="176">
        <v>813662</v>
      </c>
      <c r="B2602" s="176" t="s">
        <v>308</v>
      </c>
      <c r="C2602" s="176" t="s">
        <v>222</v>
      </c>
      <c r="D2602" s="176" t="s">
        <v>221</v>
      </c>
      <c r="E2602" s="176" t="s">
        <v>221</v>
      </c>
      <c r="F2602" s="176" t="s">
        <v>222</v>
      </c>
      <c r="G2602" s="176" t="s">
        <v>222</v>
      </c>
      <c r="H2602" s="176" t="s">
        <v>221</v>
      </c>
      <c r="I2602" s="176" t="s">
        <v>221</v>
      </c>
      <c r="J2602" s="176" t="s">
        <v>222</v>
      </c>
      <c r="K2602" s="176" t="s">
        <v>222</v>
      </c>
      <c r="L2602" s="176" t="s">
        <v>221</v>
      </c>
      <c r="M2602" s="176" t="s">
        <v>222</v>
      </c>
      <c r="N2602" s="176" t="s">
        <v>221</v>
      </c>
      <c r="O2602" s="176" t="s">
        <v>284</v>
      </c>
      <c r="P2602" s="176" t="s">
        <v>284</v>
      </c>
      <c r="Q2602" s="176" t="s">
        <v>284</v>
      </c>
      <c r="R2602" s="176" t="s">
        <v>284</v>
      </c>
      <c r="S2602" s="176" t="s">
        <v>284</v>
      </c>
      <c r="T2602" s="176" t="s">
        <v>284</v>
      </c>
      <c r="U2602" s="176" t="s">
        <v>284</v>
      </c>
      <c r="V2602" s="176" t="s">
        <v>284</v>
      </c>
      <c r="W2602" s="176" t="s">
        <v>284</v>
      </c>
      <c r="X2602" s="176" t="s">
        <v>284</v>
      </c>
      <c r="Y2602" s="176" t="s">
        <v>284</v>
      </c>
      <c r="Z2602" s="176" t="s">
        <v>284</v>
      </c>
      <c r="AA2602" s="176" t="s">
        <v>284</v>
      </c>
      <c r="AB2602" s="176" t="s">
        <v>284</v>
      </c>
      <c r="AC2602" s="176" t="s">
        <v>284</v>
      </c>
      <c r="AD2602" s="176" t="s">
        <v>284</v>
      </c>
      <c r="AE2602" s="176" t="s">
        <v>284</v>
      </c>
      <c r="AF2602" s="176" t="s">
        <v>284</v>
      </c>
      <c r="AG2602" s="176" t="s">
        <v>284</v>
      </c>
      <c r="AH2602" s="176" t="s">
        <v>284</v>
      </c>
      <c r="AI2602" s="176" t="s">
        <v>284</v>
      </c>
      <c r="AJ2602" s="176" t="s">
        <v>284</v>
      </c>
      <c r="AK2602" s="176" t="s">
        <v>284</v>
      </c>
      <c r="AL2602" s="176" t="s">
        <v>284</v>
      </c>
      <c r="AM2602" s="176" t="s">
        <v>284</v>
      </c>
      <c r="AN2602" s="176" t="s">
        <v>284</v>
      </c>
      <c r="AO2602" s="176" t="s">
        <v>284</v>
      </c>
      <c r="AP2602" s="176" t="s">
        <v>284</v>
      </c>
      <c r="AQ2602" s="176" t="s">
        <v>284</v>
      </c>
      <c r="AR2602" s="176" t="s">
        <v>284</v>
      </c>
      <c r="AS2602" s="176" t="s">
        <v>284</v>
      </c>
      <c r="AT2602" s="176" t="s">
        <v>284</v>
      </c>
      <c r="AU2602" s="176" t="s">
        <v>284</v>
      </c>
      <c r="AV2602" s="176" t="s">
        <v>284</v>
      </c>
      <c r="AW2602" s="176" t="s">
        <v>284</v>
      </c>
      <c r="AX2602" s="176" t="s">
        <v>284</v>
      </c>
    </row>
    <row r="2603" spans="1:50" x14ac:dyDescent="0.3">
      <c r="A2603" s="176">
        <v>813664</v>
      </c>
      <c r="B2603" s="176" t="s">
        <v>308</v>
      </c>
      <c r="C2603" s="176" t="s">
        <v>222</v>
      </c>
      <c r="D2603" s="176" t="s">
        <v>222</v>
      </c>
      <c r="E2603" s="176" t="s">
        <v>222</v>
      </c>
      <c r="F2603" s="176" t="s">
        <v>222</v>
      </c>
      <c r="G2603" s="176" t="s">
        <v>222</v>
      </c>
      <c r="H2603" s="176" t="s">
        <v>222</v>
      </c>
      <c r="I2603" s="176" t="s">
        <v>221</v>
      </c>
      <c r="J2603" s="176" t="s">
        <v>221</v>
      </c>
      <c r="K2603" s="176" t="s">
        <v>221</v>
      </c>
      <c r="L2603" s="176" t="s">
        <v>221</v>
      </c>
      <c r="M2603" s="176" t="s">
        <v>221</v>
      </c>
      <c r="N2603" s="176" t="s">
        <v>221</v>
      </c>
    </row>
    <row r="2604" spans="1:50" x14ac:dyDescent="0.3">
      <c r="A2604" s="176">
        <v>813665</v>
      </c>
      <c r="B2604" s="176" t="s">
        <v>308</v>
      </c>
      <c r="C2604" s="176" t="s">
        <v>222</v>
      </c>
      <c r="D2604" s="176" t="s">
        <v>222</v>
      </c>
      <c r="E2604" s="176" t="s">
        <v>222</v>
      </c>
      <c r="F2604" s="176" t="s">
        <v>222</v>
      </c>
      <c r="G2604" s="176" t="s">
        <v>222</v>
      </c>
      <c r="H2604" s="176" t="s">
        <v>222</v>
      </c>
      <c r="I2604" s="176" t="s">
        <v>221</v>
      </c>
      <c r="J2604" s="176" t="s">
        <v>221</v>
      </c>
      <c r="K2604" s="176" t="s">
        <v>221</v>
      </c>
      <c r="L2604" s="176" t="s">
        <v>221</v>
      </c>
      <c r="M2604" s="176" t="s">
        <v>221</v>
      </c>
      <c r="N2604" s="176" t="s">
        <v>221</v>
      </c>
    </row>
    <row r="2605" spans="1:50" x14ac:dyDescent="0.3">
      <c r="A2605" s="176">
        <v>813666</v>
      </c>
      <c r="B2605" s="176" t="s">
        <v>308</v>
      </c>
      <c r="C2605" s="176" t="s">
        <v>222</v>
      </c>
      <c r="D2605" s="176" t="s">
        <v>221</v>
      </c>
      <c r="E2605" s="176" t="s">
        <v>222</v>
      </c>
      <c r="F2605" s="176" t="s">
        <v>222</v>
      </c>
      <c r="G2605" s="176" t="s">
        <v>222</v>
      </c>
      <c r="H2605" s="176" t="s">
        <v>222</v>
      </c>
      <c r="I2605" s="176" t="s">
        <v>221</v>
      </c>
      <c r="J2605" s="176" t="s">
        <v>221</v>
      </c>
      <c r="K2605" s="176" t="s">
        <v>221</v>
      </c>
      <c r="L2605" s="176" t="s">
        <v>221</v>
      </c>
      <c r="M2605" s="176" t="s">
        <v>221</v>
      </c>
      <c r="N2605" s="176" t="s">
        <v>221</v>
      </c>
    </row>
    <row r="2606" spans="1:50" x14ac:dyDescent="0.3">
      <c r="A2606" s="176">
        <v>813667</v>
      </c>
      <c r="B2606" s="176" t="s">
        <v>308</v>
      </c>
      <c r="C2606" s="176" t="s">
        <v>222</v>
      </c>
      <c r="D2606" s="176" t="s">
        <v>221</v>
      </c>
      <c r="E2606" s="176" t="s">
        <v>222</v>
      </c>
      <c r="F2606" s="176" t="s">
        <v>222</v>
      </c>
      <c r="G2606" s="176" t="s">
        <v>222</v>
      </c>
      <c r="H2606" s="176" t="s">
        <v>222</v>
      </c>
      <c r="I2606" s="176" t="s">
        <v>222</v>
      </c>
      <c r="J2606" s="176" t="s">
        <v>222</v>
      </c>
      <c r="K2606" s="176" t="s">
        <v>222</v>
      </c>
      <c r="L2606" s="176" t="s">
        <v>222</v>
      </c>
      <c r="M2606" s="176" t="s">
        <v>222</v>
      </c>
      <c r="N2606" s="176" t="s">
        <v>222</v>
      </c>
      <c r="O2606" s="176" t="s">
        <v>284</v>
      </c>
      <c r="P2606" s="176" t="s">
        <v>284</v>
      </c>
      <c r="Q2606" s="176" t="s">
        <v>284</v>
      </c>
      <c r="R2606" s="176" t="s">
        <v>284</v>
      </c>
      <c r="S2606" s="176" t="s">
        <v>284</v>
      </c>
      <c r="T2606" s="176" t="s">
        <v>284</v>
      </c>
      <c r="U2606" s="176" t="s">
        <v>284</v>
      </c>
      <c r="V2606" s="176" t="s">
        <v>284</v>
      </c>
      <c r="W2606" s="176" t="s">
        <v>284</v>
      </c>
      <c r="X2606" s="176" t="s">
        <v>284</v>
      </c>
      <c r="Y2606" s="176" t="s">
        <v>284</v>
      </c>
      <c r="Z2606" s="176" t="s">
        <v>284</v>
      </c>
      <c r="AA2606" s="176" t="s">
        <v>284</v>
      </c>
      <c r="AB2606" s="176" t="s">
        <v>284</v>
      </c>
      <c r="AC2606" s="176" t="s">
        <v>284</v>
      </c>
      <c r="AD2606" s="176" t="s">
        <v>284</v>
      </c>
      <c r="AE2606" s="176" t="s">
        <v>284</v>
      </c>
      <c r="AF2606" s="176" t="s">
        <v>284</v>
      </c>
      <c r="AG2606" s="176" t="s">
        <v>284</v>
      </c>
      <c r="AH2606" s="176" t="s">
        <v>284</v>
      </c>
      <c r="AI2606" s="176" t="s">
        <v>284</v>
      </c>
      <c r="AJ2606" s="176" t="s">
        <v>284</v>
      </c>
      <c r="AK2606" s="176" t="s">
        <v>284</v>
      </c>
      <c r="AL2606" s="176" t="s">
        <v>284</v>
      </c>
      <c r="AM2606" s="176" t="s">
        <v>284</v>
      </c>
      <c r="AN2606" s="176" t="s">
        <v>284</v>
      </c>
      <c r="AO2606" s="176" t="s">
        <v>284</v>
      </c>
      <c r="AP2606" s="176" t="s">
        <v>284</v>
      </c>
      <c r="AQ2606" s="176" t="s">
        <v>284</v>
      </c>
      <c r="AR2606" s="176" t="s">
        <v>284</v>
      </c>
      <c r="AS2606" s="176" t="s">
        <v>284</v>
      </c>
      <c r="AT2606" s="176" t="s">
        <v>284</v>
      </c>
      <c r="AU2606" s="176" t="s">
        <v>284</v>
      </c>
      <c r="AV2606" s="176" t="s">
        <v>284</v>
      </c>
      <c r="AW2606" s="176" t="s">
        <v>284</v>
      </c>
      <c r="AX2606" s="176" t="s">
        <v>284</v>
      </c>
    </row>
    <row r="2607" spans="1:50" x14ac:dyDescent="0.3">
      <c r="A2607" s="176">
        <v>813669</v>
      </c>
      <c r="B2607" s="176" t="s">
        <v>308</v>
      </c>
      <c r="C2607" s="176" t="s">
        <v>222</v>
      </c>
      <c r="D2607" s="176" t="s">
        <v>221</v>
      </c>
      <c r="E2607" s="176" t="s">
        <v>222</v>
      </c>
      <c r="F2607" s="176" t="s">
        <v>222</v>
      </c>
      <c r="G2607" s="176" t="s">
        <v>222</v>
      </c>
      <c r="H2607" s="176" t="s">
        <v>222</v>
      </c>
      <c r="I2607" s="176" t="s">
        <v>222</v>
      </c>
      <c r="J2607" s="176" t="s">
        <v>222</v>
      </c>
      <c r="K2607" s="176" t="s">
        <v>222</v>
      </c>
      <c r="L2607" s="176" t="s">
        <v>222</v>
      </c>
      <c r="M2607" s="176" t="s">
        <v>222</v>
      </c>
      <c r="N2607" s="176" t="s">
        <v>222</v>
      </c>
      <c r="O2607" s="176" t="s">
        <v>284</v>
      </c>
      <c r="P2607" s="176" t="s">
        <v>284</v>
      </c>
      <c r="Q2607" s="176" t="s">
        <v>284</v>
      </c>
      <c r="R2607" s="176" t="s">
        <v>284</v>
      </c>
      <c r="S2607" s="176" t="s">
        <v>284</v>
      </c>
      <c r="T2607" s="176" t="s">
        <v>284</v>
      </c>
      <c r="U2607" s="176" t="s">
        <v>284</v>
      </c>
      <c r="V2607" s="176" t="s">
        <v>284</v>
      </c>
      <c r="W2607" s="176" t="s">
        <v>284</v>
      </c>
      <c r="X2607" s="176" t="s">
        <v>284</v>
      </c>
      <c r="Y2607" s="176" t="s">
        <v>284</v>
      </c>
      <c r="Z2607" s="176" t="s">
        <v>284</v>
      </c>
      <c r="AA2607" s="176" t="s">
        <v>284</v>
      </c>
      <c r="AB2607" s="176" t="s">
        <v>284</v>
      </c>
      <c r="AC2607" s="176" t="s">
        <v>284</v>
      </c>
      <c r="AD2607" s="176" t="s">
        <v>284</v>
      </c>
      <c r="AE2607" s="176" t="s">
        <v>284</v>
      </c>
      <c r="AF2607" s="176" t="s">
        <v>284</v>
      </c>
      <c r="AG2607" s="176" t="s">
        <v>284</v>
      </c>
      <c r="AH2607" s="176" t="s">
        <v>284</v>
      </c>
      <c r="AI2607" s="176" t="s">
        <v>284</v>
      </c>
      <c r="AJ2607" s="176" t="s">
        <v>284</v>
      </c>
      <c r="AK2607" s="176" t="s">
        <v>284</v>
      </c>
      <c r="AL2607" s="176" t="s">
        <v>284</v>
      </c>
      <c r="AM2607" s="176" t="s">
        <v>284</v>
      </c>
      <c r="AN2607" s="176" t="s">
        <v>284</v>
      </c>
      <c r="AO2607" s="176" t="s">
        <v>284</v>
      </c>
      <c r="AP2607" s="176" t="s">
        <v>284</v>
      </c>
      <c r="AQ2607" s="176" t="s">
        <v>284</v>
      </c>
      <c r="AR2607" s="176" t="s">
        <v>284</v>
      </c>
      <c r="AS2607" s="176" t="s">
        <v>284</v>
      </c>
      <c r="AT2607" s="176" t="s">
        <v>284</v>
      </c>
      <c r="AU2607" s="176" t="s">
        <v>284</v>
      </c>
      <c r="AV2607" s="176" t="s">
        <v>284</v>
      </c>
      <c r="AW2607" s="176" t="s">
        <v>284</v>
      </c>
      <c r="AX2607" s="176" t="s">
        <v>284</v>
      </c>
    </row>
    <row r="2608" spans="1:50" x14ac:dyDescent="0.3">
      <c r="A2608" s="176">
        <v>813672</v>
      </c>
      <c r="B2608" s="176" t="s">
        <v>308</v>
      </c>
      <c r="C2608" s="176" t="s">
        <v>222</v>
      </c>
      <c r="D2608" s="176" t="s">
        <v>222</v>
      </c>
      <c r="E2608" s="176" t="s">
        <v>222</v>
      </c>
      <c r="F2608" s="176" t="s">
        <v>222</v>
      </c>
      <c r="G2608" s="176" t="s">
        <v>222</v>
      </c>
      <c r="H2608" s="176" t="s">
        <v>222</v>
      </c>
      <c r="I2608" s="176" t="s">
        <v>222</v>
      </c>
      <c r="J2608" s="176" t="s">
        <v>222</v>
      </c>
      <c r="K2608" s="176" t="s">
        <v>221</v>
      </c>
      <c r="L2608" s="176" t="s">
        <v>221</v>
      </c>
      <c r="M2608" s="176" t="s">
        <v>222</v>
      </c>
      <c r="N2608" s="176" t="s">
        <v>222</v>
      </c>
      <c r="O2608" s="176" t="s">
        <v>284</v>
      </c>
      <c r="P2608" s="176" t="s">
        <v>284</v>
      </c>
      <c r="Q2608" s="176" t="s">
        <v>284</v>
      </c>
      <c r="R2608" s="176" t="s">
        <v>284</v>
      </c>
      <c r="S2608" s="176" t="s">
        <v>284</v>
      </c>
      <c r="T2608" s="176" t="s">
        <v>284</v>
      </c>
      <c r="U2608" s="176" t="s">
        <v>284</v>
      </c>
      <c r="V2608" s="176" t="s">
        <v>284</v>
      </c>
      <c r="W2608" s="176" t="s">
        <v>284</v>
      </c>
      <c r="X2608" s="176" t="s">
        <v>284</v>
      </c>
      <c r="Y2608" s="176" t="s">
        <v>284</v>
      </c>
      <c r="Z2608" s="176" t="s">
        <v>284</v>
      </c>
      <c r="AA2608" s="176" t="s">
        <v>284</v>
      </c>
      <c r="AB2608" s="176" t="s">
        <v>284</v>
      </c>
      <c r="AC2608" s="176" t="s">
        <v>284</v>
      </c>
      <c r="AD2608" s="176" t="s">
        <v>284</v>
      </c>
      <c r="AE2608" s="176" t="s">
        <v>284</v>
      </c>
      <c r="AF2608" s="176" t="s">
        <v>284</v>
      </c>
      <c r="AG2608" s="176" t="s">
        <v>284</v>
      </c>
      <c r="AH2608" s="176" t="s">
        <v>284</v>
      </c>
      <c r="AI2608" s="176" t="s">
        <v>284</v>
      </c>
      <c r="AJ2608" s="176" t="s">
        <v>284</v>
      </c>
      <c r="AK2608" s="176" t="s">
        <v>284</v>
      </c>
      <c r="AL2608" s="176" t="s">
        <v>284</v>
      </c>
      <c r="AM2608" s="176" t="s">
        <v>284</v>
      </c>
      <c r="AN2608" s="176" t="s">
        <v>284</v>
      </c>
      <c r="AO2608" s="176" t="s">
        <v>284</v>
      </c>
      <c r="AP2608" s="176" t="s">
        <v>284</v>
      </c>
      <c r="AQ2608" s="176" t="s">
        <v>284</v>
      </c>
      <c r="AR2608" s="176" t="s">
        <v>284</v>
      </c>
      <c r="AS2608" s="176" t="s">
        <v>284</v>
      </c>
      <c r="AT2608" s="176" t="s">
        <v>284</v>
      </c>
      <c r="AU2608" s="176" t="s">
        <v>284</v>
      </c>
      <c r="AV2608" s="176" t="s">
        <v>284</v>
      </c>
      <c r="AW2608" s="176" t="s">
        <v>284</v>
      </c>
      <c r="AX2608" s="176" t="s">
        <v>284</v>
      </c>
    </row>
    <row r="2609" spans="1:50" x14ac:dyDescent="0.3">
      <c r="A2609" s="176">
        <v>813675</v>
      </c>
      <c r="B2609" s="176" t="s">
        <v>308</v>
      </c>
      <c r="C2609" s="176" t="s">
        <v>222</v>
      </c>
      <c r="D2609" s="176" t="s">
        <v>222</v>
      </c>
      <c r="E2609" s="176" t="s">
        <v>222</v>
      </c>
      <c r="F2609" s="176" t="s">
        <v>222</v>
      </c>
      <c r="G2609" s="176" t="s">
        <v>222</v>
      </c>
      <c r="H2609" s="176" t="s">
        <v>221</v>
      </c>
      <c r="I2609" s="176" t="s">
        <v>221</v>
      </c>
      <c r="J2609" s="176" t="s">
        <v>221</v>
      </c>
      <c r="K2609" s="176" t="s">
        <v>221</v>
      </c>
      <c r="L2609" s="176" t="s">
        <v>221</v>
      </c>
      <c r="M2609" s="176" t="s">
        <v>221</v>
      </c>
      <c r="N2609" s="176" t="s">
        <v>221</v>
      </c>
    </row>
    <row r="2610" spans="1:50" x14ac:dyDescent="0.3">
      <c r="A2610" s="176">
        <v>813676</v>
      </c>
      <c r="B2610" s="176" t="s">
        <v>308</v>
      </c>
      <c r="C2610" s="176" t="s">
        <v>222</v>
      </c>
      <c r="D2610" s="176" t="s">
        <v>222</v>
      </c>
      <c r="E2610" s="176" t="s">
        <v>222</v>
      </c>
      <c r="F2610" s="176" t="s">
        <v>221</v>
      </c>
      <c r="G2610" s="176" t="s">
        <v>221</v>
      </c>
      <c r="H2610" s="176" t="s">
        <v>221</v>
      </c>
      <c r="I2610" s="176" t="s">
        <v>221</v>
      </c>
      <c r="J2610" s="176" t="s">
        <v>221</v>
      </c>
      <c r="K2610" s="176" t="s">
        <v>221</v>
      </c>
      <c r="L2610" s="176" t="s">
        <v>221</v>
      </c>
      <c r="M2610" s="176" t="s">
        <v>221</v>
      </c>
      <c r="N2610" s="176" t="s">
        <v>221</v>
      </c>
    </row>
    <row r="2611" spans="1:50" x14ac:dyDescent="0.3">
      <c r="A2611" s="176">
        <v>813677</v>
      </c>
      <c r="B2611" s="176" t="s">
        <v>308</v>
      </c>
      <c r="C2611" s="176" t="s">
        <v>222</v>
      </c>
      <c r="D2611" s="176" t="s">
        <v>222</v>
      </c>
      <c r="E2611" s="176" t="s">
        <v>222</v>
      </c>
      <c r="F2611" s="176" t="s">
        <v>222</v>
      </c>
      <c r="G2611" s="176" t="s">
        <v>221</v>
      </c>
      <c r="H2611" s="176" t="s">
        <v>222</v>
      </c>
      <c r="I2611" s="176" t="s">
        <v>221</v>
      </c>
      <c r="J2611" s="176" t="s">
        <v>221</v>
      </c>
      <c r="K2611" s="176" t="s">
        <v>221</v>
      </c>
      <c r="L2611" s="176" t="s">
        <v>221</v>
      </c>
      <c r="M2611" s="176" t="s">
        <v>222</v>
      </c>
      <c r="N2611" s="176" t="s">
        <v>221</v>
      </c>
      <c r="O2611" s="176" t="s">
        <v>284</v>
      </c>
      <c r="P2611" s="176" t="s">
        <v>284</v>
      </c>
      <c r="Q2611" s="176" t="s">
        <v>284</v>
      </c>
      <c r="R2611" s="176" t="s">
        <v>284</v>
      </c>
      <c r="S2611" s="176" t="s">
        <v>284</v>
      </c>
      <c r="T2611" s="176" t="s">
        <v>284</v>
      </c>
      <c r="U2611" s="176" t="s">
        <v>284</v>
      </c>
      <c r="V2611" s="176" t="s">
        <v>284</v>
      </c>
      <c r="W2611" s="176" t="s">
        <v>284</v>
      </c>
      <c r="X2611" s="176" t="s">
        <v>284</v>
      </c>
      <c r="Y2611" s="176" t="s">
        <v>284</v>
      </c>
      <c r="Z2611" s="176" t="s">
        <v>284</v>
      </c>
      <c r="AA2611" s="176" t="s">
        <v>284</v>
      </c>
      <c r="AB2611" s="176" t="s">
        <v>284</v>
      </c>
      <c r="AC2611" s="176" t="s">
        <v>284</v>
      </c>
      <c r="AD2611" s="176" t="s">
        <v>284</v>
      </c>
      <c r="AE2611" s="176" t="s">
        <v>284</v>
      </c>
      <c r="AF2611" s="176" t="s">
        <v>284</v>
      </c>
      <c r="AG2611" s="176" t="s">
        <v>284</v>
      </c>
      <c r="AH2611" s="176" t="s">
        <v>284</v>
      </c>
      <c r="AI2611" s="176" t="s">
        <v>284</v>
      </c>
      <c r="AJ2611" s="176" t="s">
        <v>284</v>
      </c>
      <c r="AK2611" s="176" t="s">
        <v>284</v>
      </c>
      <c r="AL2611" s="176" t="s">
        <v>284</v>
      </c>
      <c r="AM2611" s="176" t="s">
        <v>284</v>
      </c>
      <c r="AN2611" s="176" t="s">
        <v>284</v>
      </c>
      <c r="AO2611" s="176" t="s">
        <v>284</v>
      </c>
      <c r="AP2611" s="176" t="s">
        <v>284</v>
      </c>
      <c r="AQ2611" s="176" t="s">
        <v>284</v>
      </c>
      <c r="AR2611" s="176" t="s">
        <v>284</v>
      </c>
      <c r="AS2611" s="176" t="s">
        <v>284</v>
      </c>
      <c r="AT2611" s="176" t="s">
        <v>284</v>
      </c>
      <c r="AU2611" s="176" t="s">
        <v>284</v>
      </c>
      <c r="AV2611" s="176" t="s">
        <v>284</v>
      </c>
      <c r="AW2611" s="176" t="s">
        <v>284</v>
      </c>
      <c r="AX2611" s="176" t="s">
        <v>284</v>
      </c>
    </row>
    <row r="2612" spans="1:50" x14ac:dyDescent="0.3">
      <c r="A2612" s="176">
        <v>813680</v>
      </c>
      <c r="B2612" s="176" t="s">
        <v>308</v>
      </c>
      <c r="C2612" s="176" t="s">
        <v>222</v>
      </c>
      <c r="D2612" s="176" t="s">
        <v>222</v>
      </c>
      <c r="E2612" s="176" t="s">
        <v>221</v>
      </c>
      <c r="F2612" s="176" t="s">
        <v>221</v>
      </c>
      <c r="G2612" s="176" t="s">
        <v>222</v>
      </c>
      <c r="H2612" s="176" t="s">
        <v>221</v>
      </c>
      <c r="I2612" s="176" t="s">
        <v>221</v>
      </c>
      <c r="J2612" s="176" t="s">
        <v>221</v>
      </c>
      <c r="K2612" s="176" t="s">
        <v>221</v>
      </c>
      <c r="L2612" s="176" t="s">
        <v>221</v>
      </c>
      <c r="M2612" s="176" t="s">
        <v>221</v>
      </c>
      <c r="N2612" s="176" t="s">
        <v>221</v>
      </c>
    </row>
    <row r="2613" spans="1:50" x14ac:dyDescent="0.3">
      <c r="A2613" s="176">
        <v>813681</v>
      </c>
      <c r="B2613" s="176" t="s">
        <v>308</v>
      </c>
      <c r="C2613" s="176" t="s">
        <v>222</v>
      </c>
      <c r="D2613" s="176" t="s">
        <v>222</v>
      </c>
      <c r="E2613" s="176" t="s">
        <v>222</v>
      </c>
      <c r="F2613" s="176" t="s">
        <v>221</v>
      </c>
      <c r="G2613" s="176" t="s">
        <v>222</v>
      </c>
      <c r="H2613" s="176" t="s">
        <v>222</v>
      </c>
      <c r="I2613" s="176" t="s">
        <v>221</v>
      </c>
      <c r="J2613" s="176" t="s">
        <v>221</v>
      </c>
      <c r="K2613" s="176" t="s">
        <v>221</v>
      </c>
      <c r="L2613" s="176" t="s">
        <v>221</v>
      </c>
      <c r="M2613" s="176" t="s">
        <v>221</v>
      </c>
      <c r="N2613" s="176" t="s">
        <v>222</v>
      </c>
      <c r="O2613" s="176" t="s">
        <v>284</v>
      </c>
      <c r="P2613" s="176" t="s">
        <v>284</v>
      </c>
      <c r="Q2613" s="176" t="s">
        <v>284</v>
      </c>
      <c r="R2613" s="176" t="s">
        <v>284</v>
      </c>
      <c r="S2613" s="176" t="s">
        <v>284</v>
      </c>
      <c r="T2613" s="176" t="s">
        <v>284</v>
      </c>
      <c r="U2613" s="176" t="s">
        <v>284</v>
      </c>
      <c r="V2613" s="176" t="s">
        <v>284</v>
      </c>
      <c r="W2613" s="176" t="s">
        <v>284</v>
      </c>
      <c r="X2613" s="176" t="s">
        <v>284</v>
      </c>
      <c r="Y2613" s="176" t="s">
        <v>284</v>
      </c>
      <c r="Z2613" s="176" t="s">
        <v>284</v>
      </c>
      <c r="AA2613" s="176" t="s">
        <v>284</v>
      </c>
      <c r="AB2613" s="176" t="s">
        <v>284</v>
      </c>
      <c r="AC2613" s="176" t="s">
        <v>284</v>
      </c>
      <c r="AD2613" s="176" t="s">
        <v>284</v>
      </c>
      <c r="AE2613" s="176" t="s">
        <v>284</v>
      </c>
      <c r="AF2613" s="176" t="s">
        <v>284</v>
      </c>
      <c r="AG2613" s="176" t="s">
        <v>284</v>
      </c>
      <c r="AH2613" s="176" t="s">
        <v>284</v>
      </c>
      <c r="AI2613" s="176" t="s">
        <v>284</v>
      </c>
      <c r="AJ2613" s="176" t="s">
        <v>284</v>
      </c>
      <c r="AK2613" s="176" t="s">
        <v>284</v>
      </c>
      <c r="AL2613" s="176" t="s">
        <v>284</v>
      </c>
      <c r="AM2613" s="176" t="s">
        <v>284</v>
      </c>
      <c r="AN2613" s="176" t="s">
        <v>284</v>
      </c>
      <c r="AO2613" s="176" t="s">
        <v>284</v>
      </c>
      <c r="AP2613" s="176" t="s">
        <v>284</v>
      </c>
      <c r="AQ2613" s="176" t="s">
        <v>284</v>
      </c>
      <c r="AR2613" s="176" t="s">
        <v>284</v>
      </c>
      <c r="AS2613" s="176" t="s">
        <v>284</v>
      </c>
      <c r="AT2613" s="176" t="s">
        <v>284</v>
      </c>
      <c r="AU2613" s="176" t="s">
        <v>284</v>
      </c>
      <c r="AV2613" s="176" t="s">
        <v>284</v>
      </c>
      <c r="AW2613" s="176" t="s">
        <v>284</v>
      </c>
      <c r="AX2613" s="176" t="s">
        <v>284</v>
      </c>
    </row>
    <row r="2614" spans="1:50" x14ac:dyDescent="0.3">
      <c r="A2614" s="176">
        <v>813682</v>
      </c>
      <c r="B2614" s="176" t="s">
        <v>308</v>
      </c>
      <c r="C2614" s="176" t="s">
        <v>222</v>
      </c>
      <c r="D2614" s="176" t="s">
        <v>221</v>
      </c>
      <c r="E2614" s="176" t="s">
        <v>221</v>
      </c>
      <c r="F2614" s="176" t="s">
        <v>221</v>
      </c>
      <c r="G2614" s="176" t="s">
        <v>222</v>
      </c>
      <c r="H2614" s="176" t="s">
        <v>221</v>
      </c>
      <c r="I2614" s="176" t="s">
        <v>221</v>
      </c>
      <c r="J2614" s="176" t="s">
        <v>221</v>
      </c>
      <c r="K2614" s="176" t="s">
        <v>221</v>
      </c>
      <c r="L2614" s="176" t="s">
        <v>221</v>
      </c>
      <c r="M2614" s="176" t="s">
        <v>221</v>
      </c>
      <c r="N2614" s="176" t="s">
        <v>221</v>
      </c>
    </row>
    <row r="2615" spans="1:50" x14ac:dyDescent="0.3">
      <c r="A2615" s="176">
        <v>813683</v>
      </c>
      <c r="B2615" s="176" t="s">
        <v>308</v>
      </c>
      <c r="C2615" s="176" t="s">
        <v>221</v>
      </c>
      <c r="D2615" s="176" t="s">
        <v>221</v>
      </c>
      <c r="E2615" s="176" t="s">
        <v>221</v>
      </c>
      <c r="F2615" s="176" t="s">
        <v>222</v>
      </c>
      <c r="G2615" s="176" t="s">
        <v>222</v>
      </c>
      <c r="H2615" s="176" t="s">
        <v>222</v>
      </c>
      <c r="I2615" s="176" t="s">
        <v>221</v>
      </c>
      <c r="J2615" s="176" t="s">
        <v>221</v>
      </c>
      <c r="K2615" s="176" t="s">
        <v>221</v>
      </c>
      <c r="L2615" s="176" t="s">
        <v>221</v>
      </c>
      <c r="M2615" s="176" t="s">
        <v>221</v>
      </c>
      <c r="N2615" s="176" t="s">
        <v>221</v>
      </c>
    </row>
    <row r="2616" spans="1:50" x14ac:dyDescent="0.3">
      <c r="A2616" s="176">
        <v>813684</v>
      </c>
      <c r="B2616" s="176" t="s">
        <v>308</v>
      </c>
      <c r="C2616" s="176" t="s">
        <v>221</v>
      </c>
      <c r="D2616" s="176" t="s">
        <v>221</v>
      </c>
      <c r="E2616" s="176" t="s">
        <v>221</v>
      </c>
      <c r="F2616" s="176" t="s">
        <v>222</v>
      </c>
      <c r="G2616" s="176" t="s">
        <v>221</v>
      </c>
      <c r="H2616" s="176" t="s">
        <v>222</v>
      </c>
      <c r="I2616" s="176" t="s">
        <v>221</v>
      </c>
      <c r="J2616" s="176" t="s">
        <v>221</v>
      </c>
      <c r="K2616" s="176" t="s">
        <v>221</v>
      </c>
      <c r="L2616" s="176" t="s">
        <v>221</v>
      </c>
      <c r="M2616" s="176" t="s">
        <v>221</v>
      </c>
      <c r="N2616" s="176" t="s">
        <v>221</v>
      </c>
    </row>
    <row r="2617" spans="1:50" x14ac:dyDescent="0.3">
      <c r="A2617" s="176">
        <v>813685</v>
      </c>
      <c r="B2617" s="176" t="s">
        <v>308</v>
      </c>
      <c r="C2617" s="176" t="s">
        <v>222</v>
      </c>
      <c r="D2617" s="176" t="s">
        <v>221</v>
      </c>
      <c r="E2617" s="176" t="s">
        <v>222</v>
      </c>
      <c r="F2617" s="176" t="s">
        <v>222</v>
      </c>
      <c r="G2617" s="176" t="s">
        <v>222</v>
      </c>
      <c r="H2617" s="176" t="s">
        <v>222</v>
      </c>
      <c r="I2617" s="176" t="s">
        <v>221</v>
      </c>
      <c r="J2617" s="176" t="s">
        <v>221</v>
      </c>
      <c r="K2617" s="176" t="s">
        <v>221</v>
      </c>
      <c r="L2617" s="176" t="s">
        <v>221</v>
      </c>
      <c r="M2617" s="176" t="s">
        <v>221</v>
      </c>
      <c r="N2617" s="176" t="s">
        <v>221</v>
      </c>
    </row>
    <row r="2618" spans="1:50" x14ac:dyDescent="0.3">
      <c r="A2618" s="176">
        <v>813686</v>
      </c>
      <c r="B2618" s="176" t="s">
        <v>308</v>
      </c>
      <c r="C2618" s="176" t="s">
        <v>222</v>
      </c>
      <c r="D2618" s="176" t="s">
        <v>222</v>
      </c>
      <c r="E2618" s="176" t="s">
        <v>222</v>
      </c>
      <c r="F2618" s="176" t="s">
        <v>221</v>
      </c>
      <c r="G2618" s="176" t="s">
        <v>222</v>
      </c>
      <c r="H2618" s="176" t="s">
        <v>221</v>
      </c>
      <c r="I2618" s="176" t="s">
        <v>221</v>
      </c>
      <c r="J2618" s="176" t="s">
        <v>221</v>
      </c>
      <c r="K2618" s="176" t="s">
        <v>221</v>
      </c>
      <c r="L2618" s="176" t="s">
        <v>221</v>
      </c>
      <c r="M2618" s="176" t="s">
        <v>221</v>
      </c>
      <c r="N2618" s="176" t="s">
        <v>221</v>
      </c>
    </row>
    <row r="2619" spans="1:50" x14ac:dyDescent="0.3">
      <c r="A2619" s="176">
        <v>813687</v>
      </c>
      <c r="B2619" s="176" t="s">
        <v>308</v>
      </c>
      <c r="C2619" s="176" t="s">
        <v>222</v>
      </c>
      <c r="D2619" s="176" t="s">
        <v>222</v>
      </c>
      <c r="E2619" s="176" t="s">
        <v>222</v>
      </c>
      <c r="F2619" s="176" t="s">
        <v>222</v>
      </c>
      <c r="G2619" s="176" t="s">
        <v>222</v>
      </c>
      <c r="H2619" s="176" t="s">
        <v>222</v>
      </c>
      <c r="I2619" s="176" t="s">
        <v>222</v>
      </c>
      <c r="J2619" s="176" t="s">
        <v>222</v>
      </c>
      <c r="K2619" s="176" t="s">
        <v>222</v>
      </c>
      <c r="L2619" s="176" t="s">
        <v>222</v>
      </c>
      <c r="M2619" s="176" t="s">
        <v>221</v>
      </c>
      <c r="N2619" s="176" t="s">
        <v>222</v>
      </c>
      <c r="O2619" s="176" t="s">
        <v>284</v>
      </c>
      <c r="P2619" s="176" t="s">
        <v>284</v>
      </c>
      <c r="Q2619" s="176" t="s">
        <v>284</v>
      </c>
      <c r="R2619" s="176" t="s">
        <v>284</v>
      </c>
      <c r="S2619" s="176" t="s">
        <v>284</v>
      </c>
      <c r="T2619" s="176" t="s">
        <v>284</v>
      </c>
      <c r="U2619" s="176" t="s">
        <v>284</v>
      </c>
      <c r="V2619" s="176" t="s">
        <v>284</v>
      </c>
      <c r="W2619" s="176" t="s">
        <v>284</v>
      </c>
      <c r="X2619" s="176" t="s">
        <v>284</v>
      </c>
      <c r="Y2619" s="176" t="s">
        <v>284</v>
      </c>
      <c r="Z2619" s="176" t="s">
        <v>284</v>
      </c>
      <c r="AA2619" s="176" t="s">
        <v>284</v>
      </c>
      <c r="AB2619" s="176" t="s">
        <v>284</v>
      </c>
      <c r="AC2619" s="176" t="s">
        <v>284</v>
      </c>
      <c r="AD2619" s="176" t="s">
        <v>284</v>
      </c>
      <c r="AE2619" s="176" t="s">
        <v>284</v>
      </c>
      <c r="AF2619" s="176" t="s">
        <v>284</v>
      </c>
      <c r="AG2619" s="176" t="s">
        <v>284</v>
      </c>
      <c r="AH2619" s="176" t="s">
        <v>284</v>
      </c>
      <c r="AI2619" s="176" t="s">
        <v>284</v>
      </c>
      <c r="AJ2619" s="176" t="s">
        <v>284</v>
      </c>
      <c r="AK2619" s="176" t="s">
        <v>284</v>
      </c>
      <c r="AL2619" s="176" t="s">
        <v>284</v>
      </c>
      <c r="AM2619" s="176" t="s">
        <v>284</v>
      </c>
      <c r="AN2619" s="176" t="s">
        <v>284</v>
      </c>
      <c r="AO2619" s="176" t="s">
        <v>284</v>
      </c>
      <c r="AP2619" s="176" t="s">
        <v>284</v>
      </c>
      <c r="AQ2619" s="176" t="s">
        <v>284</v>
      </c>
      <c r="AR2619" s="176" t="s">
        <v>284</v>
      </c>
      <c r="AS2619" s="176" t="s">
        <v>284</v>
      </c>
      <c r="AT2619" s="176" t="s">
        <v>284</v>
      </c>
      <c r="AU2619" s="176" t="s">
        <v>284</v>
      </c>
      <c r="AV2619" s="176" t="s">
        <v>284</v>
      </c>
      <c r="AW2619" s="176" t="s">
        <v>284</v>
      </c>
      <c r="AX2619" s="176" t="s">
        <v>284</v>
      </c>
    </row>
    <row r="2620" spans="1:50" x14ac:dyDescent="0.3">
      <c r="A2620" s="176">
        <v>813689</v>
      </c>
      <c r="B2620" s="176" t="s">
        <v>308</v>
      </c>
      <c r="C2620" s="176" t="s">
        <v>222</v>
      </c>
      <c r="D2620" s="176" t="s">
        <v>222</v>
      </c>
      <c r="E2620" s="176" t="s">
        <v>222</v>
      </c>
      <c r="F2620" s="176" t="s">
        <v>222</v>
      </c>
      <c r="G2620" s="176" t="s">
        <v>222</v>
      </c>
      <c r="H2620" s="176" t="s">
        <v>222</v>
      </c>
      <c r="I2620" s="176" t="s">
        <v>222</v>
      </c>
      <c r="J2620" s="176" t="s">
        <v>222</v>
      </c>
      <c r="K2620" s="176" t="s">
        <v>221</v>
      </c>
      <c r="L2620" s="176" t="s">
        <v>221</v>
      </c>
      <c r="M2620" s="176" t="s">
        <v>222</v>
      </c>
      <c r="N2620" s="176" t="s">
        <v>221</v>
      </c>
      <c r="O2620" s="176" t="s">
        <v>284</v>
      </c>
      <c r="P2620" s="176" t="s">
        <v>284</v>
      </c>
      <c r="Q2620" s="176" t="s">
        <v>284</v>
      </c>
      <c r="R2620" s="176" t="s">
        <v>284</v>
      </c>
      <c r="S2620" s="176" t="s">
        <v>284</v>
      </c>
      <c r="T2620" s="176" t="s">
        <v>284</v>
      </c>
      <c r="U2620" s="176" t="s">
        <v>284</v>
      </c>
      <c r="V2620" s="176" t="s">
        <v>284</v>
      </c>
      <c r="W2620" s="176" t="s">
        <v>284</v>
      </c>
      <c r="X2620" s="176" t="s">
        <v>284</v>
      </c>
      <c r="Y2620" s="176" t="s">
        <v>284</v>
      </c>
      <c r="Z2620" s="176" t="s">
        <v>284</v>
      </c>
      <c r="AA2620" s="176" t="s">
        <v>284</v>
      </c>
      <c r="AB2620" s="176" t="s">
        <v>284</v>
      </c>
      <c r="AC2620" s="176" t="s">
        <v>284</v>
      </c>
      <c r="AD2620" s="176" t="s">
        <v>284</v>
      </c>
      <c r="AE2620" s="176" t="s">
        <v>284</v>
      </c>
      <c r="AF2620" s="176" t="s">
        <v>284</v>
      </c>
      <c r="AG2620" s="176" t="s">
        <v>284</v>
      </c>
      <c r="AH2620" s="176" t="s">
        <v>284</v>
      </c>
      <c r="AI2620" s="176" t="s">
        <v>284</v>
      </c>
      <c r="AJ2620" s="176" t="s">
        <v>284</v>
      </c>
      <c r="AK2620" s="176" t="s">
        <v>284</v>
      </c>
      <c r="AL2620" s="176" t="s">
        <v>284</v>
      </c>
      <c r="AM2620" s="176" t="s">
        <v>284</v>
      </c>
      <c r="AN2620" s="176" t="s">
        <v>284</v>
      </c>
      <c r="AO2620" s="176" t="s">
        <v>284</v>
      </c>
      <c r="AP2620" s="176" t="s">
        <v>284</v>
      </c>
      <c r="AQ2620" s="176" t="s">
        <v>284</v>
      </c>
      <c r="AR2620" s="176" t="s">
        <v>284</v>
      </c>
      <c r="AS2620" s="176" t="s">
        <v>284</v>
      </c>
      <c r="AT2620" s="176" t="s">
        <v>284</v>
      </c>
      <c r="AU2620" s="176" t="s">
        <v>284</v>
      </c>
      <c r="AV2620" s="176" t="s">
        <v>284</v>
      </c>
      <c r="AW2620" s="176" t="s">
        <v>284</v>
      </c>
      <c r="AX2620" s="176" t="s">
        <v>284</v>
      </c>
    </row>
    <row r="2621" spans="1:50" x14ac:dyDescent="0.3">
      <c r="A2621" s="176">
        <v>813690</v>
      </c>
      <c r="B2621" s="176" t="s">
        <v>308</v>
      </c>
      <c r="C2621" s="176" t="s">
        <v>222</v>
      </c>
      <c r="D2621" s="176" t="s">
        <v>222</v>
      </c>
      <c r="E2621" s="176" t="s">
        <v>221</v>
      </c>
      <c r="F2621" s="176" t="s">
        <v>222</v>
      </c>
      <c r="G2621" s="176" t="s">
        <v>222</v>
      </c>
      <c r="H2621" s="176" t="s">
        <v>222</v>
      </c>
      <c r="I2621" s="176" t="s">
        <v>221</v>
      </c>
      <c r="J2621" s="176" t="s">
        <v>221</v>
      </c>
      <c r="K2621" s="176" t="s">
        <v>221</v>
      </c>
      <c r="L2621" s="176" t="s">
        <v>221</v>
      </c>
      <c r="M2621" s="176" t="s">
        <v>221</v>
      </c>
      <c r="N2621" s="176" t="s">
        <v>221</v>
      </c>
      <c r="O2621" s="176" t="s">
        <v>284</v>
      </c>
      <c r="P2621" s="176" t="s">
        <v>284</v>
      </c>
      <c r="Q2621" s="176" t="s">
        <v>284</v>
      </c>
      <c r="R2621" s="176" t="s">
        <v>284</v>
      </c>
      <c r="S2621" s="176" t="s">
        <v>284</v>
      </c>
      <c r="T2621" s="176" t="s">
        <v>284</v>
      </c>
      <c r="U2621" s="176" t="s">
        <v>284</v>
      </c>
      <c r="V2621" s="176" t="s">
        <v>284</v>
      </c>
      <c r="W2621" s="176" t="s">
        <v>284</v>
      </c>
      <c r="X2621" s="176" t="s">
        <v>284</v>
      </c>
      <c r="Y2621" s="176" t="s">
        <v>284</v>
      </c>
      <c r="Z2621" s="176" t="s">
        <v>284</v>
      </c>
      <c r="AA2621" s="176" t="s">
        <v>284</v>
      </c>
      <c r="AB2621" s="176" t="s">
        <v>284</v>
      </c>
      <c r="AC2621" s="176" t="s">
        <v>284</v>
      </c>
      <c r="AD2621" s="176" t="s">
        <v>284</v>
      </c>
      <c r="AE2621" s="176" t="s">
        <v>284</v>
      </c>
      <c r="AF2621" s="176" t="s">
        <v>284</v>
      </c>
      <c r="AG2621" s="176" t="s">
        <v>284</v>
      </c>
      <c r="AH2621" s="176" t="s">
        <v>284</v>
      </c>
      <c r="AI2621" s="176" t="s">
        <v>284</v>
      </c>
      <c r="AJ2621" s="176" t="s">
        <v>284</v>
      </c>
      <c r="AK2621" s="176" t="s">
        <v>284</v>
      </c>
      <c r="AL2621" s="176" t="s">
        <v>284</v>
      </c>
      <c r="AM2621" s="176" t="s">
        <v>284</v>
      </c>
      <c r="AN2621" s="176" t="s">
        <v>284</v>
      </c>
      <c r="AO2621" s="176" t="s">
        <v>284</v>
      </c>
      <c r="AP2621" s="176" t="s">
        <v>284</v>
      </c>
      <c r="AQ2621" s="176" t="s">
        <v>284</v>
      </c>
      <c r="AR2621" s="176" t="s">
        <v>284</v>
      </c>
      <c r="AS2621" s="176" t="s">
        <v>284</v>
      </c>
      <c r="AT2621" s="176" t="s">
        <v>284</v>
      </c>
      <c r="AU2621" s="176" t="s">
        <v>284</v>
      </c>
      <c r="AV2621" s="176" t="s">
        <v>284</v>
      </c>
      <c r="AW2621" s="176" t="s">
        <v>284</v>
      </c>
      <c r="AX2621" s="176" t="s">
        <v>284</v>
      </c>
    </row>
    <row r="2622" spans="1:50" x14ac:dyDescent="0.3">
      <c r="A2622" s="176">
        <v>813691</v>
      </c>
      <c r="B2622" s="176" t="s">
        <v>308</v>
      </c>
      <c r="C2622" s="176" t="s">
        <v>222</v>
      </c>
      <c r="D2622" s="176" t="s">
        <v>222</v>
      </c>
      <c r="E2622" s="176" t="s">
        <v>222</v>
      </c>
      <c r="F2622" s="176" t="s">
        <v>222</v>
      </c>
      <c r="G2622" s="176" t="s">
        <v>222</v>
      </c>
      <c r="H2622" s="176" t="s">
        <v>222</v>
      </c>
      <c r="I2622" s="176" t="s">
        <v>221</v>
      </c>
      <c r="J2622" s="176" t="s">
        <v>221</v>
      </c>
      <c r="K2622" s="176" t="s">
        <v>221</v>
      </c>
      <c r="L2622" s="176" t="s">
        <v>221</v>
      </c>
      <c r="M2622" s="176" t="s">
        <v>221</v>
      </c>
      <c r="N2622" s="176" t="s">
        <v>221</v>
      </c>
    </row>
    <row r="2623" spans="1:50" x14ac:dyDescent="0.3">
      <c r="A2623" s="176">
        <v>813692</v>
      </c>
      <c r="B2623" s="176" t="s">
        <v>308</v>
      </c>
      <c r="C2623" s="176" t="s">
        <v>222</v>
      </c>
      <c r="D2623" s="176" t="s">
        <v>222</v>
      </c>
      <c r="E2623" s="176" t="s">
        <v>221</v>
      </c>
      <c r="F2623" s="176" t="s">
        <v>221</v>
      </c>
      <c r="G2623" s="176" t="s">
        <v>222</v>
      </c>
      <c r="H2623" s="176" t="s">
        <v>222</v>
      </c>
      <c r="I2623" s="176" t="s">
        <v>222</v>
      </c>
      <c r="J2623" s="176" t="s">
        <v>221</v>
      </c>
      <c r="K2623" s="176" t="s">
        <v>222</v>
      </c>
      <c r="L2623" s="176" t="s">
        <v>222</v>
      </c>
      <c r="M2623" s="176" t="s">
        <v>221</v>
      </c>
      <c r="N2623" s="176" t="s">
        <v>221</v>
      </c>
      <c r="O2623" s="176" t="s">
        <v>284</v>
      </c>
      <c r="P2623" s="176" t="s">
        <v>284</v>
      </c>
      <c r="Q2623" s="176" t="s">
        <v>284</v>
      </c>
      <c r="R2623" s="176" t="s">
        <v>284</v>
      </c>
      <c r="S2623" s="176" t="s">
        <v>284</v>
      </c>
      <c r="T2623" s="176" t="s">
        <v>284</v>
      </c>
      <c r="U2623" s="176" t="s">
        <v>284</v>
      </c>
      <c r="V2623" s="176" t="s">
        <v>284</v>
      </c>
      <c r="W2623" s="176" t="s">
        <v>284</v>
      </c>
      <c r="X2623" s="176" t="s">
        <v>284</v>
      </c>
      <c r="Y2623" s="176" t="s">
        <v>284</v>
      </c>
      <c r="Z2623" s="176" t="s">
        <v>284</v>
      </c>
      <c r="AA2623" s="176" t="s">
        <v>284</v>
      </c>
      <c r="AB2623" s="176" t="s">
        <v>284</v>
      </c>
      <c r="AC2623" s="176" t="s">
        <v>284</v>
      </c>
      <c r="AD2623" s="176" t="s">
        <v>284</v>
      </c>
      <c r="AE2623" s="176" t="s">
        <v>284</v>
      </c>
      <c r="AF2623" s="176" t="s">
        <v>284</v>
      </c>
      <c r="AG2623" s="176" t="s">
        <v>284</v>
      </c>
      <c r="AH2623" s="176" t="s">
        <v>284</v>
      </c>
      <c r="AI2623" s="176" t="s">
        <v>284</v>
      </c>
      <c r="AJ2623" s="176" t="s">
        <v>284</v>
      </c>
      <c r="AK2623" s="176" t="s">
        <v>284</v>
      </c>
      <c r="AL2623" s="176" t="s">
        <v>284</v>
      </c>
      <c r="AM2623" s="176" t="s">
        <v>284</v>
      </c>
      <c r="AN2623" s="176" t="s">
        <v>284</v>
      </c>
      <c r="AO2623" s="176" t="s">
        <v>284</v>
      </c>
      <c r="AP2623" s="176" t="s">
        <v>284</v>
      </c>
      <c r="AQ2623" s="176" t="s">
        <v>284</v>
      </c>
      <c r="AR2623" s="176" t="s">
        <v>284</v>
      </c>
      <c r="AS2623" s="176" t="s">
        <v>284</v>
      </c>
      <c r="AT2623" s="176" t="s">
        <v>284</v>
      </c>
      <c r="AU2623" s="176" t="s">
        <v>284</v>
      </c>
      <c r="AV2623" s="176" t="s">
        <v>284</v>
      </c>
      <c r="AW2623" s="176" t="s">
        <v>284</v>
      </c>
      <c r="AX2623" s="176" t="s">
        <v>284</v>
      </c>
    </row>
    <row r="2624" spans="1:50" x14ac:dyDescent="0.3">
      <c r="A2624" s="176">
        <v>813693</v>
      </c>
      <c r="B2624" s="176" t="s">
        <v>308</v>
      </c>
      <c r="C2624" s="176" t="s">
        <v>222</v>
      </c>
      <c r="D2624" s="176" t="s">
        <v>222</v>
      </c>
      <c r="E2624" s="176" t="s">
        <v>222</v>
      </c>
      <c r="F2624" s="176" t="s">
        <v>222</v>
      </c>
      <c r="G2624" s="176" t="s">
        <v>221</v>
      </c>
      <c r="H2624" s="176" t="s">
        <v>222</v>
      </c>
      <c r="I2624" s="176" t="s">
        <v>221</v>
      </c>
      <c r="J2624" s="176" t="s">
        <v>221</v>
      </c>
      <c r="K2624" s="176" t="s">
        <v>221</v>
      </c>
      <c r="L2624" s="176" t="s">
        <v>221</v>
      </c>
      <c r="M2624" s="176" t="s">
        <v>221</v>
      </c>
      <c r="N2624" s="176" t="s">
        <v>221</v>
      </c>
      <c r="O2624" s="176" t="s">
        <v>284</v>
      </c>
      <c r="P2624" s="176" t="s">
        <v>284</v>
      </c>
      <c r="Q2624" s="176" t="s">
        <v>284</v>
      </c>
      <c r="R2624" s="176" t="s">
        <v>284</v>
      </c>
      <c r="S2624" s="176" t="s">
        <v>284</v>
      </c>
      <c r="T2624" s="176" t="s">
        <v>284</v>
      </c>
      <c r="U2624" s="176" t="s">
        <v>284</v>
      </c>
      <c r="V2624" s="176" t="s">
        <v>284</v>
      </c>
      <c r="W2624" s="176" t="s">
        <v>284</v>
      </c>
      <c r="X2624" s="176" t="s">
        <v>284</v>
      </c>
      <c r="Y2624" s="176" t="s">
        <v>284</v>
      </c>
      <c r="Z2624" s="176" t="s">
        <v>284</v>
      </c>
      <c r="AA2624" s="176" t="s">
        <v>284</v>
      </c>
      <c r="AB2624" s="176" t="s">
        <v>284</v>
      </c>
      <c r="AC2624" s="176" t="s">
        <v>284</v>
      </c>
      <c r="AD2624" s="176" t="s">
        <v>284</v>
      </c>
      <c r="AE2624" s="176" t="s">
        <v>284</v>
      </c>
      <c r="AF2624" s="176" t="s">
        <v>284</v>
      </c>
      <c r="AG2624" s="176" t="s">
        <v>284</v>
      </c>
      <c r="AH2624" s="176" t="s">
        <v>284</v>
      </c>
      <c r="AI2624" s="176" t="s">
        <v>284</v>
      </c>
      <c r="AJ2624" s="176" t="s">
        <v>284</v>
      </c>
      <c r="AK2624" s="176" t="s">
        <v>284</v>
      </c>
      <c r="AL2624" s="176" t="s">
        <v>284</v>
      </c>
      <c r="AM2624" s="176" t="s">
        <v>284</v>
      </c>
      <c r="AN2624" s="176" t="s">
        <v>284</v>
      </c>
      <c r="AO2624" s="176" t="s">
        <v>284</v>
      </c>
      <c r="AP2624" s="176" t="s">
        <v>284</v>
      </c>
      <c r="AQ2624" s="176" t="s">
        <v>284</v>
      </c>
      <c r="AR2624" s="176" t="s">
        <v>284</v>
      </c>
      <c r="AS2624" s="176" t="s">
        <v>284</v>
      </c>
      <c r="AT2624" s="176" t="s">
        <v>284</v>
      </c>
      <c r="AU2624" s="176" t="s">
        <v>284</v>
      </c>
      <c r="AV2624" s="176" t="s">
        <v>284</v>
      </c>
      <c r="AW2624" s="176" t="s">
        <v>284</v>
      </c>
      <c r="AX2624" s="176" t="s">
        <v>284</v>
      </c>
    </row>
    <row r="2625" spans="1:50" x14ac:dyDescent="0.3">
      <c r="A2625" s="176">
        <v>813694</v>
      </c>
      <c r="B2625" s="176" t="s">
        <v>308</v>
      </c>
      <c r="C2625" s="176" t="s">
        <v>222</v>
      </c>
      <c r="D2625" s="176" t="s">
        <v>222</v>
      </c>
      <c r="E2625" s="176" t="s">
        <v>222</v>
      </c>
      <c r="F2625" s="176" t="s">
        <v>222</v>
      </c>
      <c r="G2625" s="176" t="s">
        <v>222</v>
      </c>
      <c r="H2625" s="176" t="s">
        <v>222</v>
      </c>
      <c r="I2625" s="176" t="s">
        <v>222</v>
      </c>
      <c r="J2625" s="176" t="s">
        <v>222</v>
      </c>
      <c r="K2625" s="176" t="s">
        <v>222</v>
      </c>
      <c r="L2625" s="176" t="s">
        <v>221</v>
      </c>
      <c r="M2625" s="176" t="s">
        <v>222</v>
      </c>
      <c r="N2625" s="176" t="s">
        <v>222</v>
      </c>
      <c r="O2625" s="176" t="s">
        <v>284</v>
      </c>
      <c r="P2625" s="176" t="s">
        <v>284</v>
      </c>
      <c r="Q2625" s="176" t="s">
        <v>284</v>
      </c>
      <c r="R2625" s="176" t="s">
        <v>284</v>
      </c>
      <c r="S2625" s="176" t="s">
        <v>284</v>
      </c>
      <c r="T2625" s="176" t="s">
        <v>284</v>
      </c>
      <c r="U2625" s="176" t="s">
        <v>284</v>
      </c>
      <c r="V2625" s="176" t="s">
        <v>284</v>
      </c>
      <c r="W2625" s="176" t="s">
        <v>284</v>
      </c>
      <c r="X2625" s="176" t="s">
        <v>284</v>
      </c>
      <c r="Y2625" s="176" t="s">
        <v>284</v>
      </c>
      <c r="Z2625" s="176" t="s">
        <v>284</v>
      </c>
      <c r="AA2625" s="176" t="s">
        <v>284</v>
      </c>
      <c r="AB2625" s="176" t="s">
        <v>284</v>
      </c>
      <c r="AC2625" s="176" t="s">
        <v>284</v>
      </c>
      <c r="AD2625" s="176" t="s">
        <v>284</v>
      </c>
      <c r="AE2625" s="176" t="s">
        <v>284</v>
      </c>
      <c r="AF2625" s="176" t="s">
        <v>284</v>
      </c>
      <c r="AG2625" s="176" t="s">
        <v>284</v>
      </c>
      <c r="AH2625" s="176" t="s">
        <v>284</v>
      </c>
      <c r="AI2625" s="176" t="s">
        <v>284</v>
      </c>
      <c r="AJ2625" s="176" t="s">
        <v>284</v>
      </c>
      <c r="AK2625" s="176" t="s">
        <v>284</v>
      </c>
      <c r="AL2625" s="176" t="s">
        <v>284</v>
      </c>
      <c r="AM2625" s="176" t="s">
        <v>284</v>
      </c>
      <c r="AN2625" s="176" t="s">
        <v>284</v>
      </c>
      <c r="AO2625" s="176" t="s">
        <v>284</v>
      </c>
      <c r="AP2625" s="176" t="s">
        <v>284</v>
      </c>
      <c r="AQ2625" s="176" t="s">
        <v>284</v>
      </c>
      <c r="AR2625" s="176" t="s">
        <v>284</v>
      </c>
      <c r="AS2625" s="176" t="s">
        <v>284</v>
      </c>
      <c r="AT2625" s="176" t="s">
        <v>284</v>
      </c>
      <c r="AU2625" s="176" t="s">
        <v>284</v>
      </c>
      <c r="AV2625" s="176" t="s">
        <v>284</v>
      </c>
      <c r="AW2625" s="176" t="s">
        <v>284</v>
      </c>
      <c r="AX2625" s="176" t="s">
        <v>284</v>
      </c>
    </row>
    <row r="2626" spans="1:50" x14ac:dyDescent="0.3">
      <c r="A2626" s="176">
        <v>813695</v>
      </c>
      <c r="B2626" s="176" t="s">
        <v>308</v>
      </c>
      <c r="C2626" s="176" t="s">
        <v>222</v>
      </c>
      <c r="D2626" s="176" t="s">
        <v>222</v>
      </c>
      <c r="E2626" s="176" t="s">
        <v>222</v>
      </c>
      <c r="F2626" s="176" t="s">
        <v>222</v>
      </c>
      <c r="G2626" s="176" t="s">
        <v>222</v>
      </c>
      <c r="H2626" s="176" t="s">
        <v>221</v>
      </c>
      <c r="I2626" s="176" t="s">
        <v>221</v>
      </c>
      <c r="J2626" s="176" t="s">
        <v>221</v>
      </c>
      <c r="K2626" s="176" t="s">
        <v>221</v>
      </c>
      <c r="L2626" s="176" t="s">
        <v>221</v>
      </c>
      <c r="M2626" s="176" t="s">
        <v>221</v>
      </c>
      <c r="N2626" s="176" t="s">
        <v>221</v>
      </c>
    </row>
    <row r="2627" spans="1:50" x14ac:dyDescent="0.3">
      <c r="A2627" s="176">
        <v>813696</v>
      </c>
      <c r="B2627" s="176" t="s">
        <v>308</v>
      </c>
      <c r="C2627" s="176" t="s">
        <v>222</v>
      </c>
      <c r="D2627" s="176" t="s">
        <v>222</v>
      </c>
      <c r="E2627" s="176" t="s">
        <v>222</v>
      </c>
      <c r="F2627" s="176" t="s">
        <v>222</v>
      </c>
      <c r="G2627" s="176" t="s">
        <v>221</v>
      </c>
      <c r="H2627" s="176" t="s">
        <v>222</v>
      </c>
      <c r="I2627" s="176" t="s">
        <v>221</v>
      </c>
      <c r="J2627" s="176" t="s">
        <v>221</v>
      </c>
      <c r="K2627" s="176" t="s">
        <v>221</v>
      </c>
      <c r="L2627" s="176" t="s">
        <v>221</v>
      </c>
      <c r="M2627" s="176" t="s">
        <v>221</v>
      </c>
      <c r="N2627" s="176" t="s">
        <v>221</v>
      </c>
    </row>
    <row r="2628" spans="1:50" x14ac:dyDescent="0.3">
      <c r="A2628" s="176">
        <v>813698</v>
      </c>
      <c r="B2628" s="176" t="s">
        <v>308</v>
      </c>
      <c r="C2628" s="176" t="s">
        <v>222</v>
      </c>
      <c r="D2628" s="176" t="s">
        <v>1144</v>
      </c>
      <c r="E2628" s="176" t="s">
        <v>222</v>
      </c>
      <c r="F2628" s="176" t="s">
        <v>222</v>
      </c>
      <c r="G2628" s="176" t="s">
        <v>222</v>
      </c>
      <c r="H2628" s="176" t="s">
        <v>1144</v>
      </c>
      <c r="I2628" s="176" t="s">
        <v>221</v>
      </c>
      <c r="J2628" s="176" t="s">
        <v>222</v>
      </c>
      <c r="K2628" s="176" t="s">
        <v>221</v>
      </c>
      <c r="L2628" s="176" t="s">
        <v>221</v>
      </c>
      <c r="M2628" s="176" t="s">
        <v>1144</v>
      </c>
      <c r="N2628" s="176" t="s">
        <v>1144</v>
      </c>
      <c r="R2628" s="176" t="s">
        <v>1144</v>
      </c>
      <c r="V2628" s="176" t="s">
        <v>1144</v>
      </c>
      <c r="AD2628" s="176" t="s">
        <v>1144</v>
      </c>
      <c r="AG2628" s="176" t="s">
        <v>1144</v>
      </c>
      <c r="AH2628" s="176" t="s">
        <v>1144</v>
      </c>
    </row>
    <row r="2629" spans="1:50" x14ac:dyDescent="0.3">
      <c r="A2629" s="176">
        <v>813699</v>
      </c>
      <c r="B2629" s="176" t="s">
        <v>308</v>
      </c>
      <c r="C2629" s="176" t="s">
        <v>222</v>
      </c>
      <c r="D2629" s="176" t="s">
        <v>222</v>
      </c>
      <c r="E2629" s="176" t="s">
        <v>222</v>
      </c>
      <c r="F2629" s="176" t="s">
        <v>222</v>
      </c>
      <c r="G2629" s="176" t="s">
        <v>222</v>
      </c>
      <c r="H2629" s="176" t="s">
        <v>222</v>
      </c>
      <c r="I2629" s="176" t="s">
        <v>221</v>
      </c>
      <c r="J2629" s="176" t="s">
        <v>221</v>
      </c>
      <c r="K2629" s="176" t="s">
        <v>221</v>
      </c>
      <c r="L2629" s="176" t="s">
        <v>221</v>
      </c>
      <c r="M2629" s="176" t="s">
        <v>221</v>
      </c>
      <c r="N2629" s="176" t="s">
        <v>221</v>
      </c>
    </row>
    <row r="2630" spans="1:50" x14ac:dyDescent="0.3">
      <c r="A2630" s="176">
        <v>813700</v>
      </c>
      <c r="B2630" s="176" t="s">
        <v>308</v>
      </c>
      <c r="C2630" s="176" t="s">
        <v>221</v>
      </c>
      <c r="D2630" s="176" t="s">
        <v>221</v>
      </c>
      <c r="E2630" s="176" t="s">
        <v>221</v>
      </c>
      <c r="F2630" s="176" t="s">
        <v>222</v>
      </c>
      <c r="G2630" s="176" t="s">
        <v>221</v>
      </c>
      <c r="H2630" s="176" t="s">
        <v>222</v>
      </c>
      <c r="I2630" s="176" t="s">
        <v>221</v>
      </c>
      <c r="J2630" s="176" t="s">
        <v>221</v>
      </c>
      <c r="K2630" s="176" t="s">
        <v>221</v>
      </c>
      <c r="L2630" s="176" t="s">
        <v>221</v>
      </c>
      <c r="M2630" s="176" t="s">
        <v>221</v>
      </c>
      <c r="N2630" s="176" t="s">
        <v>221</v>
      </c>
    </row>
    <row r="2631" spans="1:50" x14ac:dyDescent="0.3">
      <c r="A2631" s="176">
        <v>813701</v>
      </c>
      <c r="B2631" s="176" t="s">
        <v>308</v>
      </c>
      <c r="C2631" s="176" t="s">
        <v>222</v>
      </c>
      <c r="D2631" s="176" t="s">
        <v>222</v>
      </c>
      <c r="E2631" s="176" t="s">
        <v>222</v>
      </c>
      <c r="F2631" s="176" t="s">
        <v>222</v>
      </c>
      <c r="G2631" s="176" t="s">
        <v>222</v>
      </c>
      <c r="H2631" s="176" t="s">
        <v>222</v>
      </c>
      <c r="I2631" s="176" t="s">
        <v>222</v>
      </c>
      <c r="J2631" s="176" t="s">
        <v>222</v>
      </c>
      <c r="K2631" s="176" t="s">
        <v>222</v>
      </c>
      <c r="L2631" s="176" t="s">
        <v>222</v>
      </c>
      <c r="M2631" s="176" t="s">
        <v>222</v>
      </c>
      <c r="N2631" s="176" t="s">
        <v>222</v>
      </c>
      <c r="O2631" s="176" t="s">
        <v>284</v>
      </c>
      <c r="P2631" s="176" t="s">
        <v>284</v>
      </c>
      <c r="Q2631" s="176" t="s">
        <v>284</v>
      </c>
      <c r="R2631" s="176" t="s">
        <v>284</v>
      </c>
      <c r="S2631" s="176" t="s">
        <v>284</v>
      </c>
      <c r="T2631" s="176" t="s">
        <v>284</v>
      </c>
      <c r="U2631" s="176" t="s">
        <v>284</v>
      </c>
      <c r="V2631" s="176" t="s">
        <v>284</v>
      </c>
      <c r="W2631" s="176" t="s">
        <v>284</v>
      </c>
      <c r="X2631" s="176" t="s">
        <v>284</v>
      </c>
      <c r="Y2631" s="176" t="s">
        <v>284</v>
      </c>
      <c r="Z2631" s="176" t="s">
        <v>284</v>
      </c>
      <c r="AA2631" s="176" t="s">
        <v>284</v>
      </c>
      <c r="AB2631" s="176" t="s">
        <v>284</v>
      </c>
      <c r="AC2631" s="176" t="s">
        <v>284</v>
      </c>
      <c r="AD2631" s="176" t="s">
        <v>284</v>
      </c>
      <c r="AE2631" s="176" t="s">
        <v>284</v>
      </c>
      <c r="AF2631" s="176" t="s">
        <v>284</v>
      </c>
      <c r="AG2631" s="176" t="s">
        <v>284</v>
      </c>
      <c r="AH2631" s="176" t="s">
        <v>284</v>
      </c>
      <c r="AI2631" s="176" t="s">
        <v>284</v>
      </c>
      <c r="AJ2631" s="176" t="s">
        <v>284</v>
      </c>
      <c r="AK2631" s="176" t="s">
        <v>284</v>
      </c>
      <c r="AL2631" s="176" t="s">
        <v>284</v>
      </c>
      <c r="AM2631" s="176" t="s">
        <v>284</v>
      </c>
      <c r="AN2631" s="176" t="s">
        <v>284</v>
      </c>
      <c r="AO2631" s="176" t="s">
        <v>284</v>
      </c>
      <c r="AP2631" s="176" t="s">
        <v>284</v>
      </c>
      <c r="AQ2631" s="176" t="s">
        <v>284</v>
      </c>
      <c r="AR2631" s="176" t="s">
        <v>284</v>
      </c>
      <c r="AS2631" s="176" t="s">
        <v>284</v>
      </c>
      <c r="AT2631" s="176" t="s">
        <v>284</v>
      </c>
      <c r="AU2631" s="176" t="s">
        <v>284</v>
      </c>
      <c r="AV2631" s="176" t="s">
        <v>284</v>
      </c>
      <c r="AW2631" s="176" t="s">
        <v>284</v>
      </c>
      <c r="AX2631" s="176" t="s">
        <v>284</v>
      </c>
    </row>
    <row r="2632" spans="1:50" x14ac:dyDescent="0.3">
      <c r="A2632" s="176">
        <v>813702</v>
      </c>
      <c r="B2632" s="176" t="s">
        <v>308</v>
      </c>
      <c r="C2632" s="176" t="s">
        <v>222</v>
      </c>
      <c r="D2632" s="176" t="s">
        <v>221</v>
      </c>
      <c r="E2632" s="176" t="s">
        <v>222</v>
      </c>
      <c r="F2632" s="176" t="s">
        <v>222</v>
      </c>
      <c r="G2632" s="176" t="s">
        <v>222</v>
      </c>
      <c r="H2632" s="176" t="s">
        <v>222</v>
      </c>
      <c r="I2632" s="176" t="s">
        <v>221</v>
      </c>
      <c r="J2632" s="176" t="s">
        <v>221</v>
      </c>
      <c r="K2632" s="176" t="s">
        <v>221</v>
      </c>
      <c r="L2632" s="176" t="s">
        <v>221</v>
      </c>
      <c r="M2632" s="176" t="s">
        <v>221</v>
      </c>
      <c r="N2632" s="176" t="s">
        <v>221</v>
      </c>
    </row>
    <row r="2633" spans="1:50" x14ac:dyDescent="0.3">
      <c r="A2633" s="176">
        <v>813703</v>
      </c>
      <c r="B2633" s="176" t="s">
        <v>308</v>
      </c>
      <c r="C2633" s="176" t="s">
        <v>222</v>
      </c>
      <c r="D2633" s="176" t="s">
        <v>222</v>
      </c>
      <c r="E2633" s="176" t="s">
        <v>221</v>
      </c>
      <c r="F2633" s="176" t="s">
        <v>221</v>
      </c>
      <c r="G2633" s="176" t="s">
        <v>221</v>
      </c>
      <c r="H2633" s="176" t="s">
        <v>221</v>
      </c>
      <c r="I2633" s="176" t="s">
        <v>221</v>
      </c>
      <c r="J2633" s="176" t="s">
        <v>221</v>
      </c>
      <c r="K2633" s="176" t="s">
        <v>221</v>
      </c>
      <c r="L2633" s="176" t="s">
        <v>221</v>
      </c>
      <c r="M2633" s="176" t="s">
        <v>221</v>
      </c>
      <c r="N2633" s="176" t="s">
        <v>221</v>
      </c>
      <c r="O2633" s="176" t="s">
        <v>284</v>
      </c>
      <c r="P2633" s="176" t="s">
        <v>284</v>
      </c>
      <c r="Q2633" s="176" t="s">
        <v>284</v>
      </c>
      <c r="R2633" s="176" t="s">
        <v>284</v>
      </c>
      <c r="S2633" s="176" t="s">
        <v>284</v>
      </c>
      <c r="T2633" s="176" t="s">
        <v>284</v>
      </c>
      <c r="U2633" s="176" t="s">
        <v>284</v>
      </c>
      <c r="V2633" s="176" t="s">
        <v>284</v>
      </c>
      <c r="W2633" s="176" t="s">
        <v>284</v>
      </c>
      <c r="X2633" s="176" t="s">
        <v>284</v>
      </c>
      <c r="Y2633" s="176" t="s">
        <v>284</v>
      </c>
      <c r="Z2633" s="176" t="s">
        <v>284</v>
      </c>
      <c r="AA2633" s="176" t="s">
        <v>284</v>
      </c>
      <c r="AB2633" s="176" t="s">
        <v>284</v>
      </c>
      <c r="AC2633" s="176" t="s">
        <v>284</v>
      </c>
      <c r="AD2633" s="176" t="s">
        <v>284</v>
      </c>
      <c r="AE2633" s="176" t="s">
        <v>284</v>
      </c>
      <c r="AF2633" s="176" t="s">
        <v>284</v>
      </c>
      <c r="AG2633" s="176" t="s">
        <v>284</v>
      </c>
      <c r="AH2633" s="176" t="s">
        <v>284</v>
      </c>
      <c r="AI2633" s="176" t="s">
        <v>284</v>
      </c>
      <c r="AJ2633" s="176" t="s">
        <v>284</v>
      </c>
      <c r="AK2633" s="176" t="s">
        <v>284</v>
      </c>
      <c r="AL2633" s="176" t="s">
        <v>284</v>
      </c>
      <c r="AM2633" s="176" t="s">
        <v>284</v>
      </c>
      <c r="AN2633" s="176" t="s">
        <v>284</v>
      </c>
      <c r="AO2633" s="176" t="s">
        <v>284</v>
      </c>
      <c r="AP2633" s="176" t="s">
        <v>284</v>
      </c>
      <c r="AQ2633" s="176" t="s">
        <v>284</v>
      </c>
      <c r="AR2633" s="176" t="s">
        <v>284</v>
      </c>
      <c r="AS2633" s="176" t="s">
        <v>284</v>
      </c>
      <c r="AT2633" s="176" t="s">
        <v>284</v>
      </c>
      <c r="AU2633" s="176" t="s">
        <v>284</v>
      </c>
      <c r="AV2633" s="176" t="s">
        <v>284</v>
      </c>
      <c r="AW2633" s="176" t="s">
        <v>284</v>
      </c>
      <c r="AX2633" s="176" t="s">
        <v>284</v>
      </c>
    </row>
    <row r="2634" spans="1:50" x14ac:dyDescent="0.3">
      <c r="A2634" s="176">
        <v>813704</v>
      </c>
      <c r="B2634" s="176" t="s">
        <v>308</v>
      </c>
      <c r="C2634" s="176" t="s">
        <v>222</v>
      </c>
      <c r="D2634" s="176" t="s">
        <v>222</v>
      </c>
      <c r="E2634" s="176" t="s">
        <v>221</v>
      </c>
      <c r="F2634" s="176" t="s">
        <v>222</v>
      </c>
      <c r="G2634" s="176" t="s">
        <v>222</v>
      </c>
      <c r="H2634" s="176" t="s">
        <v>222</v>
      </c>
      <c r="I2634" s="176" t="s">
        <v>221</v>
      </c>
      <c r="J2634" s="176" t="s">
        <v>221</v>
      </c>
      <c r="K2634" s="176" t="s">
        <v>221</v>
      </c>
      <c r="L2634" s="176" t="s">
        <v>221</v>
      </c>
      <c r="M2634" s="176" t="s">
        <v>221</v>
      </c>
      <c r="N2634" s="176" t="s">
        <v>221</v>
      </c>
    </row>
    <row r="2635" spans="1:50" x14ac:dyDescent="0.3">
      <c r="A2635" s="176">
        <v>813705</v>
      </c>
      <c r="B2635" s="176" t="s">
        <v>308</v>
      </c>
      <c r="C2635" s="176" t="s">
        <v>222</v>
      </c>
      <c r="D2635" s="176" t="s">
        <v>222</v>
      </c>
      <c r="E2635" s="176" t="s">
        <v>222</v>
      </c>
      <c r="F2635" s="176" t="s">
        <v>222</v>
      </c>
      <c r="G2635" s="176" t="s">
        <v>222</v>
      </c>
      <c r="H2635" s="176" t="s">
        <v>222</v>
      </c>
      <c r="I2635" s="176" t="s">
        <v>222</v>
      </c>
      <c r="J2635" s="176" t="s">
        <v>222</v>
      </c>
      <c r="K2635" s="176" t="s">
        <v>222</v>
      </c>
      <c r="L2635" s="176" t="s">
        <v>222</v>
      </c>
      <c r="M2635" s="176" t="s">
        <v>222</v>
      </c>
      <c r="N2635" s="176" t="s">
        <v>222</v>
      </c>
      <c r="O2635" s="176" t="s">
        <v>284</v>
      </c>
      <c r="P2635" s="176" t="s">
        <v>284</v>
      </c>
      <c r="Q2635" s="176" t="s">
        <v>284</v>
      </c>
      <c r="R2635" s="176" t="s">
        <v>284</v>
      </c>
      <c r="S2635" s="176" t="s">
        <v>284</v>
      </c>
      <c r="T2635" s="176" t="s">
        <v>284</v>
      </c>
      <c r="U2635" s="176" t="s">
        <v>284</v>
      </c>
      <c r="V2635" s="176" t="s">
        <v>284</v>
      </c>
      <c r="W2635" s="176" t="s">
        <v>284</v>
      </c>
      <c r="X2635" s="176" t="s">
        <v>284</v>
      </c>
      <c r="Y2635" s="176" t="s">
        <v>284</v>
      </c>
      <c r="Z2635" s="176" t="s">
        <v>284</v>
      </c>
      <c r="AA2635" s="176" t="s">
        <v>284</v>
      </c>
      <c r="AB2635" s="176" t="s">
        <v>284</v>
      </c>
      <c r="AC2635" s="176" t="s">
        <v>284</v>
      </c>
      <c r="AD2635" s="176" t="s">
        <v>284</v>
      </c>
      <c r="AE2635" s="176" t="s">
        <v>284</v>
      </c>
      <c r="AF2635" s="176" t="s">
        <v>284</v>
      </c>
      <c r="AG2635" s="176" t="s">
        <v>284</v>
      </c>
      <c r="AH2635" s="176" t="s">
        <v>284</v>
      </c>
      <c r="AI2635" s="176" t="s">
        <v>284</v>
      </c>
      <c r="AJ2635" s="176" t="s">
        <v>284</v>
      </c>
      <c r="AK2635" s="176" t="s">
        <v>284</v>
      </c>
      <c r="AL2635" s="176" t="s">
        <v>284</v>
      </c>
      <c r="AM2635" s="176" t="s">
        <v>284</v>
      </c>
      <c r="AN2635" s="176" t="s">
        <v>284</v>
      </c>
      <c r="AO2635" s="176" t="s">
        <v>284</v>
      </c>
      <c r="AP2635" s="176" t="s">
        <v>284</v>
      </c>
      <c r="AQ2635" s="176" t="s">
        <v>284</v>
      </c>
      <c r="AR2635" s="176" t="s">
        <v>284</v>
      </c>
      <c r="AS2635" s="176" t="s">
        <v>284</v>
      </c>
      <c r="AT2635" s="176" t="s">
        <v>284</v>
      </c>
      <c r="AU2635" s="176" t="s">
        <v>284</v>
      </c>
      <c r="AV2635" s="176" t="s">
        <v>284</v>
      </c>
      <c r="AW2635" s="176" t="s">
        <v>284</v>
      </c>
      <c r="AX2635" s="176" t="s">
        <v>284</v>
      </c>
    </row>
    <row r="2636" spans="1:50" x14ac:dyDescent="0.3">
      <c r="A2636" s="176">
        <v>813706</v>
      </c>
      <c r="B2636" s="176" t="s">
        <v>308</v>
      </c>
      <c r="C2636" s="176" t="s">
        <v>222</v>
      </c>
      <c r="D2636" s="176" t="s">
        <v>222</v>
      </c>
      <c r="E2636" s="176" t="s">
        <v>222</v>
      </c>
      <c r="F2636" s="176" t="s">
        <v>222</v>
      </c>
      <c r="G2636" s="176" t="s">
        <v>222</v>
      </c>
      <c r="H2636" s="176" t="s">
        <v>222</v>
      </c>
      <c r="I2636" s="176" t="s">
        <v>221</v>
      </c>
      <c r="J2636" s="176" t="s">
        <v>221</v>
      </c>
      <c r="K2636" s="176" t="s">
        <v>221</v>
      </c>
      <c r="L2636" s="176" t="s">
        <v>221</v>
      </c>
      <c r="M2636" s="176" t="s">
        <v>221</v>
      </c>
      <c r="N2636" s="176" t="s">
        <v>221</v>
      </c>
      <c r="O2636" s="176" t="s">
        <v>284</v>
      </c>
      <c r="P2636" s="176" t="s">
        <v>284</v>
      </c>
      <c r="Q2636" s="176" t="s">
        <v>284</v>
      </c>
      <c r="R2636" s="176" t="s">
        <v>284</v>
      </c>
      <c r="S2636" s="176" t="s">
        <v>284</v>
      </c>
      <c r="T2636" s="176" t="s">
        <v>284</v>
      </c>
      <c r="U2636" s="176" t="s">
        <v>284</v>
      </c>
      <c r="V2636" s="176" t="s">
        <v>284</v>
      </c>
      <c r="W2636" s="176" t="s">
        <v>284</v>
      </c>
      <c r="X2636" s="176" t="s">
        <v>284</v>
      </c>
      <c r="Y2636" s="176" t="s">
        <v>284</v>
      </c>
      <c r="Z2636" s="176" t="s">
        <v>284</v>
      </c>
      <c r="AA2636" s="176" t="s">
        <v>284</v>
      </c>
      <c r="AB2636" s="176" t="s">
        <v>284</v>
      </c>
      <c r="AC2636" s="176" t="s">
        <v>284</v>
      </c>
      <c r="AD2636" s="176" t="s">
        <v>284</v>
      </c>
      <c r="AE2636" s="176" t="s">
        <v>284</v>
      </c>
      <c r="AF2636" s="176" t="s">
        <v>284</v>
      </c>
      <c r="AG2636" s="176" t="s">
        <v>284</v>
      </c>
      <c r="AH2636" s="176" t="s">
        <v>284</v>
      </c>
      <c r="AI2636" s="176" t="s">
        <v>284</v>
      </c>
      <c r="AJ2636" s="176" t="s">
        <v>284</v>
      </c>
      <c r="AK2636" s="176" t="s">
        <v>284</v>
      </c>
      <c r="AL2636" s="176" t="s">
        <v>284</v>
      </c>
      <c r="AM2636" s="176" t="s">
        <v>284</v>
      </c>
      <c r="AN2636" s="176" t="s">
        <v>284</v>
      </c>
      <c r="AO2636" s="176" t="s">
        <v>284</v>
      </c>
      <c r="AP2636" s="176" t="s">
        <v>284</v>
      </c>
      <c r="AQ2636" s="176" t="s">
        <v>284</v>
      </c>
      <c r="AR2636" s="176" t="s">
        <v>284</v>
      </c>
      <c r="AS2636" s="176" t="s">
        <v>284</v>
      </c>
      <c r="AT2636" s="176" t="s">
        <v>284</v>
      </c>
      <c r="AU2636" s="176" t="s">
        <v>284</v>
      </c>
      <c r="AV2636" s="176" t="s">
        <v>284</v>
      </c>
      <c r="AW2636" s="176" t="s">
        <v>284</v>
      </c>
      <c r="AX2636" s="176" t="s">
        <v>284</v>
      </c>
    </row>
    <row r="2637" spans="1:50" x14ac:dyDescent="0.3">
      <c r="A2637" s="176">
        <v>813708</v>
      </c>
      <c r="B2637" s="176" t="s">
        <v>308</v>
      </c>
      <c r="C2637" s="176" t="s">
        <v>222</v>
      </c>
      <c r="D2637" s="176" t="s">
        <v>222</v>
      </c>
      <c r="E2637" s="176" t="s">
        <v>222</v>
      </c>
      <c r="F2637" s="176" t="s">
        <v>222</v>
      </c>
      <c r="G2637" s="176" t="s">
        <v>222</v>
      </c>
      <c r="H2637" s="176" t="s">
        <v>222</v>
      </c>
      <c r="I2637" s="176" t="s">
        <v>222</v>
      </c>
      <c r="J2637" s="176" t="s">
        <v>221</v>
      </c>
      <c r="K2637" s="176" t="s">
        <v>222</v>
      </c>
      <c r="L2637" s="176" t="s">
        <v>221</v>
      </c>
      <c r="M2637" s="176" t="s">
        <v>221</v>
      </c>
      <c r="N2637" s="176" t="s">
        <v>221</v>
      </c>
      <c r="O2637" s="176" t="s">
        <v>284</v>
      </c>
      <c r="P2637" s="176" t="s">
        <v>284</v>
      </c>
      <c r="Q2637" s="176" t="s">
        <v>284</v>
      </c>
      <c r="R2637" s="176" t="s">
        <v>284</v>
      </c>
      <c r="S2637" s="176" t="s">
        <v>284</v>
      </c>
      <c r="T2637" s="176" t="s">
        <v>284</v>
      </c>
      <c r="U2637" s="176" t="s">
        <v>284</v>
      </c>
      <c r="V2637" s="176" t="s">
        <v>284</v>
      </c>
      <c r="W2637" s="176" t="s">
        <v>284</v>
      </c>
      <c r="X2637" s="176" t="s">
        <v>284</v>
      </c>
      <c r="Y2637" s="176" t="s">
        <v>284</v>
      </c>
      <c r="Z2637" s="176" t="s">
        <v>284</v>
      </c>
      <c r="AA2637" s="176" t="s">
        <v>284</v>
      </c>
      <c r="AB2637" s="176" t="s">
        <v>284</v>
      </c>
      <c r="AC2637" s="176" t="s">
        <v>284</v>
      </c>
      <c r="AD2637" s="176" t="s">
        <v>284</v>
      </c>
      <c r="AE2637" s="176" t="s">
        <v>284</v>
      </c>
      <c r="AF2637" s="176" t="s">
        <v>284</v>
      </c>
      <c r="AG2637" s="176" t="s">
        <v>284</v>
      </c>
      <c r="AH2637" s="176" t="s">
        <v>284</v>
      </c>
      <c r="AI2637" s="176" t="s">
        <v>284</v>
      </c>
      <c r="AJ2637" s="176" t="s">
        <v>284</v>
      </c>
      <c r="AK2637" s="176" t="s">
        <v>284</v>
      </c>
      <c r="AL2637" s="176" t="s">
        <v>284</v>
      </c>
      <c r="AM2637" s="176" t="s">
        <v>284</v>
      </c>
      <c r="AN2637" s="176" t="s">
        <v>284</v>
      </c>
      <c r="AO2637" s="176" t="s">
        <v>284</v>
      </c>
      <c r="AP2637" s="176" t="s">
        <v>284</v>
      </c>
      <c r="AQ2637" s="176" t="s">
        <v>284</v>
      </c>
      <c r="AR2637" s="176" t="s">
        <v>284</v>
      </c>
      <c r="AS2637" s="176" t="s">
        <v>284</v>
      </c>
      <c r="AT2637" s="176" t="s">
        <v>284</v>
      </c>
      <c r="AU2637" s="176" t="s">
        <v>284</v>
      </c>
      <c r="AV2637" s="176" t="s">
        <v>284</v>
      </c>
      <c r="AW2637" s="176" t="s">
        <v>284</v>
      </c>
      <c r="AX2637" s="176" t="s">
        <v>284</v>
      </c>
    </row>
    <row r="2638" spans="1:50" x14ac:dyDescent="0.3">
      <c r="A2638" s="176">
        <v>813709</v>
      </c>
      <c r="B2638" s="176" t="s">
        <v>308</v>
      </c>
      <c r="C2638" s="176" t="s">
        <v>222</v>
      </c>
      <c r="D2638" s="176" t="s">
        <v>221</v>
      </c>
      <c r="E2638" s="176" t="s">
        <v>221</v>
      </c>
      <c r="F2638" s="176" t="s">
        <v>222</v>
      </c>
      <c r="G2638" s="176" t="s">
        <v>222</v>
      </c>
      <c r="H2638" s="176" t="s">
        <v>222</v>
      </c>
      <c r="I2638" s="176" t="s">
        <v>222</v>
      </c>
      <c r="J2638" s="176" t="s">
        <v>222</v>
      </c>
      <c r="K2638" s="176" t="s">
        <v>221</v>
      </c>
      <c r="L2638" s="176" t="s">
        <v>221</v>
      </c>
      <c r="M2638" s="176" t="s">
        <v>221</v>
      </c>
      <c r="N2638" s="176" t="s">
        <v>222</v>
      </c>
      <c r="O2638" s="176" t="s">
        <v>284</v>
      </c>
      <c r="P2638" s="176" t="s">
        <v>284</v>
      </c>
      <c r="Q2638" s="176" t="s">
        <v>284</v>
      </c>
      <c r="R2638" s="176" t="s">
        <v>284</v>
      </c>
      <c r="S2638" s="176" t="s">
        <v>284</v>
      </c>
      <c r="T2638" s="176" t="s">
        <v>284</v>
      </c>
      <c r="U2638" s="176" t="s">
        <v>284</v>
      </c>
      <c r="V2638" s="176" t="s">
        <v>284</v>
      </c>
      <c r="W2638" s="176" t="s">
        <v>284</v>
      </c>
      <c r="X2638" s="176" t="s">
        <v>284</v>
      </c>
      <c r="Y2638" s="176" t="s">
        <v>284</v>
      </c>
      <c r="Z2638" s="176" t="s">
        <v>284</v>
      </c>
      <c r="AA2638" s="176" t="s">
        <v>284</v>
      </c>
      <c r="AB2638" s="176" t="s">
        <v>284</v>
      </c>
      <c r="AC2638" s="176" t="s">
        <v>284</v>
      </c>
      <c r="AD2638" s="176" t="s">
        <v>284</v>
      </c>
      <c r="AE2638" s="176" t="s">
        <v>284</v>
      </c>
      <c r="AF2638" s="176" t="s">
        <v>284</v>
      </c>
      <c r="AG2638" s="176" t="s">
        <v>284</v>
      </c>
      <c r="AH2638" s="176" t="s">
        <v>284</v>
      </c>
      <c r="AI2638" s="176" t="s">
        <v>284</v>
      </c>
      <c r="AJ2638" s="176" t="s">
        <v>284</v>
      </c>
      <c r="AK2638" s="176" t="s">
        <v>284</v>
      </c>
      <c r="AL2638" s="176" t="s">
        <v>284</v>
      </c>
      <c r="AM2638" s="176" t="s">
        <v>284</v>
      </c>
      <c r="AN2638" s="176" t="s">
        <v>284</v>
      </c>
      <c r="AO2638" s="176" t="s">
        <v>284</v>
      </c>
      <c r="AP2638" s="176" t="s">
        <v>284</v>
      </c>
      <c r="AQ2638" s="176" t="s">
        <v>284</v>
      </c>
      <c r="AR2638" s="176" t="s">
        <v>284</v>
      </c>
      <c r="AS2638" s="176" t="s">
        <v>284</v>
      </c>
      <c r="AT2638" s="176" t="s">
        <v>284</v>
      </c>
      <c r="AU2638" s="176" t="s">
        <v>284</v>
      </c>
      <c r="AV2638" s="176" t="s">
        <v>284</v>
      </c>
      <c r="AW2638" s="176" t="s">
        <v>284</v>
      </c>
      <c r="AX2638" s="176" t="s">
        <v>284</v>
      </c>
    </row>
    <row r="2639" spans="1:50" x14ac:dyDescent="0.3">
      <c r="A2639" s="176">
        <v>813710</v>
      </c>
      <c r="B2639" s="176" t="s">
        <v>308</v>
      </c>
      <c r="C2639" s="176" t="s">
        <v>222</v>
      </c>
      <c r="D2639" s="176" t="s">
        <v>222</v>
      </c>
      <c r="E2639" s="176" t="s">
        <v>222</v>
      </c>
      <c r="F2639" s="176" t="s">
        <v>222</v>
      </c>
      <c r="G2639" s="176" t="s">
        <v>222</v>
      </c>
      <c r="H2639" s="176" t="s">
        <v>221</v>
      </c>
      <c r="I2639" s="176" t="s">
        <v>221</v>
      </c>
      <c r="J2639" s="176" t="s">
        <v>222</v>
      </c>
      <c r="K2639" s="176" t="s">
        <v>221</v>
      </c>
      <c r="L2639" s="176" t="s">
        <v>221</v>
      </c>
      <c r="M2639" s="176" t="s">
        <v>221</v>
      </c>
      <c r="N2639" s="176" t="s">
        <v>221</v>
      </c>
      <c r="O2639" s="176" t="s">
        <v>284</v>
      </c>
      <c r="P2639" s="176" t="s">
        <v>284</v>
      </c>
      <c r="Q2639" s="176" t="s">
        <v>284</v>
      </c>
      <c r="R2639" s="176" t="s">
        <v>284</v>
      </c>
      <c r="S2639" s="176" t="s">
        <v>284</v>
      </c>
      <c r="T2639" s="176" t="s">
        <v>284</v>
      </c>
      <c r="U2639" s="176" t="s">
        <v>284</v>
      </c>
      <c r="V2639" s="176" t="s">
        <v>284</v>
      </c>
      <c r="W2639" s="176" t="s">
        <v>284</v>
      </c>
      <c r="X2639" s="176" t="s">
        <v>284</v>
      </c>
      <c r="Y2639" s="176" t="s">
        <v>284</v>
      </c>
      <c r="Z2639" s="176" t="s">
        <v>284</v>
      </c>
      <c r="AA2639" s="176" t="s">
        <v>284</v>
      </c>
      <c r="AB2639" s="176" t="s">
        <v>284</v>
      </c>
      <c r="AC2639" s="176" t="s">
        <v>284</v>
      </c>
      <c r="AD2639" s="176" t="s">
        <v>284</v>
      </c>
      <c r="AE2639" s="176" t="s">
        <v>284</v>
      </c>
      <c r="AF2639" s="176" t="s">
        <v>284</v>
      </c>
      <c r="AG2639" s="176" t="s">
        <v>284</v>
      </c>
      <c r="AH2639" s="176" t="s">
        <v>284</v>
      </c>
      <c r="AI2639" s="176" t="s">
        <v>284</v>
      </c>
      <c r="AJ2639" s="176" t="s">
        <v>284</v>
      </c>
      <c r="AK2639" s="176" t="s">
        <v>284</v>
      </c>
      <c r="AL2639" s="176" t="s">
        <v>284</v>
      </c>
      <c r="AM2639" s="176" t="s">
        <v>284</v>
      </c>
      <c r="AN2639" s="176" t="s">
        <v>284</v>
      </c>
      <c r="AO2639" s="176" t="s">
        <v>284</v>
      </c>
      <c r="AP2639" s="176" t="s">
        <v>284</v>
      </c>
      <c r="AQ2639" s="176" t="s">
        <v>284</v>
      </c>
      <c r="AR2639" s="176" t="s">
        <v>284</v>
      </c>
      <c r="AS2639" s="176" t="s">
        <v>284</v>
      </c>
      <c r="AT2639" s="176" t="s">
        <v>284</v>
      </c>
      <c r="AU2639" s="176" t="s">
        <v>284</v>
      </c>
      <c r="AV2639" s="176" t="s">
        <v>284</v>
      </c>
      <c r="AW2639" s="176" t="s">
        <v>284</v>
      </c>
      <c r="AX2639" s="176" t="s">
        <v>284</v>
      </c>
    </row>
    <row r="2640" spans="1:50" x14ac:dyDescent="0.3">
      <c r="A2640" s="176">
        <v>813713</v>
      </c>
      <c r="B2640" s="176" t="s">
        <v>308</v>
      </c>
      <c r="C2640" s="176" t="s">
        <v>222</v>
      </c>
      <c r="D2640" s="176" t="s">
        <v>221</v>
      </c>
      <c r="E2640" s="176" t="s">
        <v>221</v>
      </c>
      <c r="F2640" s="176" t="s">
        <v>222</v>
      </c>
      <c r="G2640" s="176" t="s">
        <v>222</v>
      </c>
      <c r="H2640" s="176" t="s">
        <v>222</v>
      </c>
      <c r="I2640" s="176" t="s">
        <v>222</v>
      </c>
      <c r="J2640" s="176" t="s">
        <v>222</v>
      </c>
      <c r="K2640" s="176" t="s">
        <v>222</v>
      </c>
      <c r="L2640" s="176" t="s">
        <v>222</v>
      </c>
      <c r="M2640" s="176" t="s">
        <v>222</v>
      </c>
      <c r="N2640" s="176" t="s">
        <v>222</v>
      </c>
      <c r="O2640" s="176" t="s">
        <v>284</v>
      </c>
      <c r="P2640" s="176" t="s">
        <v>284</v>
      </c>
      <c r="Q2640" s="176" t="s">
        <v>284</v>
      </c>
      <c r="R2640" s="176" t="s">
        <v>284</v>
      </c>
      <c r="S2640" s="176" t="s">
        <v>284</v>
      </c>
      <c r="T2640" s="176" t="s">
        <v>284</v>
      </c>
      <c r="U2640" s="176" t="s">
        <v>284</v>
      </c>
      <c r="V2640" s="176" t="s">
        <v>284</v>
      </c>
      <c r="W2640" s="176" t="s">
        <v>284</v>
      </c>
      <c r="X2640" s="176" t="s">
        <v>284</v>
      </c>
      <c r="Y2640" s="176" t="s">
        <v>284</v>
      </c>
      <c r="Z2640" s="176" t="s">
        <v>284</v>
      </c>
      <c r="AA2640" s="176" t="s">
        <v>284</v>
      </c>
      <c r="AB2640" s="176" t="s">
        <v>284</v>
      </c>
      <c r="AC2640" s="176" t="s">
        <v>284</v>
      </c>
      <c r="AD2640" s="176" t="s">
        <v>284</v>
      </c>
      <c r="AE2640" s="176" t="s">
        <v>284</v>
      </c>
      <c r="AF2640" s="176" t="s">
        <v>284</v>
      </c>
      <c r="AG2640" s="176" t="s">
        <v>284</v>
      </c>
      <c r="AH2640" s="176" t="s">
        <v>284</v>
      </c>
      <c r="AI2640" s="176" t="s">
        <v>284</v>
      </c>
      <c r="AJ2640" s="176" t="s">
        <v>284</v>
      </c>
      <c r="AK2640" s="176" t="s">
        <v>284</v>
      </c>
      <c r="AL2640" s="176" t="s">
        <v>284</v>
      </c>
      <c r="AM2640" s="176" t="s">
        <v>284</v>
      </c>
      <c r="AN2640" s="176" t="s">
        <v>284</v>
      </c>
      <c r="AO2640" s="176" t="s">
        <v>284</v>
      </c>
      <c r="AP2640" s="176" t="s">
        <v>284</v>
      </c>
      <c r="AQ2640" s="176" t="s">
        <v>284</v>
      </c>
      <c r="AR2640" s="176" t="s">
        <v>284</v>
      </c>
      <c r="AS2640" s="176" t="s">
        <v>284</v>
      </c>
      <c r="AT2640" s="176" t="s">
        <v>284</v>
      </c>
      <c r="AU2640" s="176" t="s">
        <v>284</v>
      </c>
      <c r="AV2640" s="176" t="s">
        <v>284</v>
      </c>
      <c r="AW2640" s="176" t="s">
        <v>284</v>
      </c>
      <c r="AX2640" s="176" t="s">
        <v>284</v>
      </c>
    </row>
    <row r="2641" spans="1:50" x14ac:dyDescent="0.3">
      <c r="A2641" s="176">
        <v>813715</v>
      </c>
      <c r="B2641" s="176" t="s">
        <v>308</v>
      </c>
      <c r="C2641" s="176" t="s">
        <v>222</v>
      </c>
      <c r="D2641" s="176" t="s">
        <v>221</v>
      </c>
      <c r="E2641" s="176" t="s">
        <v>222</v>
      </c>
      <c r="F2641" s="176" t="s">
        <v>222</v>
      </c>
      <c r="G2641" s="176" t="s">
        <v>221</v>
      </c>
      <c r="H2641" s="176" t="s">
        <v>222</v>
      </c>
      <c r="I2641" s="176" t="s">
        <v>221</v>
      </c>
      <c r="J2641" s="176" t="s">
        <v>221</v>
      </c>
      <c r="K2641" s="176" t="s">
        <v>221</v>
      </c>
      <c r="L2641" s="176" t="s">
        <v>221</v>
      </c>
      <c r="M2641" s="176" t="s">
        <v>221</v>
      </c>
      <c r="N2641" s="176" t="s">
        <v>221</v>
      </c>
    </row>
    <row r="2642" spans="1:50" x14ac:dyDescent="0.3">
      <c r="A2642" s="176">
        <v>813716</v>
      </c>
      <c r="B2642" s="176" t="s">
        <v>308</v>
      </c>
      <c r="C2642" s="176" t="s">
        <v>222</v>
      </c>
      <c r="D2642" s="176" t="s">
        <v>222</v>
      </c>
      <c r="E2642" s="176" t="s">
        <v>222</v>
      </c>
      <c r="F2642" s="176" t="s">
        <v>222</v>
      </c>
      <c r="G2642" s="176" t="s">
        <v>222</v>
      </c>
      <c r="H2642" s="176" t="s">
        <v>222</v>
      </c>
      <c r="I2642" s="176" t="s">
        <v>221</v>
      </c>
      <c r="J2642" s="176" t="s">
        <v>222</v>
      </c>
      <c r="K2642" s="176" t="s">
        <v>221</v>
      </c>
      <c r="L2642" s="176" t="s">
        <v>222</v>
      </c>
      <c r="M2642" s="176" t="s">
        <v>222</v>
      </c>
      <c r="N2642" s="176" t="s">
        <v>221</v>
      </c>
      <c r="O2642" s="176" t="s">
        <v>284</v>
      </c>
      <c r="P2642" s="176" t="s">
        <v>284</v>
      </c>
      <c r="Q2642" s="176" t="s">
        <v>284</v>
      </c>
      <c r="R2642" s="176" t="s">
        <v>284</v>
      </c>
      <c r="S2642" s="176" t="s">
        <v>284</v>
      </c>
      <c r="T2642" s="176" t="s">
        <v>284</v>
      </c>
      <c r="U2642" s="176" t="s">
        <v>284</v>
      </c>
      <c r="V2642" s="176" t="s">
        <v>284</v>
      </c>
      <c r="W2642" s="176" t="s">
        <v>284</v>
      </c>
      <c r="X2642" s="176" t="s">
        <v>284</v>
      </c>
      <c r="Y2642" s="176" t="s">
        <v>284</v>
      </c>
      <c r="Z2642" s="176" t="s">
        <v>284</v>
      </c>
      <c r="AA2642" s="176" t="s">
        <v>284</v>
      </c>
      <c r="AB2642" s="176" t="s">
        <v>284</v>
      </c>
      <c r="AC2642" s="176" t="s">
        <v>284</v>
      </c>
      <c r="AD2642" s="176" t="s">
        <v>284</v>
      </c>
      <c r="AE2642" s="176" t="s">
        <v>284</v>
      </c>
      <c r="AF2642" s="176" t="s">
        <v>284</v>
      </c>
      <c r="AG2642" s="176" t="s">
        <v>284</v>
      </c>
      <c r="AH2642" s="176" t="s">
        <v>284</v>
      </c>
      <c r="AI2642" s="176" t="s">
        <v>284</v>
      </c>
      <c r="AJ2642" s="176" t="s">
        <v>284</v>
      </c>
      <c r="AK2642" s="176" t="s">
        <v>284</v>
      </c>
      <c r="AL2642" s="176" t="s">
        <v>284</v>
      </c>
      <c r="AM2642" s="176" t="s">
        <v>284</v>
      </c>
      <c r="AN2642" s="176" t="s">
        <v>284</v>
      </c>
      <c r="AO2642" s="176" t="s">
        <v>284</v>
      </c>
      <c r="AP2642" s="176" t="s">
        <v>284</v>
      </c>
      <c r="AQ2642" s="176" t="s">
        <v>284</v>
      </c>
      <c r="AR2642" s="176" t="s">
        <v>284</v>
      </c>
      <c r="AS2642" s="176" t="s">
        <v>284</v>
      </c>
      <c r="AT2642" s="176" t="s">
        <v>284</v>
      </c>
      <c r="AU2642" s="176" t="s">
        <v>284</v>
      </c>
      <c r="AV2642" s="176" t="s">
        <v>284</v>
      </c>
      <c r="AW2642" s="176" t="s">
        <v>284</v>
      </c>
      <c r="AX2642" s="176" t="s">
        <v>284</v>
      </c>
    </row>
    <row r="2643" spans="1:50" x14ac:dyDescent="0.3">
      <c r="A2643" s="176">
        <v>813717</v>
      </c>
      <c r="B2643" s="176" t="s">
        <v>308</v>
      </c>
      <c r="C2643" s="176" t="s">
        <v>222</v>
      </c>
      <c r="D2643" s="176" t="s">
        <v>222</v>
      </c>
      <c r="E2643" s="176" t="s">
        <v>221</v>
      </c>
      <c r="F2643" s="176" t="s">
        <v>222</v>
      </c>
      <c r="G2643" s="176" t="s">
        <v>222</v>
      </c>
      <c r="H2643" s="176" t="s">
        <v>222</v>
      </c>
      <c r="I2643" s="176" t="s">
        <v>221</v>
      </c>
      <c r="J2643" s="176" t="s">
        <v>222</v>
      </c>
      <c r="K2643" s="176" t="s">
        <v>221</v>
      </c>
      <c r="L2643" s="176" t="s">
        <v>222</v>
      </c>
      <c r="M2643" s="176" t="s">
        <v>221</v>
      </c>
      <c r="N2643" s="176" t="s">
        <v>221</v>
      </c>
      <c r="O2643" s="176" t="s">
        <v>284</v>
      </c>
      <c r="P2643" s="176" t="s">
        <v>284</v>
      </c>
      <c r="Q2643" s="176" t="s">
        <v>284</v>
      </c>
      <c r="R2643" s="176" t="s">
        <v>284</v>
      </c>
      <c r="S2643" s="176" t="s">
        <v>284</v>
      </c>
      <c r="T2643" s="176" t="s">
        <v>284</v>
      </c>
      <c r="U2643" s="176" t="s">
        <v>284</v>
      </c>
      <c r="V2643" s="176" t="s">
        <v>284</v>
      </c>
      <c r="W2643" s="176" t="s">
        <v>284</v>
      </c>
      <c r="X2643" s="176" t="s">
        <v>284</v>
      </c>
      <c r="Y2643" s="176" t="s">
        <v>284</v>
      </c>
      <c r="Z2643" s="176" t="s">
        <v>284</v>
      </c>
      <c r="AA2643" s="176" t="s">
        <v>284</v>
      </c>
      <c r="AB2643" s="176" t="s">
        <v>284</v>
      </c>
      <c r="AC2643" s="176" t="s">
        <v>284</v>
      </c>
      <c r="AD2643" s="176" t="s">
        <v>284</v>
      </c>
      <c r="AE2643" s="176" t="s">
        <v>284</v>
      </c>
      <c r="AF2643" s="176" t="s">
        <v>284</v>
      </c>
      <c r="AG2643" s="176" t="s">
        <v>284</v>
      </c>
      <c r="AH2643" s="176" t="s">
        <v>284</v>
      </c>
      <c r="AI2643" s="176" t="s">
        <v>284</v>
      </c>
      <c r="AJ2643" s="176" t="s">
        <v>284</v>
      </c>
      <c r="AK2643" s="176" t="s">
        <v>284</v>
      </c>
      <c r="AL2643" s="176" t="s">
        <v>284</v>
      </c>
      <c r="AM2643" s="176" t="s">
        <v>284</v>
      </c>
      <c r="AN2643" s="176" t="s">
        <v>284</v>
      </c>
      <c r="AO2643" s="176" t="s">
        <v>284</v>
      </c>
      <c r="AP2643" s="176" t="s">
        <v>284</v>
      </c>
      <c r="AQ2643" s="176" t="s">
        <v>284</v>
      </c>
      <c r="AR2643" s="176" t="s">
        <v>284</v>
      </c>
      <c r="AS2643" s="176" t="s">
        <v>284</v>
      </c>
      <c r="AT2643" s="176" t="s">
        <v>284</v>
      </c>
      <c r="AU2643" s="176" t="s">
        <v>284</v>
      </c>
      <c r="AV2643" s="176" t="s">
        <v>284</v>
      </c>
      <c r="AW2643" s="176" t="s">
        <v>284</v>
      </c>
      <c r="AX2643" s="176" t="s">
        <v>284</v>
      </c>
    </row>
    <row r="2644" spans="1:50" x14ac:dyDescent="0.3">
      <c r="A2644" s="176">
        <v>813718</v>
      </c>
      <c r="B2644" s="176" t="s">
        <v>308</v>
      </c>
      <c r="C2644" s="176" t="s">
        <v>222</v>
      </c>
      <c r="D2644" s="176" t="s">
        <v>222</v>
      </c>
      <c r="E2644" s="176" t="s">
        <v>222</v>
      </c>
      <c r="F2644" s="176" t="s">
        <v>222</v>
      </c>
      <c r="G2644" s="176" t="s">
        <v>222</v>
      </c>
      <c r="H2644" s="176" t="s">
        <v>222</v>
      </c>
      <c r="I2644" s="176" t="s">
        <v>222</v>
      </c>
      <c r="J2644" s="176" t="s">
        <v>221</v>
      </c>
      <c r="K2644" s="176" t="s">
        <v>221</v>
      </c>
      <c r="L2644" s="176" t="s">
        <v>221</v>
      </c>
      <c r="M2644" s="176" t="s">
        <v>222</v>
      </c>
      <c r="N2644" s="176" t="s">
        <v>222</v>
      </c>
      <c r="O2644" s="176" t="s">
        <v>284</v>
      </c>
      <c r="P2644" s="176" t="s">
        <v>284</v>
      </c>
      <c r="Q2644" s="176" t="s">
        <v>284</v>
      </c>
      <c r="R2644" s="176" t="s">
        <v>284</v>
      </c>
      <c r="S2644" s="176" t="s">
        <v>284</v>
      </c>
      <c r="T2644" s="176" t="s">
        <v>284</v>
      </c>
      <c r="U2644" s="176" t="s">
        <v>284</v>
      </c>
      <c r="V2644" s="176" t="s">
        <v>284</v>
      </c>
      <c r="W2644" s="176" t="s">
        <v>284</v>
      </c>
      <c r="X2644" s="176" t="s">
        <v>284</v>
      </c>
      <c r="Y2644" s="176" t="s">
        <v>284</v>
      </c>
      <c r="Z2644" s="176" t="s">
        <v>284</v>
      </c>
      <c r="AA2644" s="176" t="s">
        <v>284</v>
      </c>
      <c r="AB2644" s="176" t="s">
        <v>284</v>
      </c>
      <c r="AC2644" s="176" t="s">
        <v>284</v>
      </c>
      <c r="AD2644" s="176" t="s">
        <v>284</v>
      </c>
      <c r="AE2644" s="176" t="s">
        <v>284</v>
      </c>
      <c r="AF2644" s="176" t="s">
        <v>284</v>
      </c>
      <c r="AG2644" s="176" t="s">
        <v>284</v>
      </c>
      <c r="AH2644" s="176" t="s">
        <v>284</v>
      </c>
      <c r="AI2644" s="176" t="s">
        <v>284</v>
      </c>
      <c r="AJ2644" s="176" t="s">
        <v>284</v>
      </c>
      <c r="AK2644" s="176" t="s">
        <v>284</v>
      </c>
      <c r="AL2644" s="176" t="s">
        <v>284</v>
      </c>
      <c r="AM2644" s="176" t="s">
        <v>284</v>
      </c>
      <c r="AN2644" s="176" t="s">
        <v>284</v>
      </c>
      <c r="AO2644" s="176" t="s">
        <v>284</v>
      </c>
      <c r="AP2644" s="176" t="s">
        <v>284</v>
      </c>
      <c r="AQ2644" s="176" t="s">
        <v>284</v>
      </c>
      <c r="AR2644" s="176" t="s">
        <v>284</v>
      </c>
      <c r="AS2644" s="176" t="s">
        <v>284</v>
      </c>
      <c r="AT2644" s="176" t="s">
        <v>284</v>
      </c>
      <c r="AU2644" s="176" t="s">
        <v>284</v>
      </c>
      <c r="AV2644" s="176" t="s">
        <v>284</v>
      </c>
      <c r="AW2644" s="176" t="s">
        <v>284</v>
      </c>
      <c r="AX2644" s="176" t="s">
        <v>284</v>
      </c>
    </row>
    <row r="2645" spans="1:50" x14ac:dyDescent="0.3">
      <c r="A2645" s="176">
        <v>813719</v>
      </c>
      <c r="B2645" s="176" t="s">
        <v>308</v>
      </c>
      <c r="C2645" s="176" t="s">
        <v>222</v>
      </c>
      <c r="D2645" s="176" t="s">
        <v>222</v>
      </c>
      <c r="E2645" s="176" t="s">
        <v>222</v>
      </c>
      <c r="F2645" s="176" t="s">
        <v>222</v>
      </c>
      <c r="G2645" s="176" t="s">
        <v>222</v>
      </c>
      <c r="H2645" s="176" t="s">
        <v>222</v>
      </c>
      <c r="I2645" s="176" t="s">
        <v>222</v>
      </c>
      <c r="J2645" s="176" t="s">
        <v>222</v>
      </c>
      <c r="K2645" s="176" t="s">
        <v>221</v>
      </c>
      <c r="L2645" s="176" t="s">
        <v>221</v>
      </c>
      <c r="M2645" s="176" t="s">
        <v>222</v>
      </c>
      <c r="N2645" s="176" t="s">
        <v>222</v>
      </c>
      <c r="O2645" s="176" t="s">
        <v>284</v>
      </c>
      <c r="P2645" s="176" t="s">
        <v>284</v>
      </c>
      <c r="Q2645" s="176" t="s">
        <v>284</v>
      </c>
      <c r="R2645" s="176" t="s">
        <v>284</v>
      </c>
      <c r="S2645" s="176" t="s">
        <v>284</v>
      </c>
      <c r="T2645" s="176" t="s">
        <v>284</v>
      </c>
      <c r="U2645" s="176" t="s">
        <v>284</v>
      </c>
      <c r="V2645" s="176" t="s">
        <v>284</v>
      </c>
      <c r="W2645" s="176" t="s">
        <v>284</v>
      </c>
      <c r="X2645" s="176" t="s">
        <v>284</v>
      </c>
      <c r="Y2645" s="176" t="s">
        <v>284</v>
      </c>
      <c r="Z2645" s="176" t="s">
        <v>284</v>
      </c>
      <c r="AA2645" s="176" t="s">
        <v>284</v>
      </c>
      <c r="AB2645" s="176" t="s">
        <v>284</v>
      </c>
      <c r="AC2645" s="176" t="s">
        <v>284</v>
      </c>
      <c r="AD2645" s="176" t="s">
        <v>284</v>
      </c>
      <c r="AE2645" s="176" t="s">
        <v>284</v>
      </c>
      <c r="AF2645" s="176" t="s">
        <v>284</v>
      </c>
      <c r="AG2645" s="176" t="s">
        <v>284</v>
      </c>
      <c r="AH2645" s="176" t="s">
        <v>284</v>
      </c>
      <c r="AI2645" s="176" t="s">
        <v>284</v>
      </c>
      <c r="AJ2645" s="176" t="s">
        <v>284</v>
      </c>
      <c r="AK2645" s="176" t="s">
        <v>284</v>
      </c>
      <c r="AL2645" s="176" t="s">
        <v>284</v>
      </c>
      <c r="AM2645" s="176" t="s">
        <v>284</v>
      </c>
      <c r="AN2645" s="176" t="s">
        <v>284</v>
      </c>
      <c r="AO2645" s="176" t="s">
        <v>284</v>
      </c>
      <c r="AP2645" s="176" t="s">
        <v>284</v>
      </c>
      <c r="AQ2645" s="176" t="s">
        <v>284</v>
      </c>
      <c r="AR2645" s="176" t="s">
        <v>284</v>
      </c>
      <c r="AS2645" s="176" t="s">
        <v>284</v>
      </c>
      <c r="AT2645" s="176" t="s">
        <v>284</v>
      </c>
      <c r="AU2645" s="176" t="s">
        <v>284</v>
      </c>
      <c r="AV2645" s="176" t="s">
        <v>284</v>
      </c>
      <c r="AW2645" s="176" t="s">
        <v>284</v>
      </c>
      <c r="AX2645" s="176" t="s">
        <v>284</v>
      </c>
    </row>
    <row r="2646" spans="1:50" x14ac:dyDescent="0.3">
      <c r="A2646" s="176">
        <v>813720</v>
      </c>
      <c r="B2646" s="176" t="s">
        <v>308</v>
      </c>
      <c r="C2646" s="176" t="s">
        <v>222</v>
      </c>
      <c r="D2646" s="176" t="s">
        <v>221</v>
      </c>
      <c r="E2646" s="176" t="s">
        <v>222</v>
      </c>
      <c r="F2646" s="176" t="s">
        <v>222</v>
      </c>
      <c r="G2646" s="176" t="s">
        <v>221</v>
      </c>
      <c r="H2646" s="176" t="s">
        <v>222</v>
      </c>
      <c r="I2646" s="176" t="s">
        <v>221</v>
      </c>
      <c r="J2646" s="176" t="s">
        <v>221</v>
      </c>
      <c r="K2646" s="176" t="s">
        <v>221</v>
      </c>
      <c r="L2646" s="176" t="s">
        <v>221</v>
      </c>
      <c r="M2646" s="176" t="s">
        <v>221</v>
      </c>
      <c r="N2646" s="176" t="s">
        <v>221</v>
      </c>
    </row>
    <row r="2647" spans="1:50" x14ac:dyDescent="0.3">
      <c r="A2647" s="176">
        <v>813722</v>
      </c>
      <c r="B2647" s="176" t="s">
        <v>308</v>
      </c>
      <c r="C2647" s="176" t="s">
        <v>222</v>
      </c>
      <c r="D2647" s="176" t="s">
        <v>222</v>
      </c>
      <c r="E2647" s="176" t="s">
        <v>222</v>
      </c>
      <c r="F2647" s="176" t="s">
        <v>1144</v>
      </c>
      <c r="G2647" s="176" t="s">
        <v>222</v>
      </c>
      <c r="H2647" s="176" t="s">
        <v>1144</v>
      </c>
      <c r="I2647" s="176" t="s">
        <v>222</v>
      </c>
      <c r="J2647" s="176" t="s">
        <v>222</v>
      </c>
      <c r="K2647" s="176" t="s">
        <v>222</v>
      </c>
      <c r="L2647" s="176" t="s">
        <v>222</v>
      </c>
      <c r="M2647" s="176" t="s">
        <v>221</v>
      </c>
      <c r="N2647" s="176" t="s">
        <v>1144</v>
      </c>
      <c r="O2647" s="176" t="s">
        <v>284</v>
      </c>
      <c r="P2647" s="176" t="s">
        <v>284</v>
      </c>
      <c r="Q2647" s="176" t="s">
        <v>284</v>
      </c>
      <c r="R2647" s="176" t="s">
        <v>1144</v>
      </c>
      <c r="S2647" s="176" t="s">
        <v>284</v>
      </c>
      <c r="T2647" s="176" t="s">
        <v>284</v>
      </c>
      <c r="U2647" s="176" t="s">
        <v>284</v>
      </c>
      <c r="V2647" s="176" t="s">
        <v>1144</v>
      </c>
      <c r="W2647" s="176" t="s">
        <v>1144</v>
      </c>
      <c r="X2647" s="176" t="s">
        <v>284</v>
      </c>
      <c r="Y2647" s="176" t="s">
        <v>284</v>
      </c>
      <c r="Z2647" s="176" t="s">
        <v>1144</v>
      </c>
      <c r="AA2647" s="176" t="s">
        <v>284</v>
      </c>
      <c r="AB2647" s="176" t="s">
        <v>284</v>
      </c>
      <c r="AC2647" s="176" t="s">
        <v>1144</v>
      </c>
      <c r="AD2647" s="176" t="s">
        <v>1144</v>
      </c>
      <c r="AE2647" s="176" t="s">
        <v>1144</v>
      </c>
      <c r="AF2647" s="176" t="s">
        <v>284</v>
      </c>
      <c r="AG2647" s="176" t="s">
        <v>1144</v>
      </c>
      <c r="AH2647" s="176" t="s">
        <v>284</v>
      </c>
      <c r="AI2647" s="176" t="s">
        <v>284</v>
      </c>
      <c r="AJ2647" s="176" t="s">
        <v>284</v>
      </c>
      <c r="AK2647" s="176" t="s">
        <v>284</v>
      </c>
      <c r="AL2647" s="176" t="s">
        <v>284</v>
      </c>
      <c r="AM2647" s="176" t="s">
        <v>284</v>
      </c>
      <c r="AN2647" s="176" t="s">
        <v>284</v>
      </c>
      <c r="AO2647" s="176" t="s">
        <v>284</v>
      </c>
      <c r="AP2647" s="176" t="s">
        <v>284</v>
      </c>
      <c r="AQ2647" s="176" t="s">
        <v>284</v>
      </c>
      <c r="AR2647" s="176" t="s">
        <v>284</v>
      </c>
      <c r="AS2647" s="176" t="s">
        <v>284</v>
      </c>
      <c r="AT2647" s="176" t="s">
        <v>284</v>
      </c>
      <c r="AU2647" s="176" t="s">
        <v>284</v>
      </c>
      <c r="AV2647" s="176" t="s">
        <v>284</v>
      </c>
      <c r="AW2647" s="176" t="s">
        <v>284</v>
      </c>
      <c r="AX2647" s="176" t="s">
        <v>284</v>
      </c>
    </row>
    <row r="2648" spans="1:50" x14ac:dyDescent="0.3">
      <c r="A2648" s="176">
        <v>813724</v>
      </c>
      <c r="B2648" s="176" t="s">
        <v>308</v>
      </c>
      <c r="C2648" s="176" t="s">
        <v>222</v>
      </c>
      <c r="D2648" s="176" t="s">
        <v>222</v>
      </c>
      <c r="E2648" s="176" t="s">
        <v>222</v>
      </c>
      <c r="F2648" s="176" t="s">
        <v>222</v>
      </c>
      <c r="G2648" s="176" t="s">
        <v>222</v>
      </c>
      <c r="H2648" s="176" t="s">
        <v>222</v>
      </c>
      <c r="I2648" s="176" t="s">
        <v>221</v>
      </c>
      <c r="J2648" s="176" t="s">
        <v>221</v>
      </c>
      <c r="K2648" s="176" t="s">
        <v>221</v>
      </c>
      <c r="L2648" s="176" t="s">
        <v>221</v>
      </c>
      <c r="M2648" s="176" t="s">
        <v>221</v>
      </c>
      <c r="N2648" s="176" t="s">
        <v>221</v>
      </c>
    </row>
    <row r="2649" spans="1:50" x14ac:dyDescent="0.3">
      <c r="A2649" s="176">
        <v>813725</v>
      </c>
      <c r="B2649" s="176" t="s">
        <v>308</v>
      </c>
      <c r="C2649" s="176" t="s">
        <v>221</v>
      </c>
      <c r="D2649" s="176" t="s">
        <v>222</v>
      </c>
      <c r="E2649" s="176" t="s">
        <v>222</v>
      </c>
      <c r="F2649" s="176" t="s">
        <v>222</v>
      </c>
      <c r="G2649" s="176" t="s">
        <v>222</v>
      </c>
      <c r="H2649" s="176" t="s">
        <v>222</v>
      </c>
      <c r="I2649" s="176" t="s">
        <v>221</v>
      </c>
      <c r="J2649" s="176" t="s">
        <v>221</v>
      </c>
      <c r="K2649" s="176" t="s">
        <v>221</v>
      </c>
      <c r="L2649" s="176" t="s">
        <v>221</v>
      </c>
      <c r="M2649" s="176" t="s">
        <v>221</v>
      </c>
      <c r="N2649" s="176" t="s">
        <v>221</v>
      </c>
    </row>
    <row r="2650" spans="1:50" x14ac:dyDescent="0.3">
      <c r="A2650" s="176">
        <v>813726</v>
      </c>
      <c r="B2650" s="176" t="s">
        <v>308</v>
      </c>
      <c r="C2650" s="176" t="s">
        <v>222</v>
      </c>
      <c r="D2650" s="176" t="s">
        <v>222</v>
      </c>
      <c r="E2650" s="176" t="s">
        <v>222</v>
      </c>
      <c r="F2650" s="176" t="s">
        <v>222</v>
      </c>
      <c r="G2650" s="176" t="s">
        <v>222</v>
      </c>
      <c r="H2650" s="176" t="s">
        <v>222</v>
      </c>
      <c r="I2650" s="176" t="s">
        <v>222</v>
      </c>
      <c r="J2650" s="176" t="s">
        <v>222</v>
      </c>
      <c r="K2650" s="176" t="s">
        <v>222</v>
      </c>
      <c r="L2650" s="176" t="s">
        <v>222</v>
      </c>
      <c r="M2650" s="176" t="s">
        <v>222</v>
      </c>
      <c r="N2650" s="176" t="s">
        <v>222</v>
      </c>
      <c r="O2650" s="176" t="s">
        <v>284</v>
      </c>
      <c r="P2650" s="176" t="s">
        <v>284</v>
      </c>
      <c r="Q2650" s="176" t="s">
        <v>284</v>
      </c>
      <c r="R2650" s="176" t="s">
        <v>284</v>
      </c>
      <c r="S2650" s="176" t="s">
        <v>284</v>
      </c>
      <c r="T2650" s="176" t="s">
        <v>284</v>
      </c>
      <c r="U2650" s="176" t="s">
        <v>284</v>
      </c>
      <c r="V2650" s="176" t="s">
        <v>284</v>
      </c>
      <c r="W2650" s="176" t="s">
        <v>284</v>
      </c>
      <c r="X2650" s="176" t="s">
        <v>284</v>
      </c>
      <c r="Y2650" s="176" t="s">
        <v>284</v>
      </c>
      <c r="Z2650" s="176" t="s">
        <v>284</v>
      </c>
      <c r="AA2650" s="176" t="s">
        <v>284</v>
      </c>
      <c r="AB2650" s="176" t="s">
        <v>284</v>
      </c>
      <c r="AC2650" s="176" t="s">
        <v>284</v>
      </c>
      <c r="AD2650" s="176" t="s">
        <v>284</v>
      </c>
      <c r="AE2650" s="176" t="s">
        <v>284</v>
      </c>
      <c r="AF2650" s="176" t="s">
        <v>284</v>
      </c>
      <c r="AG2650" s="176" t="s">
        <v>284</v>
      </c>
      <c r="AH2650" s="176" t="s">
        <v>284</v>
      </c>
      <c r="AI2650" s="176" t="s">
        <v>284</v>
      </c>
      <c r="AJ2650" s="176" t="s">
        <v>284</v>
      </c>
      <c r="AK2650" s="176" t="s">
        <v>284</v>
      </c>
      <c r="AL2650" s="176" t="s">
        <v>284</v>
      </c>
      <c r="AM2650" s="176" t="s">
        <v>284</v>
      </c>
      <c r="AN2650" s="176" t="s">
        <v>284</v>
      </c>
      <c r="AO2650" s="176" t="s">
        <v>284</v>
      </c>
      <c r="AP2650" s="176" t="s">
        <v>284</v>
      </c>
      <c r="AQ2650" s="176" t="s">
        <v>284</v>
      </c>
      <c r="AR2650" s="176" t="s">
        <v>284</v>
      </c>
      <c r="AS2650" s="176" t="s">
        <v>284</v>
      </c>
      <c r="AT2650" s="176" t="s">
        <v>284</v>
      </c>
      <c r="AU2650" s="176" t="s">
        <v>284</v>
      </c>
      <c r="AV2650" s="176" t="s">
        <v>284</v>
      </c>
      <c r="AW2650" s="176" t="s">
        <v>284</v>
      </c>
      <c r="AX2650" s="176" t="s">
        <v>284</v>
      </c>
    </row>
    <row r="2651" spans="1:50" x14ac:dyDescent="0.3">
      <c r="A2651" s="176">
        <v>813728</v>
      </c>
      <c r="B2651" s="176" t="s">
        <v>308</v>
      </c>
      <c r="C2651" s="176" t="s">
        <v>222</v>
      </c>
      <c r="D2651" s="176" t="s">
        <v>221</v>
      </c>
      <c r="E2651" s="176" t="s">
        <v>221</v>
      </c>
      <c r="F2651" s="176" t="s">
        <v>222</v>
      </c>
      <c r="G2651" s="176" t="s">
        <v>221</v>
      </c>
      <c r="H2651" s="176" t="s">
        <v>222</v>
      </c>
      <c r="I2651" s="176" t="s">
        <v>221</v>
      </c>
      <c r="J2651" s="176" t="s">
        <v>221</v>
      </c>
      <c r="K2651" s="176" t="s">
        <v>221</v>
      </c>
      <c r="L2651" s="176" t="s">
        <v>221</v>
      </c>
      <c r="M2651" s="176" t="s">
        <v>221</v>
      </c>
      <c r="N2651" s="176" t="s">
        <v>221</v>
      </c>
    </row>
    <row r="2652" spans="1:50" x14ac:dyDescent="0.3">
      <c r="A2652" s="176">
        <v>813729</v>
      </c>
      <c r="B2652" s="176" t="s">
        <v>308</v>
      </c>
      <c r="C2652" s="176" t="s">
        <v>222</v>
      </c>
      <c r="D2652" s="176" t="s">
        <v>222</v>
      </c>
      <c r="E2652" s="176" t="s">
        <v>222</v>
      </c>
      <c r="F2652" s="176" t="s">
        <v>222</v>
      </c>
      <c r="G2652" s="176" t="s">
        <v>222</v>
      </c>
      <c r="H2652" s="176" t="s">
        <v>222</v>
      </c>
      <c r="I2652" s="176" t="s">
        <v>222</v>
      </c>
      <c r="J2652" s="176" t="s">
        <v>222</v>
      </c>
      <c r="K2652" s="176" t="s">
        <v>222</v>
      </c>
      <c r="L2652" s="176" t="s">
        <v>222</v>
      </c>
      <c r="M2652" s="176" t="s">
        <v>222</v>
      </c>
      <c r="N2652" s="176" t="s">
        <v>222</v>
      </c>
      <c r="O2652" s="176" t="s">
        <v>284</v>
      </c>
      <c r="P2652" s="176" t="s">
        <v>284</v>
      </c>
      <c r="Q2652" s="176" t="s">
        <v>284</v>
      </c>
      <c r="R2652" s="176" t="s">
        <v>284</v>
      </c>
      <c r="S2652" s="176" t="s">
        <v>284</v>
      </c>
      <c r="T2652" s="176" t="s">
        <v>284</v>
      </c>
      <c r="U2652" s="176" t="s">
        <v>284</v>
      </c>
      <c r="V2652" s="176" t="s">
        <v>284</v>
      </c>
      <c r="W2652" s="176" t="s">
        <v>284</v>
      </c>
      <c r="X2652" s="176" t="s">
        <v>284</v>
      </c>
      <c r="Y2652" s="176" t="s">
        <v>284</v>
      </c>
      <c r="Z2652" s="176" t="s">
        <v>284</v>
      </c>
      <c r="AA2652" s="176" t="s">
        <v>284</v>
      </c>
      <c r="AB2652" s="176" t="s">
        <v>284</v>
      </c>
      <c r="AC2652" s="176" t="s">
        <v>284</v>
      </c>
      <c r="AD2652" s="176" t="s">
        <v>284</v>
      </c>
      <c r="AE2652" s="176" t="s">
        <v>284</v>
      </c>
      <c r="AF2652" s="176" t="s">
        <v>284</v>
      </c>
      <c r="AG2652" s="176" t="s">
        <v>284</v>
      </c>
      <c r="AH2652" s="176" t="s">
        <v>284</v>
      </c>
      <c r="AI2652" s="176" t="s">
        <v>284</v>
      </c>
      <c r="AJ2652" s="176" t="s">
        <v>284</v>
      </c>
      <c r="AK2652" s="176" t="s">
        <v>284</v>
      </c>
      <c r="AL2652" s="176" t="s">
        <v>284</v>
      </c>
      <c r="AM2652" s="176" t="s">
        <v>284</v>
      </c>
      <c r="AN2652" s="176" t="s">
        <v>284</v>
      </c>
      <c r="AO2652" s="176" t="s">
        <v>284</v>
      </c>
      <c r="AP2652" s="176" t="s">
        <v>284</v>
      </c>
      <c r="AQ2652" s="176" t="s">
        <v>284</v>
      </c>
      <c r="AR2652" s="176" t="s">
        <v>284</v>
      </c>
      <c r="AS2652" s="176" t="s">
        <v>284</v>
      </c>
      <c r="AT2652" s="176" t="s">
        <v>284</v>
      </c>
      <c r="AU2652" s="176" t="s">
        <v>284</v>
      </c>
      <c r="AV2652" s="176" t="s">
        <v>284</v>
      </c>
      <c r="AW2652" s="176" t="s">
        <v>284</v>
      </c>
      <c r="AX2652" s="176" t="s">
        <v>284</v>
      </c>
    </row>
    <row r="2653" spans="1:50" x14ac:dyDescent="0.3">
      <c r="A2653" s="176">
        <v>813730</v>
      </c>
      <c r="B2653" s="176" t="s">
        <v>308</v>
      </c>
      <c r="C2653" s="176" t="s">
        <v>222</v>
      </c>
      <c r="D2653" s="176" t="s">
        <v>221</v>
      </c>
      <c r="E2653" s="176" t="s">
        <v>221</v>
      </c>
      <c r="F2653" s="176" t="s">
        <v>222</v>
      </c>
      <c r="G2653" s="176" t="s">
        <v>222</v>
      </c>
      <c r="H2653" s="176" t="s">
        <v>222</v>
      </c>
      <c r="I2653" s="176" t="s">
        <v>222</v>
      </c>
      <c r="J2653" s="176" t="s">
        <v>221</v>
      </c>
      <c r="K2653" s="176" t="s">
        <v>221</v>
      </c>
      <c r="L2653" s="176" t="s">
        <v>221</v>
      </c>
      <c r="M2653" s="176" t="s">
        <v>222</v>
      </c>
      <c r="N2653" s="176" t="s">
        <v>222</v>
      </c>
      <c r="O2653" s="176" t="s">
        <v>284</v>
      </c>
      <c r="P2653" s="176" t="s">
        <v>284</v>
      </c>
      <c r="Q2653" s="176" t="s">
        <v>284</v>
      </c>
      <c r="R2653" s="176" t="s">
        <v>284</v>
      </c>
      <c r="S2653" s="176" t="s">
        <v>284</v>
      </c>
      <c r="T2653" s="176" t="s">
        <v>284</v>
      </c>
      <c r="U2653" s="176" t="s">
        <v>284</v>
      </c>
      <c r="V2653" s="176" t="s">
        <v>284</v>
      </c>
      <c r="W2653" s="176" t="s">
        <v>284</v>
      </c>
      <c r="X2653" s="176" t="s">
        <v>284</v>
      </c>
      <c r="Y2653" s="176" t="s">
        <v>284</v>
      </c>
      <c r="Z2653" s="176" t="s">
        <v>284</v>
      </c>
      <c r="AA2653" s="176" t="s">
        <v>284</v>
      </c>
      <c r="AB2653" s="176" t="s">
        <v>284</v>
      </c>
      <c r="AC2653" s="176" t="s">
        <v>284</v>
      </c>
      <c r="AD2653" s="176" t="s">
        <v>284</v>
      </c>
      <c r="AE2653" s="176" t="s">
        <v>284</v>
      </c>
      <c r="AF2653" s="176" t="s">
        <v>284</v>
      </c>
      <c r="AG2653" s="176" t="s">
        <v>284</v>
      </c>
      <c r="AH2653" s="176" t="s">
        <v>284</v>
      </c>
      <c r="AI2653" s="176" t="s">
        <v>284</v>
      </c>
      <c r="AJ2653" s="176" t="s">
        <v>284</v>
      </c>
      <c r="AK2653" s="176" t="s">
        <v>284</v>
      </c>
      <c r="AL2653" s="176" t="s">
        <v>284</v>
      </c>
      <c r="AM2653" s="176" t="s">
        <v>284</v>
      </c>
      <c r="AN2653" s="176" t="s">
        <v>284</v>
      </c>
      <c r="AO2653" s="176" t="s">
        <v>284</v>
      </c>
      <c r="AP2653" s="176" t="s">
        <v>284</v>
      </c>
      <c r="AQ2653" s="176" t="s">
        <v>284</v>
      </c>
      <c r="AR2653" s="176" t="s">
        <v>284</v>
      </c>
      <c r="AS2653" s="176" t="s">
        <v>284</v>
      </c>
      <c r="AT2653" s="176" t="s">
        <v>284</v>
      </c>
      <c r="AU2653" s="176" t="s">
        <v>284</v>
      </c>
      <c r="AV2653" s="176" t="s">
        <v>284</v>
      </c>
      <c r="AW2653" s="176" t="s">
        <v>284</v>
      </c>
      <c r="AX2653" s="176" t="s">
        <v>284</v>
      </c>
    </row>
    <row r="2654" spans="1:50" x14ac:dyDescent="0.3">
      <c r="A2654" s="176">
        <v>813731</v>
      </c>
      <c r="B2654" s="176" t="s">
        <v>308</v>
      </c>
      <c r="C2654" s="176" t="s">
        <v>222</v>
      </c>
      <c r="D2654" s="176" t="s">
        <v>221</v>
      </c>
      <c r="E2654" s="176" t="s">
        <v>222</v>
      </c>
      <c r="F2654" s="176" t="s">
        <v>222</v>
      </c>
      <c r="G2654" s="176" t="s">
        <v>222</v>
      </c>
      <c r="H2654" s="176" t="s">
        <v>222</v>
      </c>
      <c r="I2654" s="176" t="s">
        <v>222</v>
      </c>
      <c r="J2654" s="176" t="s">
        <v>222</v>
      </c>
      <c r="K2654" s="176" t="s">
        <v>222</v>
      </c>
      <c r="L2654" s="176" t="s">
        <v>222</v>
      </c>
      <c r="M2654" s="176" t="s">
        <v>222</v>
      </c>
      <c r="N2654" s="176" t="s">
        <v>221</v>
      </c>
      <c r="O2654" s="176" t="s">
        <v>284</v>
      </c>
      <c r="P2654" s="176" t="s">
        <v>284</v>
      </c>
      <c r="Q2654" s="176" t="s">
        <v>284</v>
      </c>
      <c r="R2654" s="176" t="s">
        <v>284</v>
      </c>
      <c r="S2654" s="176" t="s">
        <v>284</v>
      </c>
      <c r="T2654" s="176" t="s">
        <v>284</v>
      </c>
      <c r="U2654" s="176" t="s">
        <v>284</v>
      </c>
      <c r="V2654" s="176" t="s">
        <v>284</v>
      </c>
      <c r="W2654" s="176" t="s">
        <v>284</v>
      </c>
      <c r="X2654" s="176" t="s">
        <v>284</v>
      </c>
      <c r="Y2654" s="176" t="s">
        <v>284</v>
      </c>
      <c r="Z2654" s="176" t="s">
        <v>284</v>
      </c>
      <c r="AA2654" s="176" t="s">
        <v>284</v>
      </c>
      <c r="AB2654" s="176" t="s">
        <v>284</v>
      </c>
      <c r="AC2654" s="176" t="s">
        <v>284</v>
      </c>
      <c r="AD2654" s="176" t="s">
        <v>284</v>
      </c>
      <c r="AE2654" s="176" t="s">
        <v>284</v>
      </c>
      <c r="AF2654" s="176" t="s">
        <v>284</v>
      </c>
      <c r="AG2654" s="176" t="s">
        <v>284</v>
      </c>
      <c r="AH2654" s="176" t="s">
        <v>284</v>
      </c>
      <c r="AI2654" s="176" t="s">
        <v>284</v>
      </c>
      <c r="AJ2654" s="176" t="s">
        <v>284</v>
      </c>
      <c r="AK2654" s="176" t="s">
        <v>284</v>
      </c>
      <c r="AL2654" s="176" t="s">
        <v>284</v>
      </c>
      <c r="AM2654" s="176" t="s">
        <v>284</v>
      </c>
      <c r="AN2654" s="176" t="s">
        <v>284</v>
      </c>
      <c r="AO2654" s="176" t="s">
        <v>284</v>
      </c>
      <c r="AP2654" s="176" t="s">
        <v>284</v>
      </c>
      <c r="AQ2654" s="176" t="s">
        <v>284</v>
      </c>
      <c r="AR2654" s="176" t="s">
        <v>284</v>
      </c>
      <c r="AS2654" s="176" t="s">
        <v>284</v>
      </c>
      <c r="AT2654" s="176" t="s">
        <v>284</v>
      </c>
      <c r="AU2654" s="176" t="s">
        <v>284</v>
      </c>
      <c r="AV2654" s="176" t="s">
        <v>284</v>
      </c>
      <c r="AW2654" s="176" t="s">
        <v>284</v>
      </c>
      <c r="AX2654" s="176" t="s">
        <v>284</v>
      </c>
    </row>
    <row r="2655" spans="1:50" x14ac:dyDescent="0.3">
      <c r="A2655" s="176">
        <v>813732</v>
      </c>
      <c r="B2655" s="176" t="s">
        <v>308</v>
      </c>
      <c r="C2655" s="176" t="s">
        <v>221</v>
      </c>
      <c r="D2655" s="176" t="s">
        <v>222</v>
      </c>
      <c r="E2655" s="176" t="s">
        <v>222</v>
      </c>
      <c r="F2655" s="176" t="s">
        <v>222</v>
      </c>
      <c r="G2655" s="176" t="s">
        <v>222</v>
      </c>
      <c r="H2655" s="176" t="s">
        <v>222</v>
      </c>
      <c r="I2655" s="176" t="s">
        <v>221</v>
      </c>
      <c r="J2655" s="176" t="s">
        <v>221</v>
      </c>
      <c r="K2655" s="176" t="s">
        <v>221</v>
      </c>
      <c r="L2655" s="176" t="s">
        <v>221</v>
      </c>
      <c r="M2655" s="176" t="s">
        <v>221</v>
      </c>
      <c r="N2655" s="176" t="s">
        <v>221</v>
      </c>
      <c r="O2655" s="176" t="s">
        <v>284</v>
      </c>
      <c r="P2655" s="176" t="s">
        <v>284</v>
      </c>
      <c r="Q2655" s="176" t="s">
        <v>284</v>
      </c>
      <c r="R2655" s="176" t="s">
        <v>284</v>
      </c>
      <c r="S2655" s="176" t="s">
        <v>284</v>
      </c>
      <c r="T2655" s="176" t="s">
        <v>284</v>
      </c>
      <c r="U2655" s="176" t="s">
        <v>284</v>
      </c>
      <c r="V2655" s="176" t="s">
        <v>284</v>
      </c>
      <c r="W2655" s="176" t="s">
        <v>284</v>
      </c>
      <c r="X2655" s="176" t="s">
        <v>284</v>
      </c>
      <c r="Y2655" s="176" t="s">
        <v>284</v>
      </c>
      <c r="Z2655" s="176" t="s">
        <v>284</v>
      </c>
      <c r="AA2655" s="176" t="s">
        <v>284</v>
      </c>
      <c r="AB2655" s="176" t="s">
        <v>284</v>
      </c>
      <c r="AC2655" s="176" t="s">
        <v>284</v>
      </c>
      <c r="AD2655" s="176" t="s">
        <v>284</v>
      </c>
      <c r="AE2655" s="176" t="s">
        <v>284</v>
      </c>
      <c r="AF2655" s="176" t="s">
        <v>284</v>
      </c>
      <c r="AG2655" s="176" t="s">
        <v>284</v>
      </c>
      <c r="AH2655" s="176" t="s">
        <v>284</v>
      </c>
      <c r="AI2655" s="176" t="s">
        <v>284</v>
      </c>
      <c r="AJ2655" s="176" t="s">
        <v>284</v>
      </c>
      <c r="AK2655" s="176" t="s">
        <v>284</v>
      </c>
      <c r="AL2655" s="176" t="s">
        <v>284</v>
      </c>
      <c r="AM2655" s="176" t="s">
        <v>284</v>
      </c>
      <c r="AN2655" s="176" t="s">
        <v>284</v>
      </c>
      <c r="AO2655" s="176" t="s">
        <v>284</v>
      </c>
      <c r="AP2655" s="176" t="s">
        <v>284</v>
      </c>
      <c r="AQ2655" s="176" t="s">
        <v>284</v>
      </c>
      <c r="AR2655" s="176" t="s">
        <v>284</v>
      </c>
      <c r="AS2655" s="176" t="s">
        <v>284</v>
      </c>
      <c r="AT2655" s="176" t="s">
        <v>284</v>
      </c>
      <c r="AU2655" s="176" t="s">
        <v>284</v>
      </c>
      <c r="AV2655" s="176" t="s">
        <v>284</v>
      </c>
      <c r="AW2655" s="176" t="s">
        <v>284</v>
      </c>
      <c r="AX2655" s="176" t="s">
        <v>284</v>
      </c>
    </row>
    <row r="2656" spans="1:50" x14ac:dyDescent="0.3">
      <c r="A2656" s="176">
        <v>813733</v>
      </c>
      <c r="B2656" s="176" t="s">
        <v>308</v>
      </c>
      <c r="C2656" s="176" t="s">
        <v>222</v>
      </c>
      <c r="D2656" s="176" t="s">
        <v>222</v>
      </c>
      <c r="E2656" s="176" t="s">
        <v>222</v>
      </c>
      <c r="F2656" s="176" t="s">
        <v>222</v>
      </c>
      <c r="G2656" s="176" t="s">
        <v>222</v>
      </c>
      <c r="H2656" s="176" t="s">
        <v>222</v>
      </c>
      <c r="I2656" s="176" t="s">
        <v>221</v>
      </c>
      <c r="J2656" s="176" t="s">
        <v>221</v>
      </c>
      <c r="K2656" s="176" t="s">
        <v>221</v>
      </c>
      <c r="L2656" s="176" t="s">
        <v>221</v>
      </c>
      <c r="M2656" s="176" t="s">
        <v>221</v>
      </c>
      <c r="N2656" s="176" t="s">
        <v>221</v>
      </c>
    </row>
    <row r="2657" spans="1:50" x14ac:dyDescent="0.3">
      <c r="A2657" s="176">
        <v>813734</v>
      </c>
      <c r="B2657" s="176" t="s">
        <v>308</v>
      </c>
      <c r="C2657" s="176" t="s">
        <v>221</v>
      </c>
      <c r="D2657" s="176" t="s">
        <v>221</v>
      </c>
      <c r="E2657" s="176" t="s">
        <v>221</v>
      </c>
      <c r="F2657" s="176" t="s">
        <v>222</v>
      </c>
      <c r="G2657" s="176" t="s">
        <v>221</v>
      </c>
      <c r="H2657" s="176" t="s">
        <v>222</v>
      </c>
      <c r="I2657" s="176" t="s">
        <v>221</v>
      </c>
      <c r="J2657" s="176" t="s">
        <v>221</v>
      </c>
      <c r="K2657" s="176" t="s">
        <v>221</v>
      </c>
      <c r="L2657" s="176" t="s">
        <v>221</v>
      </c>
      <c r="M2657" s="176" t="s">
        <v>221</v>
      </c>
      <c r="N2657" s="176" t="s">
        <v>221</v>
      </c>
    </row>
    <row r="2658" spans="1:50" x14ac:dyDescent="0.3">
      <c r="A2658" s="176">
        <v>813735</v>
      </c>
      <c r="B2658" s="176" t="s">
        <v>308</v>
      </c>
      <c r="C2658" s="176" t="s">
        <v>222</v>
      </c>
      <c r="D2658" s="176" t="s">
        <v>222</v>
      </c>
      <c r="E2658" s="176" t="s">
        <v>222</v>
      </c>
      <c r="F2658" s="176" t="s">
        <v>222</v>
      </c>
      <c r="G2658" s="176" t="s">
        <v>222</v>
      </c>
      <c r="H2658" s="176" t="s">
        <v>222</v>
      </c>
      <c r="I2658" s="176" t="s">
        <v>221</v>
      </c>
      <c r="J2658" s="176" t="s">
        <v>221</v>
      </c>
      <c r="K2658" s="176" t="s">
        <v>221</v>
      </c>
      <c r="L2658" s="176" t="s">
        <v>221</v>
      </c>
      <c r="M2658" s="176" t="s">
        <v>221</v>
      </c>
      <c r="N2658" s="176" t="s">
        <v>221</v>
      </c>
    </row>
    <row r="2659" spans="1:50" x14ac:dyDescent="0.3">
      <c r="A2659" s="176">
        <v>813736</v>
      </c>
      <c r="B2659" s="176" t="s">
        <v>308</v>
      </c>
      <c r="C2659" s="176" t="s">
        <v>222</v>
      </c>
      <c r="D2659" s="176" t="s">
        <v>222</v>
      </c>
      <c r="E2659" s="176" t="s">
        <v>222</v>
      </c>
      <c r="F2659" s="176" t="s">
        <v>221</v>
      </c>
      <c r="G2659" s="176" t="s">
        <v>221</v>
      </c>
      <c r="H2659" s="176" t="s">
        <v>222</v>
      </c>
      <c r="I2659" s="176" t="s">
        <v>221</v>
      </c>
      <c r="J2659" s="176" t="s">
        <v>222</v>
      </c>
      <c r="K2659" s="176" t="s">
        <v>221</v>
      </c>
      <c r="L2659" s="176" t="s">
        <v>221</v>
      </c>
      <c r="M2659" s="176" t="s">
        <v>221</v>
      </c>
      <c r="N2659" s="176" t="s">
        <v>221</v>
      </c>
      <c r="O2659" s="176" t="s">
        <v>284</v>
      </c>
      <c r="P2659" s="176" t="s">
        <v>284</v>
      </c>
      <c r="Q2659" s="176" t="s">
        <v>284</v>
      </c>
      <c r="R2659" s="176" t="s">
        <v>284</v>
      </c>
      <c r="S2659" s="176" t="s">
        <v>284</v>
      </c>
      <c r="T2659" s="176" t="s">
        <v>284</v>
      </c>
      <c r="U2659" s="176" t="s">
        <v>284</v>
      </c>
      <c r="V2659" s="176" t="s">
        <v>284</v>
      </c>
      <c r="W2659" s="176" t="s">
        <v>284</v>
      </c>
      <c r="X2659" s="176" t="s">
        <v>284</v>
      </c>
      <c r="Y2659" s="176" t="s">
        <v>284</v>
      </c>
      <c r="Z2659" s="176" t="s">
        <v>284</v>
      </c>
      <c r="AA2659" s="176" t="s">
        <v>284</v>
      </c>
      <c r="AB2659" s="176" t="s">
        <v>284</v>
      </c>
      <c r="AC2659" s="176" t="s">
        <v>284</v>
      </c>
      <c r="AD2659" s="176" t="s">
        <v>284</v>
      </c>
      <c r="AE2659" s="176" t="s">
        <v>284</v>
      </c>
      <c r="AF2659" s="176" t="s">
        <v>284</v>
      </c>
      <c r="AG2659" s="176" t="s">
        <v>284</v>
      </c>
      <c r="AH2659" s="176" t="s">
        <v>284</v>
      </c>
      <c r="AI2659" s="176" t="s">
        <v>284</v>
      </c>
      <c r="AJ2659" s="176" t="s">
        <v>284</v>
      </c>
      <c r="AK2659" s="176" t="s">
        <v>284</v>
      </c>
      <c r="AL2659" s="176" t="s">
        <v>284</v>
      </c>
      <c r="AM2659" s="176" t="s">
        <v>284</v>
      </c>
      <c r="AN2659" s="176" t="s">
        <v>284</v>
      </c>
      <c r="AO2659" s="176" t="s">
        <v>284</v>
      </c>
      <c r="AP2659" s="176" t="s">
        <v>284</v>
      </c>
      <c r="AQ2659" s="176" t="s">
        <v>284</v>
      </c>
      <c r="AR2659" s="176" t="s">
        <v>284</v>
      </c>
      <c r="AS2659" s="176" t="s">
        <v>284</v>
      </c>
      <c r="AT2659" s="176" t="s">
        <v>284</v>
      </c>
      <c r="AU2659" s="176" t="s">
        <v>284</v>
      </c>
      <c r="AV2659" s="176" t="s">
        <v>284</v>
      </c>
      <c r="AW2659" s="176" t="s">
        <v>284</v>
      </c>
      <c r="AX2659" s="176" t="s">
        <v>284</v>
      </c>
    </row>
    <row r="2660" spans="1:50" x14ac:dyDescent="0.3">
      <c r="A2660" s="176">
        <v>813737</v>
      </c>
      <c r="B2660" s="176" t="s">
        <v>308</v>
      </c>
      <c r="C2660" s="176" t="s">
        <v>222</v>
      </c>
      <c r="D2660" s="176" t="s">
        <v>222</v>
      </c>
      <c r="E2660" s="176" t="s">
        <v>222</v>
      </c>
      <c r="F2660" s="176" t="s">
        <v>1144</v>
      </c>
      <c r="G2660" s="176" t="s">
        <v>1144</v>
      </c>
      <c r="H2660" s="176" t="s">
        <v>1144</v>
      </c>
      <c r="I2660" s="176" t="s">
        <v>222</v>
      </c>
      <c r="J2660" s="176" t="s">
        <v>1144</v>
      </c>
      <c r="K2660" s="176" t="s">
        <v>1144</v>
      </c>
      <c r="L2660" s="176" t="s">
        <v>222</v>
      </c>
      <c r="M2660" s="176" t="s">
        <v>1144</v>
      </c>
      <c r="N2660" s="176" t="s">
        <v>1144</v>
      </c>
      <c r="O2660" s="176" t="s">
        <v>284</v>
      </c>
      <c r="P2660" s="176" t="s">
        <v>284</v>
      </c>
      <c r="Q2660" s="176" t="s">
        <v>284</v>
      </c>
      <c r="R2660" s="176" t="s">
        <v>284</v>
      </c>
      <c r="S2660" s="176" t="s">
        <v>284</v>
      </c>
      <c r="T2660" s="176" t="s">
        <v>284</v>
      </c>
      <c r="U2660" s="176" t="s">
        <v>284</v>
      </c>
      <c r="V2660" s="176" t="s">
        <v>284</v>
      </c>
      <c r="W2660" s="176" t="s">
        <v>284</v>
      </c>
      <c r="X2660" s="176" t="s">
        <v>284</v>
      </c>
      <c r="Y2660" s="176" t="s">
        <v>284</v>
      </c>
      <c r="Z2660" s="176" t="s">
        <v>284</v>
      </c>
      <c r="AA2660" s="176" t="s">
        <v>284</v>
      </c>
      <c r="AB2660" s="176" t="s">
        <v>284</v>
      </c>
      <c r="AC2660" s="176" t="s">
        <v>284</v>
      </c>
      <c r="AD2660" s="176" t="s">
        <v>284</v>
      </c>
      <c r="AE2660" s="176" t="s">
        <v>284</v>
      </c>
      <c r="AF2660" s="176" t="s">
        <v>284</v>
      </c>
      <c r="AG2660" s="176" t="s">
        <v>284</v>
      </c>
      <c r="AH2660" s="176" t="s">
        <v>284</v>
      </c>
      <c r="AI2660" s="176" t="s">
        <v>284</v>
      </c>
      <c r="AJ2660" s="176" t="s">
        <v>284</v>
      </c>
      <c r="AK2660" s="176" t="s">
        <v>284</v>
      </c>
      <c r="AL2660" s="176" t="s">
        <v>284</v>
      </c>
      <c r="AM2660" s="176" t="s">
        <v>284</v>
      </c>
      <c r="AN2660" s="176" t="s">
        <v>284</v>
      </c>
      <c r="AO2660" s="176" t="s">
        <v>284</v>
      </c>
      <c r="AP2660" s="176" t="s">
        <v>284</v>
      </c>
      <c r="AQ2660" s="176" t="s">
        <v>284</v>
      </c>
      <c r="AR2660" s="176" t="s">
        <v>284</v>
      </c>
      <c r="AS2660" s="176" t="s">
        <v>284</v>
      </c>
      <c r="AT2660" s="176" t="s">
        <v>284</v>
      </c>
      <c r="AU2660" s="176" t="s">
        <v>284</v>
      </c>
      <c r="AV2660" s="176" t="s">
        <v>284</v>
      </c>
      <c r="AW2660" s="176" t="s">
        <v>284</v>
      </c>
      <c r="AX2660" s="176" t="s">
        <v>284</v>
      </c>
    </row>
    <row r="2661" spans="1:50" x14ac:dyDescent="0.3">
      <c r="A2661" s="176">
        <v>813738</v>
      </c>
      <c r="B2661" s="176" t="s">
        <v>308</v>
      </c>
      <c r="C2661" s="176" t="s">
        <v>222</v>
      </c>
      <c r="D2661" s="176" t="s">
        <v>222</v>
      </c>
      <c r="E2661" s="176" t="s">
        <v>222</v>
      </c>
      <c r="F2661" s="176" t="s">
        <v>222</v>
      </c>
      <c r="G2661" s="176" t="s">
        <v>222</v>
      </c>
      <c r="H2661" s="176" t="s">
        <v>222</v>
      </c>
      <c r="I2661" s="176" t="s">
        <v>222</v>
      </c>
      <c r="J2661" s="176" t="s">
        <v>222</v>
      </c>
      <c r="K2661" s="176" t="s">
        <v>222</v>
      </c>
      <c r="L2661" s="176" t="s">
        <v>222</v>
      </c>
      <c r="M2661" s="176" t="s">
        <v>222</v>
      </c>
      <c r="N2661" s="176" t="s">
        <v>221</v>
      </c>
      <c r="O2661" s="176" t="s">
        <v>284</v>
      </c>
      <c r="P2661" s="176" t="s">
        <v>284</v>
      </c>
      <c r="Q2661" s="176" t="s">
        <v>284</v>
      </c>
      <c r="R2661" s="176" t="s">
        <v>284</v>
      </c>
      <c r="S2661" s="176" t="s">
        <v>284</v>
      </c>
      <c r="T2661" s="176" t="s">
        <v>284</v>
      </c>
      <c r="U2661" s="176" t="s">
        <v>284</v>
      </c>
      <c r="V2661" s="176" t="s">
        <v>284</v>
      </c>
      <c r="W2661" s="176" t="s">
        <v>284</v>
      </c>
      <c r="X2661" s="176" t="s">
        <v>284</v>
      </c>
      <c r="Y2661" s="176" t="s">
        <v>284</v>
      </c>
      <c r="Z2661" s="176" t="s">
        <v>284</v>
      </c>
      <c r="AA2661" s="176" t="s">
        <v>284</v>
      </c>
      <c r="AB2661" s="176" t="s">
        <v>284</v>
      </c>
      <c r="AC2661" s="176" t="s">
        <v>284</v>
      </c>
      <c r="AD2661" s="176" t="s">
        <v>284</v>
      </c>
      <c r="AE2661" s="176" t="s">
        <v>284</v>
      </c>
      <c r="AF2661" s="176" t="s">
        <v>284</v>
      </c>
      <c r="AG2661" s="176" t="s">
        <v>284</v>
      </c>
      <c r="AH2661" s="176" t="s">
        <v>284</v>
      </c>
      <c r="AI2661" s="176" t="s">
        <v>284</v>
      </c>
      <c r="AJ2661" s="176" t="s">
        <v>284</v>
      </c>
      <c r="AK2661" s="176" t="s">
        <v>284</v>
      </c>
      <c r="AL2661" s="176" t="s">
        <v>284</v>
      </c>
      <c r="AM2661" s="176" t="s">
        <v>284</v>
      </c>
      <c r="AN2661" s="176" t="s">
        <v>284</v>
      </c>
      <c r="AO2661" s="176" t="s">
        <v>284</v>
      </c>
      <c r="AP2661" s="176" t="s">
        <v>284</v>
      </c>
      <c r="AQ2661" s="176" t="s">
        <v>284</v>
      </c>
      <c r="AR2661" s="176" t="s">
        <v>284</v>
      </c>
      <c r="AS2661" s="176" t="s">
        <v>284</v>
      </c>
      <c r="AT2661" s="176" t="s">
        <v>284</v>
      </c>
      <c r="AU2661" s="176" t="s">
        <v>284</v>
      </c>
      <c r="AV2661" s="176" t="s">
        <v>284</v>
      </c>
      <c r="AW2661" s="176" t="s">
        <v>284</v>
      </c>
      <c r="AX2661" s="176" t="s">
        <v>284</v>
      </c>
    </row>
    <row r="2662" spans="1:50" x14ac:dyDescent="0.3">
      <c r="A2662" s="176">
        <v>813739</v>
      </c>
      <c r="B2662" s="176" t="s">
        <v>308</v>
      </c>
      <c r="C2662" s="176" t="s">
        <v>222</v>
      </c>
      <c r="D2662" s="176" t="s">
        <v>222</v>
      </c>
      <c r="E2662" s="176" t="s">
        <v>222</v>
      </c>
      <c r="F2662" s="176" t="s">
        <v>222</v>
      </c>
      <c r="G2662" s="176" t="s">
        <v>222</v>
      </c>
      <c r="H2662" s="176" t="s">
        <v>222</v>
      </c>
      <c r="I2662" s="176" t="s">
        <v>221</v>
      </c>
      <c r="J2662" s="176" t="s">
        <v>221</v>
      </c>
      <c r="K2662" s="176" t="s">
        <v>221</v>
      </c>
      <c r="L2662" s="176" t="s">
        <v>221</v>
      </c>
      <c r="M2662" s="176" t="s">
        <v>221</v>
      </c>
      <c r="N2662" s="176" t="s">
        <v>221</v>
      </c>
    </row>
    <row r="2663" spans="1:50" x14ac:dyDescent="0.3">
      <c r="A2663" s="176">
        <v>813741</v>
      </c>
      <c r="B2663" s="176" t="s">
        <v>308</v>
      </c>
      <c r="C2663" s="176" t="s">
        <v>222</v>
      </c>
      <c r="D2663" s="176" t="s">
        <v>222</v>
      </c>
      <c r="E2663" s="176" t="s">
        <v>222</v>
      </c>
      <c r="F2663" s="176" t="s">
        <v>1144</v>
      </c>
      <c r="G2663" s="176" t="s">
        <v>222</v>
      </c>
      <c r="H2663" s="176" t="s">
        <v>1144</v>
      </c>
      <c r="I2663" s="176" t="s">
        <v>222</v>
      </c>
      <c r="J2663" s="176" t="s">
        <v>222</v>
      </c>
      <c r="K2663" s="176" t="s">
        <v>222</v>
      </c>
      <c r="L2663" s="176" t="s">
        <v>222</v>
      </c>
      <c r="M2663" s="176" t="s">
        <v>221</v>
      </c>
      <c r="N2663" s="176" t="s">
        <v>1144</v>
      </c>
      <c r="O2663" s="176" t="s">
        <v>284</v>
      </c>
      <c r="P2663" s="176" t="s">
        <v>284</v>
      </c>
      <c r="Q2663" s="176" t="s">
        <v>284</v>
      </c>
      <c r="R2663" s="176" t="s">
        <v>1144</v>
      </c>
      <c r="S2663" s="176" t="s">
        <v>284</v>
      </c>
      <c r="T2663" s="176" t="s">
        <v>284</v>
      </c>
      <c r="U2663" s="176" t="s">
        <v>284</v>
      </c>
      <c r="V2663" s="176" t="s">
        <v>1144</v>
      </c>
      <c r="W2663" s="176" t="s">
        <v>1144</v>
      </c>
      <c r="X2663" s="176" t="s">
        <v>284</v>
      </c>
      <c r="Y2663" s="176" t="s">
        <v>284</v>
      </c>
      <c r="Z2663" s="176" t="s">
        <v>1144</v>
      </c>
      <c r="AA2663" s="176" t="s">
        <v>284</v>
      </c>
      <c r="AB2663" s="176" t="s">
        <v>284</v>
      </c>
      <c r="AC2663" s="176" t="s">
        <v>1144</v>
      </c>
      <c r="AD2663" s="176" t="s">
        <v>1144</v>
      </c>
      <c r="AE2663" s="176" t="s">
        <v>1144</v>
      </c>
      <c r="AF2663" s="176" t="s">
        <v>284</v>
      </c>
      <c r="AG2663" s="176" t="s">
        <v>1144</v>
      </c>
      <c r="AH2663" s="176" t="s">
        <v>284</v>
      </c>
      <c r="AI2663" s="176" t="s">
        <v>284</v>
      </c>
      <c r="AJ2663" s="176" t="s">
        <v>284</v>
      </c>
      <c r="AK2663" s="176" t="s">
        <v>284</v>
      </c>
      <c r="AL2663" s="176" t="s">
        <v>284</v>
      </c>
      <c r="AM2663" s="176" t="s">
        <v>284</v>
      </c>
      <c r="AN2663" s="176" t="s">
        <v>284</v>
      </c>
      <c r="AO2663" s="176" t="s">
        <v>284</v>
      </c>
      <c r="AP2663" s="176" t="s">
        <v>284</v>
      </c>
      <c r="AQ2663" s="176" t="s">
        <v>284</v>
      </c>
      <c r="AR2663" s="176" t="s">
        <v>284</v>
      </c>
      <c r="AS2663" s="176" t="s">
        <v>284</v>
      </c>
      <c r="AT2663" s="176" t="s">
        <v>284</v>
      </c>
      <c r="AU2663" s="176" t="s">
        <v>284</v>
      </c>
      <c r="AV2663" s="176" t="s">
        <v>284</v>
      </c>
      <c r="AW2663" s="176" t="s">
        <v>284</v>
      </c>
      <c r="AX2663" s="176" t="s">
        <v>284</v>
      </c>
    </row>
    <row r="2664" spans="1:50" x14ac:dyDescent="0.3">
      <c r="A2664" s="176">
        <v>813742</v>
      </c>
      <c r="B2664" s="176" t="s">
        <v>308</v>
      </c>
      <c r="C2664" s="176" t="s">
        <v>222</v>
      </c>
      <c r="D2664" s="176" t="s">
        <v>222</v>
      </c>
      <c r="E2664" s="176" t="s">
        <v>222</v>
      </c>
      <c r="F2664" s="176" t="s">
        <v>1144</v>
      </c>
      <c r="G2664" s="176" t="s">
        <v>222</v>
      </c>
      <c r="H2664" s="176" t="s">
        <v>1144</v>
      </c>
      <c r="I2664" s="176" t="s">
        <v>222</v>
      </c>
      <c r="J2664" s="176" t="s">
        <v>222</v>
      </c>
      <c r="K2664" s="176" t="s">
        <v>222</v>
      </c>
      <c r="L2664" s="176" t="s">
        <v>221</v>
      </c>
      <c r="M2664" s="176" t="s">
        <v>221</v>
      </c>
      <c r="N2664" s="176" t="s">
        <v>1144</v>
      </c>
      <c r="O2664" s="176" t="s">
        <v>284</v>
      </c>
      <c r="P2664" s="176" t="s">
        <v>284</v>
      </c>
      <c r="Q2664" s="176" t="s">
        <v>284</v>
      </c>
      <c r="R2664" s="176" t="s">
        <v>1144</v>
      </c>
      <c r="S2664" s="176" t="s">
        <v>284</v>
      </c>
      <c r="T2664" s="176" t="s">
        <v>284</v>
      </c>
      <c r="U2664" s="176" t="s">
        <v>284</v>
      </c>
      <c r="V2664" s="176" t="s">
        <v>1144</v>
      </c>
      <c r="W2664" s="176" t="s">
        <v>1144</v>
      </c>
      <c r="X2664" s="176" t="s">
        <v>284</v>
      </c>
      <c r="Y2664" s="176" t="s">
        <v>284</v>
      </c>
      <c r="Z2664" s="176" t="s">
        <v>1144</v>
      </c>
      <c r="AA2664" s="176" t="s">
        <v>284</v>
      </c>
      <c r="AB2664" s="176" t="s">
        <v>284</v>
      </c>
      <c r="AC2664" s="176" t="s">
        <v>1144</v>
      </c>
      <c r="AD2664" s="176" t="s">
        <v>1144</v>
      </c>
      <c r="AE2664" s="176" t="s">
        <v>1144</v>
      </c>
      <c r="AF2664" s="176" t="s">
        <v>284</v>
      </c>
      <c r="AG2664" s="176" t="s">
        <v>1144</v>
      </c>
      <c r="AH2664" s="176" t="s">
        <v>284</v>
      </c>
      <c r="AI2664" s="176" t="s">
        <v>284</v>
      </c>
      <c r="AJ2664" s="176" t="s">
        <v>284</v>
      </c>
      <c r="AK2664" s="176" t="s">
        <v>284</v>
      </c>
      <c r="AL2664" s="176" t="s">
        <v>284</v>
      </c>
      <c r="AM2664" s="176" t="s">
        <v>284</v>
      </c>
      <c r="AN2664" s="176" t="s">
        <v>284</v>
      </c>
      <c r="AO2664" s="176" t="s">
        <v>284</v>
      </c>
      <c r="AP2664" s="176" t="s">
        <v>284</v>
      </c>
      <c r="AQ2664" s="176" t="s">
        <v>284</v>
      </c>
      <c r="AR2664" s="176" t="s">
        <v>284</v>
      </c>
      <c r="AS2664" s="176" t="s">
        <v>284</v>
      </c>
      <c r="AT2664" s="176" t="s">
        <v>284</v>
      </c>
      <c r="AU2664" s="176" t="s">
        <v>284</v>
      </c>
      <c r="AV2664" s="176" t="s">
        <v>284</v>
      </c>
      <c r="AW2664" s="176" t="s">
        <v>284</v>
      </c>
      <c r="AX2664" s="176" t="s">
        <v>284</v>
      </c>
    </row>
    <row r="2665" spans="1:50" x14ac:dyDescent="0.3">
      <c r="A2665" s="176">
        <v>813743</v>
      </c>
      <c r="B2665" s="176" t="s">
        <v>308</v>
      </c>
      <c r="C2665" s="176" t="s">
        <v>222</v>
      </c>
      <c r="D2665" s="176" t="s">
        <v>222</v>
      </c>
      <c r="E2665" s="176" t="s">
        <v>222</v>
      </c>
      <c r="F2665" s="176" t="s">
        <v>222</v>
      </c>
      <c r="G2665" s="176" t="s">
        <v>222</v>
      </c>
      <c r="H2665" s="176" t="s">
        <v>222</v>
      </c>
      <c r="I2665" s="176" t="s">
        <v>222</v>
      </c>
      <c r="J2665" s="176" t="s">
        <v>222</v>
      </c>
      <c r="K2665" s="176" t="s">
        <v>221</v>
      </c>
      <c r="L2665" s="176" t="s">
        <v>221</v>
      </c>
      <c r="M2665" s="176" t="s">
        <v>222</v>
      </c>
      <c r="N2665" s="176" t="s">
        <v>222</v>
      </c>
      <c r="O2665" s="176" t="s">
        <v>284</v>
      </c>
      <c r="P2665" s="176" t="s">
        <v>284</v>
      </c>
      <c r="Q2665" s="176" t="s">
        <v>284</v>
      </c>
      <c r="R2665" s="176" t="s">
        <v>284</v>
      </c>
      <c r="S2665" s="176" t="s">
        <v>284</v>
      </c>
      <c r="T2665" s="176" t="s">
        <v>284</v>
      </c>
      <c r="U2665" s="176" t="s">
        <v>284</v>
      </c>
      <c r="V2665" s="176" t="s">
        <v>284</v>
      </c>
      <c r="W2665" s="176" t="s">
        <v>284</v>
      </c>
      <c r="X2665" s="176" t="s">
        <v>284</v>
      </c>
      <c r="Y2665" s="176" t="s">
        <v>284</v>
      </c>
      <c r="Z2665" s="176" t="s">
        <v>284</v>
      </c>
      <c r="AA2665" s="176" t="s">
        <v>284</v>
      </c>
      <c r="AB2665" s="176" t="s">
        <v>284</v>
      </c>
      <c r="AC2665" s="176" t="s">
        <v>284</v>
      </c>
      <c r="AD2665" s="176" t="s">
        <v>284</v>
      </c>
      <c r="AE2665" s="176" t="s">
        <v>284</v>
      </c>
      <c r="AF2665" s="176" t="s">
        <v>284</v>
      </c>
      <c r="AG2665" s="176" t="s">
        <v>284</v>
      </c>
      <c r="AH2665" s="176" t="s">
        <v>284</v>
      </c>
      <c r="AI2665" s="176" t="s">
        <v>284</v>
      </c>
      <c r="AJ2665" s="176" t="s">
        <v>284</v>
      </c>
      <c r="AK2665" s="176" t="s">
        <v>284</v>
      </c>
      <c r="AL2665" s="176" t="s">
        <v>284</v>
      </c>
      <c r="AM2665" s="176" t="s">
        <v>284</v>
      </c>
      <c r="AN2665" s="176" t="s">
        <v>284</v>
      </c>
      <c r="AO2665" s="176" t="s">
        <v>284</v>
      </c>
      <c r="AP2665" s="176" t="s">
        <v>284</v>
      </c>
      <c r="AQ2665" s="176" t="s">
        <v>284</v>
      </c>
      <c r="AR2665" s="176" t="s">
        <v>284</v>
      </c>
      <c r="AS2665" s="176" t="s">
        <v>284</v>
      </c>
      <c r="AT2665" s="176" t="s">
        <v>284</v>
      </c>
      <c r="AU2665" s="176" t="s">
        <v>284</v>
      </c>
      <c r="AV2665" s="176" t="s">
        <v>284</v>
      </c>
      <c r="AW2665" s="176" t="s">
        <v>284</v>
      </c>
      <c r="AX2665" s="176" t="s">
        <v>284</v>
      </c>
    </row>
    <row r="2666" spans="1:50" x14ac:dyDescent="0.3">
      <c r="A2666" s="176">
        <v>813744</v>
      </c>
      <c r="B2666" s="176" t="s">
        <v>308</v>
      </c>
      <c r="C2666" s="176" t="s">
        <v>222</v>
      </c>
      <c r="D2666" s="176" t="s">
        <v>222</v>
      </c>
      <c r="E2666" s="176" t="s">
        <v>222</v>
      </c>
      <c r="F2666" s="176" t="s">
        <v>1144</v>
      </c>
      <c r="G2666" s="176" t="s">
        <v>221</v>
      </c>
      <c r="H2666" s="176" t="s">
        <v>1144</v>
      </c>
      <c r="I2666" s="176" t="s">
        <v>221</v>
      </c>
      <c r="J2666" s="176" t="s">
        <v>221</v>
      </c>
      <c r="K2666" s="176" t="s">
        <v>221</v>
      </c>
      <c r="L2666" s="176" t="s">
        <v>221</v>
      </c>
      <c r="M2666" s="176" t="s">
        <v>221</v>
      </c>
      <c r="N2666" s="176" t="s">
        <v>1144</v>
      </c>
      <c r="R2666" s="176" t="s">
        <v>1144</v>
      </c>
      <c r="V2666" s="176" t="s">
        <v>1144</v>
      </c>
      <c r="W2666" s="176" t="s">
        <v>1144</v>
      </c>
      <c r="Z2666" s="176" t="s">
        <v>1144</v>
      </c>
      <c r="AC2666" s="176" t="s">
        <v>1144</v>
      </c>
      <c r="AD2666" s="176" t="s">
        <v>1144</v>
      </c>
      <c r="AE2666" s="176" t="s">
        <v>1144</v>
      </c>
      <c r="AG2666" s="176" t="s">
        <v>1144</v>
      </c>
    </row>
    <row r="2667" spans="1:50" x14ac:dyDescent="0.3">
      <c r="A2667" s="176">
        <v>813745</v>
      </c>
      <c r="B2667" s="176" t="s">
        <v>308</v>
      </c>
      <c r="C2667" s="176" t="s">
        <v>222</v>
      </c>
      <c r="D2667" s="176" t="s">
        <v>222</v>
      </c>
      <c r="E2667" s="176" t="s">
        <v>221</v>
      </c>
      <c r="F2667" s="176" t="s">
        <v>222</v>
      </c>
      <c r="G2667" s="176" t="s">
        <v>222</v>
      </c>
      <c r="H2667" s="176" t="s">
        <v>221</v>
      </c>
      <c r="I2667" s="176" t="s">
        <v>222</v>
      </c>
      <c r="J2667" s="176" t="s">
        <v>221</v>
      </c>
      <c r="K2667" s="176" t="s">
        <v>221</v>
      </c>
      <c r="L2667" s="176" t="s">
        <v>221</v>
      </c>
      <c r="M2667" s="176" t="s">
        <v>221</v>
      </c>
      <c r="N2667" s="176" t="s">
        <v>221</v>
      </c>
      <c r="O2667" s="176" t="s">
        <v>284</v>
      </c>
      <c r="P2667" s="176" t="s">
        <v>284</v>
      </c>
      <c r="Q2667" s="176" t="s">
        <v>284</v>
      </c>
      <c r="R2667" s="176" t="s">
        <v>284</v>
      </c>
      <c r="S2667" s="176" t="s">
        <v>284</v>
      </c>
      <c r="T2667" s="176" t="s">
        <v>284</v>
      </c>
      <c r="U2667" s="176" t="s">
        <v>284</v>
      </c>
      <c r="V2667" s="176" t="s">
        <v>284</v>
      </c>
      <c r="W2667" s="176" t="s">
        <v>284</v>
      </c>
      <c r="X2667" s="176" t="s">
        <v>284</v>
      </c>
      <c r="Y2667" s="176" t="s">
        <v>284</v>
      </c>
      <c r="Z2667" s="176" t="s">
        <v>284</v>
      </c>
      <c r="AA2667" s="176" t="s">
        <v>284</v>
      </c>
      <c r="AB2667" s="176" t="s">
        <v>284</v>
      </c>
      <c r="AC2667" s="176" t="s">
        <v>284</v>
      </c>
      <c r="AD2667" s="176" t="s">
        <v>284</v>
      </c>
      <c r="AE2667" s="176" t="s">
        <v>284</v>
      </c>
      <c r="AF2667" s="176" t="s">
        <v>284</v>
      </c>
      <c r="AG2667" s="176" t="s">
        <v>284</v>
      </c>
      <c r="AH2667" s="176" t="s">
        <v>284</v>
      </c>
      <c r="AI2667" s="176" t="s">
        <v>284</v>
      </c>
      <c r="AJ2667" s="176" t="s">
        <v>284</v>
      </c>
      <c r="AK2667" s="176" t="s">
        <v>284</v>
      </c>
      <c r="AL2667" s="176" t="s">
        <v>284</v>
      </c>
      <c r="AM2667" s="176" t="s">
        <v>284</v>
      </c>
      <c r="AN2667" s="176" t="s">
        <v>284</v>
      </c>
      <c r="AO2667" s="176" t="s">
        <v>284</v>
      </c>
      <c r="AP2667" s="176" t="s">
        <v>284</v>
      </c>
      <c r="AQ2667" s="176" t="s">
        <v>284</v>
      </c>
      <c r="AR2667" s="176" t="s">
        <v>284</v>
      </c>
      <c r="AS2667" s="176" t="s">
        <v>284</v>
      </c>
      <c r="AT2667" s="176" t="s">
        <v>284</v>
      </c>
      <c r="AU2667" s="176" t="s">
        <v>284</v>
      </c>
      <c r="AV2667" s="176" t="s">
        <v>284</v>
      </c>
      <c r="AW2667" s="176" t="s">
        <v>284</v>
      </c>
      <c r="AX2667" s="176" t="s">
        <v>284</v>
      </c>
    </row>
    <row r="2668" spans="1:50" x14ac:dyDescent="0.3">
      <c r="A2668" s="176">
        <v>813746</v>
      </c>
      <c r="B2668" s="176" t="s">
        <v>308</v>
      </c>
      <c r="C2668" s="176" t="s">
        <v>222</v>
      </c>
      <c r="D2668" s="176" t="s">
        <v>222</v>
      </c>
      <c r="E2668" s="176" t="s">
        <v>222</v>
      </c>
      <c r="F2668" s="176" t="s">
        <v>222</v>
      </c>
      <c r="G2668" s="176" t="s">
        <v>222</v>
      </c>
      <c r="H2668" s="176" t="s">
        <v>1144</v>
      </c>
      <c r="I2668" s="176" t="s">
        <v>222</v>
      </c>
      <c r="J2668" s="176" t="s">
        <v>221</v>
      </c>
      <c r="K2668" s="176" t="s">
        <v>221</v>
      </c>
      <c r="L2668" s="176" t="s">
        <v>221</v>
      </c>
      <c r="M2668" s="176" t="s">
        <v>1144</v>
      </c>
      <c r="N2668" s="176" t="s">
        <v>1144</v>
      </c>
      <c r="O2668" s="176" t="s">
        <v>284</v>
      </c>
      <c r="P2668" s="176" t="s">
        <v>284</v>
      </c>
      <c r="Q2668" s="176" t="s">
        <v>284</v>
      </c>
      <c r="R2668" s="176" t="s">
        <v>1144</v>
      </c>
      <c r="S2668" s="176" t="s">
        <v>284</v>
      </c>
      <c r="T2668" s="176" t="s">
        <v>284</v>
      </c>
      <c r="U2668" s="176" t="s">
        <v>284</v>
      </c>
      <c r="V2668" s="176" t="s">
        <v>1144</v>
      </c>
      <c r="W2668" s="176" t="s">
        <v>284</v>
      </c>
      <c r="X2668" s="176" t="s">
        <v>284</v>
      </c>
      <c r="Y2668" s="176" t="s">
        <v>284</v>
      </c>
      <c r="Z2668" s="176" t="s">
        <v>284</v>
      </c>
      <c r="AA2668" s="176" t="s">
        <v>284</v>
      </c>
      <c r="AB2668" s="176" t="s">
        <v>284</v>
      </c>
      <c r="AC2668" s="176" t="s">
        <v>284</v>
      </c>
      <c r="AD2668" s="176" t="s">
        <v>1144</v>
      </c>
      <c r="AE2668" s="176" t="s">
        <v>1144</v>
      </c>
      <c r="AF2668" s="176" t="s">
        <v>284</v>
      </c>
      <c r="AG2668" s="176" t="s">
        <v>1144</v>
      </c>
      <c r="AH2668" s="176" t="s">
        <v>1144</v>
      </c>
      <c r="AI2668" s="176" t="s">
        <v>284</v>
      </c>
      <c r="AJ2668" s="176" t="s">
        <v>284</v>
      </c>
      <c r="AK2668" s="176" t="s">
        <v>284</v>
      </c>
      <c r="AL2668" s="176" t="s">
        <v>284</v>
      </c>
      <c r="AM2668" s="176" t="s">
        <v>284</v>
      </c>
      <c r="AN2668" s="176" t="s">
        <v>284</v>
      </c>
      <c r="AO2668" s="176" t="s">
        <v>284</v>
      </c>
      <c r="AP2668" s="176" t="s">
        <v>284</v>
      </c>
      <c r="AQ2668" s="176" t="s">
        <v>284</v>
      </c>
      <c r="AR2668" s="176" t="s">
        <v>284</v>
      </c>
      <c r="AS2668" s="176" t="s">
        <v>284</v>
      </c>
      <c r="AT2668" s="176" t="s">
        <v>284</v>
      </c>
      <c r="AU2668" s="176" t="s">
        <v>284</v>
      </c>
      <c r="AV2668" s="176" t="s">
        <v>284</v>
      </c>
      <c r="AW2668" s="176" t="s">
        <v>284</v>
      </c>
      <c r="AX2668" s="176" t="s">
        <v>284</v>
      </c>
    </row>
    <row r="2669" spans="1:50" x14ac:dyDescent="0.3">
      <c r="A2669" s="176">
        <v>813747</v>
      </c>
      <c r="B2669" s="176" t="s">
        <v>308</v>
      </c>
      <c r="C2669" s="176" t="s">
        <v>222</v>
      </c>
      <c r="D2669" s="176" t="s">
        <v>222</v>
      </c>
      <c r="E2669" s="176" t="s">
        <v>222</v>
      </c>
      <c r="F2669" s="176" t="s">
        <v>222</v>
      </c>
      <c r="G2669" s="176" t="s">
        <v>222</v>
      </c>
      <c r="H2669" s="176" t="s">
        <v>221</v>
      </c>
      <c r="I2669" s="176" t="s">
        <v>221</v>
      </c>
      <c r="J2669" s="176" t="s">
        <v>221</v>
      </c>
      <c r="K2669" s="176" t="s">
        <v>221</v>
      </c>
      <c r="L2669" s="176" t="s">
        <v>221</v>
      </c>
      <c r="M2669" s="176" t="s">
        <v>221</v>
      </c>
      <c r="N2669" s="176" t="s">
        <v>221</v>
      </c>
    </row>
    <row r="2670" spans="1:50" x14ac:dyDescent="0.3">
      <c r="A2670" s="176">
        <v>813748</v>
      </c>
      <c r="B2670" s="176" t="s">
        <v>308</v>
      </c>
      <c r="C2670" s="176" t="s">
        <v>222</v>
      </c>
      <c r="D2670" s="176" t="s">
        <v>222</v>
      </c>
      <c r="E2670" s="176" t="s">
        <v>222</v>
      </c>
      <c r="F2670" s="176" t="s">
        <v>222</v>
      </c>
      <c r="G2670" s="176" t="s">
        <v>222</v>
      </c>
      <c r="H2670" s="176" t="s">
        <v>222</v>
      </c>
      <c r="I2670" s="176" t="s">
        <v>222</v>
      </c>
      <c r="J2670" s="176" t="s">
        <v>222</v>
      </c>
      <c r="K2670" s="176" t="s">
        <v>222</v>
      </c>
      <c r="L2670" s="176" t="s">
        <v>222</v>
      </c>
      <c r="M2670" s="176" t="s">
        <v>222</v>
      </c>
      <c r="N2670" s="176" t="s">
        <v>222</v>
      </c>
      <c r="O2670" s="176" t="s">
        <v>284</v>
      </c>
      <c r="P2670" s="176" t="s">
        <v>284</v>
      </c>
      <c r="Q2670" s="176" t="s">
        <v>284</v>
      </c>
      <c r="R2670" s="176" t="s">
        <v>284</v>
      </c>
      <c r="S2670" s="176" t="s">
        <v>284</v>
      </c>
      <c r="T2670" s="176" t="s">
        <v>284</v>
      </c>
      <c r="U2670" s="176" t="s">
        <v>284</v>
      </c>
      <c r="V2670" s="176" t="s">
        <v>284</v>
      </c>
      <c r="W2670" s="176" t="s">
        <v>284</v>
      </c>
      <c r="X2670" s="176" t="s">
        <v>284</v>
      </c>
      <c r="Y2670" s="176" t="s">
        <v>284</v>
      </c>
      <c r="Z2670" s="176" t="s">
        <v>284</v>
      </c>
      <c r="AA2670" s="176" t="s">
        <v>284</v>
      </c>
      <c r="AB2670" s="176" t="s">
        <v>284</v>
      </c>
      <c r="AC2670" s="176" t="s">
        <v>284</v>
      </c>
      <c r="AD2670" s="176" t="s">
        <v>284</v>
      </c>
      <c r="AE2670" s="176" t="s">
        <v>284</v>
      </c>
      <c r="AF2670" s="176" t="s">
        <v>284</v>
      </c>
      <c r="AG2670" s="176" t="s">
        <v>284</v>
      </c>
      <c r="AH2670" s="176" t="s">
        <v>284</v>
      </c>
      <c r="AI2670" s="176" t="s">
        <v>284</v>
      </c>
      <c r="AJ2670" s="176" t="s">
        <v>284</v>
      </c>
      <c r="AK2670" s="176" t="s">
        <v>284</v>
      </c>
      <c r="AL2670" s="176" t="s">
        <v>284</v>
      </c>
      <c r="AM2670" s="176" t="s">
        <v>284</v>
      </c>
      <c r="AN2670" s="176" t="s">
        <v>284</v>
      </c>
      <c r="AO2670" s="176" t="s">
        <v>284</v>
      </c>
      <c r="AP2670" s="176" t="s">
        <v>284</v>
      </c>
      <c r="AQ2670" s="176" t="s">
        <v>284</v>
      </c>
      <c r="AR2670" s="176" t="s">
        <v>284</v>
      </c>
      <c r="AS2670" s="176" t="s">
        <v>284</v>
      </c>
      <c r="AT2670" s="176" t="s">
        <v>284</v>
      </c>
      <c r="AU2670" s="176" t="s">
        <v>284</v>
      </c>
      <c r="AV2670" s="176" t="s">
        <v>284</v>
      </c>
      <c r="AW2670" s="176" t="s">
        <v>284</v>
      </c>
      <c r="AX2670" s="176" t="s">
        <v>284</v>
      </c>
    </row>
    <row r="2671" spans="1:50" x14ac:dyDescent="0.3">
      <c r="A2671" s="176">
        <v>813750</v>
      </c>
      <c r="B2671" s="176" t="s">
        <v>308</v>
      </c>
      <c r="C2671" s="176" t="s">
        <v>222</v>
      </c>
      <c r="D2671" s="176" t="s">
        <v>222</v>
      </c>
      <c r="E2671" s="176" t="s">
        <v>222</v>
      </c>
      <c r="F2671" s="176" t="s">
        <v>222</v>
      </c>
      <c r="G2671" s="176" t="s">
        <v>222</v>
      </c>
      <c r="H2671" s="176" t="s">
        <v>222</v>
      </c>
      <c r="I2671" s="176" t="s">
        <v>221</v>
      </c>
      <c r="J2671" s="176" t="s">
        <v>221</v>
      </c>
      <c r="K2671" s="176" t="s">
        <v>221</v>
      </c>
      <c r="L2671" s="176" t="s">
        <v>221</v>
      </c>
      <c r="M2671" s="176" t="s">
        <v>221</v>
      </c>
      <c r="N2671" s="176" t="s">
        <v>221</v>
      </c>
      <c r="O2671" s="176" t="s">
        <v>284</v>
      </c>
      <c r="P2671" s="176" t="s">
        <v>284</v>
      </c>
      <c r="Q2671" s="176" t="s">
        <v>284</v>
      </c>
      <c r="R2671" s="176" t="s">
        <v>284</v>
      </c>
      <c r="S2671" s="176" t="s">
        <v>284</v>
      </c>
      <c r="T2671" s="176" t="s">
        <v>284</v>
      </c>
      <c r="U2671" s="176" t="s">
        <v>284</v>
      </c>
      <c r="V2671" s="176" t="s">
        <v>284</v>
      </c>
      <c r="W2671" s="176" t="s">
        <v>284</v>
      </c>
      <c r="X2671" s="176" t="s">
        <v>284</v>
      </c>
      <c r="Y2671" s="176" t="s">
        <v>284</v>
      </c>
      <c r="Z2671" s="176" t="s">
        <v>284</v>
      </c>
      <c r="AA2671" s="176" t="s">
        <v>284</v>
      </c>
      <c r="AB2671" s="176" t="s">
        <v>284</v>
      </c>
      <c r="AC2671" s="176" t="s">
        <v>284</v>
      </c>
      <c r="AD2671" s="176" t="s">
        <v>284</v>
      </c>
      <c r="AE2671" s="176" t="s">
        <v>284</v>
      </c>
      <c r="AF2671" s="176" t="s">
        <v>284</v>
      </c>
      <c r="AG2671" s="176" t="s">
        <v>284</v>
      </c>
      <c r="AH2671" s="176" t="s">
        <v>284</v>
      </c>
      <c r="AI2671" s="176" t="s">
        <v>284</v>
      </c>
      <c r="AJ2671" s="176" t="s">
        <v>284</v>
      </c>
      <c r="AK2671" s="176" t="s">
        <v>284</v>
      </c>
      <c r="AL2671" s="176" t="s">
        <v>284</v>
      </c>
      <c r="AM2671" s="176" t="s">
        <v>284</v>
      </c>
      <c r="AN2671" s="176" t="s">
        <v>284</v>
      </c>
      <c r="AO2671" s="176" t="s">
        <v>284</v>
      </c>
      <c r="AP2671" s="176" t="s">
        <v>284</v>
      </c>
      <c r="AQ2671" s="176" t="s">
        <v>284</v>
      </c>
      <c r="AR2671" s="176" t="s">
        <v>284</v>
      </c>
      <c r="AS2671" s="176" t="s">
        <v>284</v>
      </c>
      <c r="AT2671" s="176" t="s">
        <v>284</v>
      </c>
      <c r="AU2671" s="176" t="s">
        <v>284</v>
      </c>
      <c r="AV2671" s="176" t="s">
        <v>284</v>
      </c>
      <c r="AW2671" s="176" t="s">
        <v>284</v>
      </c>
      <c r="AX2671" s="176" t="s">
        <v>284</v>
      </c>
    </row>
    <row r="2672" spans="1:50" x14ac:dyDescent="0.3">
      <c r="A2672" s="176">
        <v>813752</v>
      </c>
      <c r="B2672" s="176" t="s">
        <v>308</v>
      </c>
      <c r="C2672" s="176" t="s">
        <v>222</v>
      </c>
      <c r="D2672" s="176" t="s">
        <v>221</v>
      </c>
      <c r="E2672" s="176" t="s">
        <v>222</v>
      </c>
      <c r="F2672" s="176" t="s">
        <v>222</v>
      </c>
      <c r="G2672" s="176" t="s">
        <v>222</v>
      </c>
      <c r="H2672" s="176" t="s">
        <v>222</v>
      </c>
      <c r="I2672" s="176" t="s">
        <v>222</v>
      </c>
      <c r="J2672" s="176" t="s">
        <v>222</v>
      </c>
      <c r="K2672" s="176" t="s">
        <v>221</v>
      </c>
      <c r="L2672" s="176" t="s">
        <v>222</v>
      </c>
      <c r="M2672" s="176" t="s">
        <v>221</v>
      </c>
      <c r="N2672" s="176" t="s">
        <v>222</v>
      </c>
      <c r="O2672" s="176" t="s">
        <v>284</v>
      </c>
      <c r="P2672" s="176" t="s">
        <v>284</v>
      </c>
      <c r="Q2672" s="176" t="s">
        <v>284</v>
      </c>
      <c r="R2672" s="176" t="s">
        <v>284</v>
      </c>
      <c r="S2672" s="176" t="s">
        <v>284</v>
      </c>
      <c r="T2672" s="176" t="s">
        <v>284</v>
      </c>
      <c r="U2672" s="176" t="s">
        <v>284</v>
      </c>
      <c r="V2672" s="176" t="s">
        <v>284</v>
      </c>
      <c r="W2672" s="176" t="s">
        <v>284</v>
      </c>
      <c r="X2672" s="176" t="s">
        <v>284</v>
      </c>
      <c r="Y2672" s="176" t="s">
        <v>284</v>
      </c>
      <c r="Z2672" s="176" t="s">
        <v>284</v>
      </c>
      <c r="AA2672" s="176" t="s">
        <v>284</v>
      </c>
      <c r="AB2672" s="176" t="s">
        <v>284</v>
      </c>
      <c r="AC2672" s="176" t="s">
        <v>284</v>
      </c>
      <c r="AD2672" s="176" t="s">
        <v>284</v>
      </c>
      <c r="AE2672" s="176" t="s">
        <v>284</v>
      </c>
      <c r="AF2672" s="176" t="s">
        <v>284</v>
      </c>
      <c r="AG2672" s="176" t="s">
        <v>284</v>
      </c>
      <c r="AH2672" s="176" t="s">
        <v>284</v>
      </c>
      <c r="AI2672" s="176" t="s">
        <v>284</v>
      </c>
      <c r="AJ2672" s="176" t="s">
        <v>284</v>
      </c>
      <c r="AK2672" s="176" t="s">
        <v>284</v>
      </c>
      <c r="AL2672" s="176" t="s">
        <v>284</v>
      </c>
      <c r="AM2672" s="176" t="s">
        <v>284</v>
      </c>
      <c r="AN2672" s="176" t="s">
        <v>284</v>
      </c>
      <c r="AO2672" s="176" t="s">
        <v>284</v>
      </c>
      <c r="AP2672" s="176" t="s">
        <v>284</v>
      </c>
      <c r="AQ2672" s="176" t="s">
        <v>284</v>
      </c>
      <c r="AR2672" s="176" t="s">
        <v>284</v>
      </c>
      <c r="AS2672" s="176" t="s">
        <v>284</v>
      </c>
      <c r="AT2672" s="176" t="s">
        <v>284</v>
      </c>
      <c r="AU2672" s="176" t="s">
        <v>284</v>
      </c>
      <c r="AV2672" s="176" t="s">
        <v>284</v>
      </c>
      <c r="AW2672" s="176" t="s">
        <v>284</v>
      </c>
      <c r="AX2672" s="176" t="s">
        <v>284</v>
      </c>
    </row>
    <row r="2673" spans="1:50" x14ac:dyDescent="0.3">
      <c r="A2673" s="176">
        <v>813753</v>
      </c>
      <c r="B2673" s="176" t="s">
        <v>308</v>
      </c>
      <c r="C2673" s="176" t="s">
        <v>222</v>
      </c>
      <c r="D2673" s="176" t="s">
        <v>222</v>
      </c>
      <c r="E2673" s="176" t="s">
        <v>222</v>
      </c>
      <c r="F2673" s="176" t="s">
        <v>222</v>
      </c>
      <c r="G2673" s="176" t="s">
        <v>222</v>
      </c>
      <c r="H2673" s="176" t="s">
        <v>222</v>
      </c>
      <c r="I2673" s="176" t="s">
        <v>222</v>
      </c>
      <c r="J2673" s="176" t="s">
        <v>222</v>
      </c>
      <c r="K2673" s="176" t="s">
        <v>221</v>
      </c>
      <c r="L2673" s="176" t="s">
        <v>221</v>
      </c>
      <c r="M2673" s="176" t="s">
        <v>221</v>
      </c>
      <c r="N2673" s="176" t="s">
        <v>221</v>
      </c>
      <c r="O2673" s="176" t="s">
        <v>284</v>
      </c>
      <c r="P2673" s="176" t="s">
        <v>284</v>
      </c>
      <c r="Q2673" s="176" t="s">
        <v>284</v>
      </c>
      <c r="R2673" s="176" t="s">
        <v>284</v>
      </c>
      <c r="S2673" s="176" t="s">
        <v>284</v>
      </c>
      <c r="T2673" s="176" t="s">
        <v>284</v>
      </c>
      <c r="U2673" s="176" t="s">
        <v>284</v>
      </c>
      <c r="V2673" s="176" t="s">
        <v>284</v>
      </c>
      <c r="W2673" s="176" t="s">
        <v>284</v>
      </c>
      <c r="X2673" s="176" t="s">
        <v>284</v>
      </c>
      <c r="Y2673" s="176" t="s">
        <v>284</v>
      </c>
      <c r="Z2673" s="176" t="s">
        <v>284</v>
      </c>
      <c r="AA2673" s="176" t="s">
        <v>284</v>
      </c>
      <c r="AB2673" s="176" t="s">
        <v>284</v>
      </c>
      <c r="AC2673" s="176" t="s">
        <v>284</v>
      </c>
      <c r="AD2673" s="176" t="s">
        <v>284</v>
      </c>
      <c r="AE2673" s="176" t="s">
        <v>284</v>
      </c>
      <c r="AF2673" s="176" t="s">
        <v>284</v>
      </c>
      <c r="AG2673" s="176" t="s">
        <v>284</v>
      </c>
      <c r="AH2673" s="176" t="s">
        <v>284</v>
      </c>
      <c r="AI2673" s="176" t="s">
        <v>284</v>
      </c>
      <c r="AJ2673" s="176" t="s">
        <v>284</v>
      </c>
      <c r="AK2673" s="176" t="s">
        <v>284</v>
      </c>
      <c r="AL2673" s="176" t="s">
        <v>284</v>
      </c>
      <c r="AM2673" s="176" t="s">
        <v>284</v>
      </c>
      <c r="AN2673" s="176" t="s">
        <v>284</v>
      </c>
      <c r="AO2673" s="176" t="s">
        <v>284</v>
      </c>
      <c r="AP2673" s="176" t="s">
        <v>284</v>
      </c>
      <c r="AQ2673" s="176" t="s">
        <v>284</v>
      </c>
      <c r="AR2673" s="176" t="s">
        <v>284</v>
      </c>
      <c r="AS2673" s="176" t="s">
        <v>284</v>
      </c>
      <c r="AT2673" s="176" t="s">
        <v>284</v>
      </c>
      <c r="AU2673" s="176" t="s">
        <v>284</v>
      </c>
      <c r="AV2673" s="176" t="s">
        <v>284</v>
      </c>
      <c r="AW2673" s="176" t="s">
        <v>284</v>
      </c>
      <c r="AX2673" s="176" t="s">
        <v>284</v>
      </c>
    </row>
    <row r="2674" spans="1:50" x14ac:dyDescent="0.3">
      <c r="A2674" s="176">
        <v>813754</v>
      </c>
      <c r="B2674" s="176" t="s">
        <v>308</v>
      </c>
      <c r="C2674" s="176" t="s">
        <v>222</v>
      </c>
      <c r="D2674" s="176" t="s">
        <v>221</v>
      </c>
      <c r="E2674" s="176" t="s">
        <v>222</v>
      </c>
      <c r="F2674" s="176" t="s">
        <v>222</v>
      </c>
      <c r="G2674" s="176" t="s">
        <v>222</v>
      </c>
      <c r="H2674" s="176" t="s">
        <v>222</v>
      </c>
      <c r="I2674" s="176" t="s">
        <v>221</v>
      </c>
      <c r="J2674" s="176" t="s">
        <v>221</v>
      </c>
      <c r="K2674" s="176" t="s">
        <v>221</v>
      </c>
      <c r="L2674" s="176" t="s">
        <v>221</v>
      </c>
      <c r="M2674" s="176" t="s">
        <v>221</v>
      </c>
      <c r="N2674" s="176" t="s">
        <v>221</v>
      </c>
      <c r="O2674" s="176" t="s">
        <v>284</v>
      </c>
      <c r="P2674" s="176" t="s">
        <v>284</v>
      </c>
      <c r="Q2674" s="176" t="s">
        <v>284</v>
      </c>
      <c r="R2674" s="176" t="s">
        <v>284</v>
      </c>
      <c r="S2674" s="176" t="s">
        <v>284</v>
      </c>
      <c r="T2674" s="176" t="s">
        <v>284</v>
      </c>
      <c r="U2674" s="176" t="s">
        <v>284</v>
      </c>
      <c r="V2674" s="176" t="s">
        <v>284</v>
      </c>
      <c r="W2674" s="176" t="s">
        <v>284</v>
      </c>
      <c r="X2674" s="176" t="s">
        <v>284</v>
      </c>
      <c r="Y2674" s="176" t="s">
        <v>284</v>
      </c>
      <c r="Z2674" s="176" t="s">
        <v>284</v>
      </c>
      <c r="AA2674" s="176" t="s">
        <v>284</v>
      </c>
      <c r="AB2674" s="176" t="s">
        <v>284</v>
      </c>
      <c r="AC2674" s="176" t="s">
        <v>284</v>
      </c>
      <c r="AD2674" s="176" t="s">
        <v>284</v>
      </c>
      <c r="AE2674" s="176" t="s">
        <v>284</v>
      </c>
      <c r="AF2674" s="176" t="s">
        <v>284</v>
      </c>
      <c r="AG2674" s="176" t="s">
        <v>284</v>
      </c>
      <c r="AH2674" s="176" t="s">
        <v>284</v>
      </c>
      <c r="AI2674" s="176" t="s">
        <v>284</v>
      </c>
      <c r="AJ2674" s="176" t="s">
        <v>284</v>
      </c>
      <c r="AK2674" s="176" t="s">
        <v>284</v>
      </c>
      <c r="AL2674" s="176" t="s">
        <v>284</v>
      </c>
      <c r="AM2674" s="176" t="s">
        <v>284</v>
      </c>
      <c r="AN2674" s="176" t="s">
        <v>284</v>
      </c>
      <c r="AO2674" s="176" t="s">
        <v>284</v>
      </c>
      <c r="AP2674" s="176" t="s">
        <v>284</v>
      </c>
      <c r="AQ2674" s="176" t="s">
        <v>284</v>
      </c>
      <c r="AR2674" s="176" t="s">
        <v>284</v>
      </c>
      <c r="AS2674" s="176" t="s">
        <v>284</v>
      </c>
      <c r="AT2674" s="176" t="s">
        <v>284</v>
      </c>
      <c r="AU2674" s="176" t="s">
        <v>284</v>
      </c>
      <c r="AV2674" s="176" t="s">
        <v>284</v>
      </c>
      <c r="AW2674" s="176" t="s">
        <v>284</v>
      </c>
      <c r="AX2674" s="176" t="s">
        <v>284</v>
      </c>
    </row>
    <row r="2675" spans="1:50" x14ac:dyDescent="0.3">
      <c r="A2675" s="176">
        <v>813755</v>
      </c>
      <c r="B2675" s="176" t="s">
        <v>308</v>
      </c>
      <c r="C2675" s="176" t="s">
        <v>222</v>
      </c>
      <c r="D2675" s="176" t="s">
        <v>222</v>
      </c>
      <c r="E2675" s="176" t="s">
        <v>222</v>
      </c>
      <c r="F2675" s="176" t="s">
        <v>222</v>
      </c>
      <c r="G2675" s="176" t="s">
        <v>222</v>
      </c>
      <c r="H2675" s="176" t="s">
        <v>222</v>
      </c>
      <c r="I2675" s="176" t="s">
        <v>222</v>
      </c>
      <c r="J2675" s="176" t="s">
        <v>222</v>
      </c>
      <c r="K2675" s="176" t="s">
        <v>222</v>
      </c>
      <c r="L2675" s="176" t="s">
        <v>222</v>
      </c>
      <c r="M2675" s="176" t="s">
        <v>222</v>
      </c>
      <c r="N2675" s="176" t="s">
        <v>221</v>
      </c>
      <c r="O2675" s="176" t="s">
        <v>284</v>
      </c>
      <c r="P2675" s="176" t="s">
        <v>284</v>
      </c>
      <c r="Q2675" s="176" t="s">
        <v>284</v>
      </c>
      <c r="R2675" s="176" t="s">
        <v>284</v>
      </c>
      <c r="S2675" s="176" t="s">
        <v>284</v>
      </c>
      <c r="T2675" s="176" t="s">
        <v>284</v>
      </c>
      <c r="U2675" s="176" t="s">
        <v>284</v>
      </c>
      <c r="V2675" s="176" t="s">
        <v>284</v>
      </c>
      <c r="W2675" s="176" t="s">
        <v>284</v>
      </c>
      <c r="X2675" s="176" t="s">
        <v>284</v>
      </c>
      <c r="Y2675" s="176" t="s">
        <v>284</v>
      </c>
      <c r="Z2675" s="176" t="s">
        <v>284</v>
      </c>
      <c r="AA2675" s="176" t="s">
        <v>284</v>
      </c>
      <c r="AB2675" s="176" t="s">
        <v>284</v>
      </c>
      <c r="AC2675" s="176" t="s">
        <v>284</v>
      </c>
      <c r="AD2675" s="176" t="s">
        <v>284</v>
      </c>
      <c r="AE2675" s="176" t="s">
        <v>284</v>
      </c>
      <c r="AF2675" s="176" t="s">
        <v>284</v>
      </c>
      <c r="AG2675" s="176" t="s">
        <v>284</v>
      </c>
      <c r="AH2675" s="176" t="s">
        <v>284</v>
      </c>
      <c r="AI2675" s="176" t="s">
        <v>284</v>
      </c>
      <c r="AJ2675" s="176" t="s">
        <v>284</v>
      </c>
      <c r="AK2675" s="176" t="s">
        <v>284</v>
      </c>
      <c r="AL2675" s="176" t="s">
        <v>284</v>
      </c>
      <c r="AM2675" s="176" t="s">
        <v>284</v>
      </c>
      <c r="AN2675" s="176" t="s">
        <v>284</v>
      </c>
      <c r="AO2675" s="176" t="s">
        <v>284</v>
      </c>
      <c r="AP2675" s="176" t="s">
        <v>284</v>
      </c>
      <c r="AQ2675" s="176" t="s">
        <v>284</v>
      </c>
      <c r="AR2675" s="176" t="s">
        <v>284</v>
      </c>
      <c r="AS2675" s="176" t="s">
        <v>284</v>
      </c>
      <c r="AT2675" s="176" t="s">
        <v>284</v>
      </c>
      <c r="AU2675" s="176" t="s">
        <v>284</v>
      </c>
      <c r="AV2675" s="176" t="s">
        <v>284</v>
      </c>
      <c r="AW2675" s="176" t="s">
        <v>284</v>
      </c>
      <c r="AX2675" s="176" t="s">
        <v>284</v>
      </c>
    </row>
    <row r="2676" spans="1:50" x14ac:dyDescent="0.3">
      <c r="A2676" s="176">
        <v>813759</v>
      </c>
      <c r="B2676" s="176" t="s">
        <v>308</v>
      </c>
      <c r="C2676" s="176" t="s">
        <v>222</v>
      </c>
      <c r="D2676" s="176" t="s">
        <v>222</v>
      </c>
      <c r="E2676" s="176" t="s">
        <v>222</v>
      </c>
      <c r="F2676" s="176" t="s">
        <v>222</v>
      </c>
      <c r="G2676" s="176" t="s">
        <v>222</v>
      </c>
      <c r="H2676" s="176" t="s">
        <v>222</v>
      </c>
      <c r="I2676" s="176" t="s">
        <v>221</v>
      </c>
      <c r="J2676" s="176" t="s">
        <v>221</v>
      </c>
      <c r="K2676" s="176" t="s">
        <v>221</v>
      </c>
      <c r="L2676" s="176" t="s">
        <v>221</v>
      </c>
      <c r="M2676" s="176" t="s">
        <v>221</v>
      </c>
      <c r="N2676" s="176" t="s">
        <v>221</v>
      </c>
    </row>
    <row r="2677" spans="1:50" x14ac:dyDescent="0.3">
      <c r="A2677" s="176">
        <v>813760</v>
      </c>
      <c r="B2677" s="176" t="s">
        <v>308</v>
      </c>
      <c r="C2677" s="176" t="s">
        <v>222</v>
      </c>
      <c r="D2677" s="176" t="s">
        <v>222</v>
      </c>
      <c r="E2677" s="176" t="s">
        <v>221</v>
      </c>
      <c r="F2677" s="176" t="s">
        <v>221</v>
      </c>
      <c r="G2677" s="176" t="s">
        <v>221</v>
      </c>
      <c r="H2677" s="176" t="s">
        <v>222</v>
      </c>
      <c r="I2677" s="176" t="s">
        <v>221</v>
      </c>
      <c r="J2677" s="176" t="s">
        <v>221</v>
      </c>
      <c r="K2677" s="176" t="s">
        <v>221</v>
      </c>
      <c r="L2677" s="176" t="s">
        <v>221</v>
      </c>
      <c r="M2677" s="176" t="s">
        <v>221</v>
      </c>
      <c r="N2677" s="176" t="s">
        <v>221</v>
      </c>
    </row>
    <row r="2678" spans="1:50" x14ac:dyDescent="0.3">
      <c r="A2678" s="176">
        <v>813761</v>
      </c>
      <c r="B2678" s="176" t="s">
        <v>308</v>
      </c>
      <c r="C2678" s="176" t="s">
        <v>222</v>
      </c>
      <c r="D2678" s="176" t="s">
        <v>221</v>
      </c>
      <c r="E2678" s="176" t="s">
        <v>222</v>
      </c>
      <c r="F2678" s="176" t="s">
        <v>222</v>
      </c>
      <c r="G2678" s="176" t="s">
        <v>222</v>
      </c>
      <c r="H2678" s="176" t="s">
        <v>221</v>
      </c>
      <c r="I2678" s="176" t="s">
        <v>221</v>
      </c>
      <c r="J2678" s="176" t="s">
        <v>221</v>
      </c>
      <c r="K2678" s="176" t="s">
        <v>221</v>
      </c>
      <c r="L2678" s="176" t="s">
        <v>221</v>
      </c>
      <c r="M2678" s="176" t="s">
        <v>221</v>
      </c>
      <c r="N2678" s="176" t="s">
        <v>221</v>
      </c>
      <c r="O2678" s="176" t="s">
        <v>284</v>
      </c>
      <c r="P2678" s="176" t="s">
        <v>284</v>
      </c>
      <c r="Q2678" s="176" t="s">
        <v>284</v>
      </c>
      <c r="R2678" s="176" t="s">
        <v>284</v>
      </c>
      <c r="S2678" s="176" t="s">
        <v>284</v>
      </c>
      <c r="T2678" s="176" t="s">
        <v>284</v>
      </c>
      <c r="U2678" s="176" t="s">
        <v>284</v>
      </c>
      <c r="V2678" s="176" t="s">
        <v>284</v>
      </c>
      <c r="W2678" s="176" t="s">
        <v>284</v>
      </c>
      <c r="X2678" s="176" t="s">
        <v>284</v>
      </c>
      <c r="Y2678" s="176" t="s">
        <v>284</v>
      </c>
      <c r="Z2678" s="176" t="s">
        <v>284</v>
      </c>
      <c r="AA2678" s="176" t="s">
        <v>284</v>
      </c>
      <c r="AB2678" s="176" t="s">
        <v>284</v>
      </c>
      <c r="AC2678" s="176" t="s">
        <v>284</v>
      </c>
      <c r="AD2678" s="176" t="s">
        <v>284</v>
      </c>
      <c r="AE2678" s="176" t="s">
        <v>284</v>
      </c>
      <c r="AF2678" s="176" t="s">
        <v>284</v>
      </c>
      <c r="AG2678" s="176" t="s">
        <v>284</v>
      </c>
      <c r="AH2678" s="176" t="s">
        <v>284</v>
      </c>
      <c r="AI2678" s="176" t="s">
        <v>284</v>
      </c>
      <c r="AJ2678" s="176" t="s">
        <v>284</v>
      </c>
      <c r="AK2678" s="176" t="s">
        <v>284</v>
      </c>
      <c r="AL2678" s="176" t="s">
        <v>284</v>
      </c>
      <c r="AM2678" s="176" t="s">
        <v>284</v>
      </c>
      <c r="AN2678" s="176" t="s">
        <v>284</v>
      </c>
      <c r="AO2678" s="176" t="s">
        <v>284</v>
      </c>
      <c r="AP2678" s="176" t="s">
        <v>284</v>
      </c>
      <c r="AQ2678" s="176" t="s">
        <v>284</v>
      </c>
      <c r="AR2678" s="176" t="s">
        <v>284</v>
      </c>
      <c r="AS2678" s="176" t="s">
        <v>284</v>
      </c>
      <c r="AT2678" s="176" t="s">
        <v>284</v>
      </c>
      <c r="AU2678" s="176" t="s">
        <v>284</v>
      </c>
      <c r="AV2678" s="176" t="s">
        <v>284</v>
      </c>
      <c r="AW2678" s="176" t="s">
        <v>284</v>
      </c>
      <c r="AX2678" s="176" t="s">
        <v>284</v>
      </c>
    </row>
    <row r="2679" spans="1:50" x14ac:dyDescent="0.3">
      <c r="A2679" s="176">
        <v>813762</v>
      </c>
      <c r="B2679" s="176" t="s">
        <v>308</v>
      </c>
      <c r="C2679" s="176" t="s">
        <v>222</v>
      </c>
      <c r="D2679" s="176" t="s">
        <v>222</v>
      </c>
      <c r="E2679" s="176" t="s">
        <v>222</v>
      </c>
      <c r="F2679" s="176" t="s">
        <v>222</v>
      </c>
      <c r="G2679" s="176" t="s">
        <v>222</v>
      </c>
      <c r="H2679" s="176" t="s">
        <v>221</v>
      </c>
      <c r="I2679" s="176" t="s">
        <v>222</v>
      </c>
      <c r="J2679" s="176" t="s">
        <v>222</v>
      </c>
      <c r="K2679" s="176" t="s">
        <v>221</v>
      </c>
      <c r="L2679" s="176" t="s">
        <v>221</v>
      </c>
      <c r="M2679" s="176" t="s">
        <v>222</v>
      </c>
      <c r="N2679" s="176" t="s">
        <v>221</v>
      </c>
      <c r="O2679" s="176" t="s">
        <v>284</v>
      </c>
      <c r="P2679" s="176" t="s">
        <v>284</v>
      </c>
      <c r="Q2679" s="176" t="s">
        <v>284</v>
      </c>
      <c r="R2679" s="176" t="s">
        <v>284</v>
      </c>
      <c r="S2679" s="176" t="s">
        <v>284</v>
      </c>
      <c r="T2679" s="176" t="s">
        <v>284</v>
      </c>
      <c r="U2679" s="176" t="s">
        <v>284</v>
      </c>
      <c r="V2679" s="176" t="s">
        <v>284</v>
      </c>
      <c r="W2679" s="176" t="s">
        <v>284</v>
      </c>
      <c r="X2679" s="176" t="s">
        <v>284</v>
      </c>
      <c r="Y2679" s="176" t="s">
        <v>284</v>
      </c>
      <c r="Z2679" s="176" t="s">
        <v>284</v>
      </c>
      <c r="AA2679" s="176" t="s">
        <v>284</v>
      </c>
      <c r="AB2679" s="176" t="s">
        <v>284</v>
      </c>
      <c r="AC2679" s="176" t="s">
        <v>284</v>
      </c>
      <c r="AD2679" s="176" t="s">
        <v>284</v>
      </c>
      <c r="AE2679" s="176" t="s">
        <v>284</v>
      </c>
      <c r="AF2679" s="176" t="s">
        <v>284</v>
      </c>
      <c r="AG2679" s="176" t="s">
        <v>284</v>
      </c>
      <c r="AH2679" s="176" t="s">
        <v>284</v>
      </c>
      <c r="AI2679" s="176" t="s">
        <v>284</v>
      </c>
      <c r="AJ2679" s="176" t="s">
        <v>284</v>
      </c>
      <c r="AK2679" s="176" t="s">
        <v>284</v>
      </c>
      <c r="AL2679" s="176" t="s">
        <v>284</v>
      </c>
      <c r="AM2679" s="176" t="s">
        <v>284</v>
      </c>
      <c r="AN2679" s="176" t="s">
        <v>284</v>
      </c>
      <c r="AO2679" s="176" t="s">
        <v>284</v>
      </c>
      <c r="AP2679" s="176" t="s">
        <v>284</v>
      </c>
      <c r="AQ2679" s="176" t="s">
        <v>284</v>
      </c>
      <c r="AR2679" s="176" t="s">
        <v>284</v>
      </c>
      <c r="AS2679" s="176" t="s">
        <v>284</v>
      </c>
      <c r="AT2679" s="176" t="s">
        <v>284</v>
      </c>
      <c r="AU2679" s="176" t="s">
        <v>284</v>
      </c>
      <c r="AV2679" s="176" t="s">
        <v>284</v>
      </c>
      <c r="AW2679" s="176" t="s">
        <v>284</v>
      </c>
      <c r="AX2679" s="176" t="s">
        <v>284</v>
      </c>
    </row>
    <row r="2680" spans="1:50" x14ac:dyDescent="0.3">
      <c r="A2680" s="176">
        <v>813763</v>
      </c>
      <c r="B2680" s="176" t="s">
        <v>308</v>
      </c>
      <c r="C2680" s="176" t="s">
        <v>221</v>
      </c>
      <c r="D2680" s="176" t="s">
        <v>222</v>
      </c>
      <c r="E2680" s="176" t="s">
        <v>222</v>
      </c>
      <c r="F2680" s="176" t="s">
        <v>222</v>
      </c>
      <c r="G2680" s="176" t="s">
        <v>222</v>
      </c>
      <c r="H2680" s="176" t="s">
        <v>222</v>
      </c>
      <c r="I2680" s="176" t="s">
        <v>221</v>
      </c>
      <c r="J2680" s="176" t="s">
        <v>221</v>
      </c>
      <c r="K2680" s="176" t="s">
        <v>221</v>
      </c>
      <c r="L2680" s="176" t="s">
        <v>221</v>
      </c>
      <c r="M2680" s="176" t="s">
        <v>221</v>
      </c>
      <c r="N2680" s="176" t="s">
        <v>221</v>
      </c>
    </row>
    <row r="2681" spans="1:50" x14ac:dyDescent="0.3">
      <c r="A2681" s="176">
        <v>813765</v>
      </c>
      <c r="B2681" s="176" t="s">
        <v>308</v>
      </c>
      <c r="C2681" s="176" t="s">
        <v>222</v>
      </c>
      <c r="D2681" s="176" t="s">
        <v>222</v>
      </c>
      <c r="E2681" s="176" t="s">
        <v>222</v>
      </c>
      <c r="F2681" s="176" t="s">
        <v>222</v>
      </c>
      <c r="G2681" s="176" t="s">
        <v>222</v>
      </c>
      <c r="H2681" s="176" t="s">
        <v>222</v>
      </c>
      <c r="I2681" s="176" t="s">
        <v>221</v>
      </c>
      <c r="J2681" s="176" t="s">
        <v>221</v>
      </c>
      <c r="K2681" s="176" t="s">
        <v>221</v>
      </c>
      <c r="L2681" s="176" t="s">
        <v>221</v>
      </c>
      <c r="M2681" s="176" t="s">
        <v>221</v>
      </c>
      <c r="N2681" s="176" t="s">
        <v>221</v>
      </c>
    </row>
    <row r="2682" spans="1:50" x14ac:dyDescent="0.3">
      <c r="A2682" s="176">
        <v>813767</v>
      </c>
      <c r="B2682" s="176" t="s">
        <v>308</v>
      </c>
      <c r="C2682" s="176" t="s">
        <v>222</v>
      </c>
      <c r="D2682" s="176" t="s">
        <v>222</v>
      </c>
      <c r="E2682" s="176" t="s">
        <v>222</v>
      </c>
      <c r="F2682" s="176" t="s">
        <v>222</v>
      </c>
      <c r="G2682" s="176" t="s">
        <v>222</v>
      </c>
      <c r="H2682" s="176" t="s">
        <v>222</v>
      </c>
      <c r="I2682" s="176" t="s">
        <v>221</v>
      </c>
      <c r="J2682" s="176" t="s">
        <v>221</v>
      </c>
      <c r="K2682" s="176" t="s">
        <v>221</v>
      </c>
      <c r="L2682" s="176" t="s">
        <v>221</v>
      </c>
      <c r="M2682" s="176" t="s">
        <v>221</v>
      </c>
      <c r="N2682" s="176" t="s">
        <v>221</v>
      </c>
    </row>
    <row r="2683" spans="1:50" x14ac:dyDescent="0.3">
      <c r="A2683" s="176">
        <v>813768</v>
      </c>
      <c r="B2683" s="176" t="s">
        <v>308</v>
      </c>
      <c r="C2683" s="176" t="s">
        <v>222</v>
      </c>
      <c r="D2683" s="176" t="s">
        <v>221</v>
      </c>
      <c r="E2683" s="176" t="s">
        <v>222</v>
      </c>
      <c r="F2683" s="176" t="s">
        <v>221</v>
      </c>
      <c r="G2683" s="176" t="s">
        <v>222</v>
      </c>
      <c r="H2683" s="176" t="s">
        <v>222</v>
      </c>
      <c r="I2683" s="176" t="s">
        <v>221</v>
      </c>
      <c r="J2683" s="176" t="s">
        <v>221</v>
      </c>
      <c r="K2683" s="176" t="s">
        <v>221</v>
      </c>
      <c r="L2683" s="176" t="s">
        <v>221</v>
      </c>
      <c r="M2683" s="176" t="s">
        <v>221</v>
      </c>
      <c r="N2683" s="176" t="s">
        <v>221</v>
      </c>
    </row>
    <row r="2684" spans="1:50" x14ac:dyDescent="0.3">
      <c r="A2684" s="176">
        <v>813770</v>
      </c>
      <c r="B2684" s="176" t="s">
        <v>308</v>
      </c>
      <c r="C2684" s="176" t="s">
        <v>222</v>
      </c>
      <c r="D2684" s="176" t="s">
        <v>221</v>
      </c>
      <c r="E2684" s="176" t="s">
        <v>221</v>
      </c>
      <c r="F2684" s="176" t="s">
        <v>221</v>
      </c>
      <c r="G2684" s="176" t="s">
        <v>222</v>
      </c>
      <c r="H2684" s="176" t="s">
        <v>221</v>
      </c>
      <c r="I2684" s="176" t="s">
        <v>221</v>
      </c>
      <c r="J2684" s="176" t="s">
        <v>221</v>
      </c>
      <c r="K2684" s="176" t="s">
        <v>221</v>
      </c>
      <c r="L2684" s="176" t="s">
        <v>221</v>
      </c>
      <c r="M2684" s="176" t="s">
        <v>221</v>
      </c>
      <c r="N2684" s="176" t="s">
        <v>221</v>
      </c>
      <c r="O2684" s="176" t="s">
        <v>284</v>
      </c>
      <c r="P2684" s="176" t="s">
        <v>284</v>
      </c>
      <c r="Q2684" s="176" t="s">
        <v>284</v>
      </c>
      <c r="R2684" s="176" t="s">
        <v>284</v>
      </c>
      <c r="S2684" s="176" t="s">
        <v>284</v>
      </c>
      <c r="T2684" s="176" t="s">
        <v>284</v>
      </c>
      <c r="U2684" s="176" t="s">
        <v>284</v>
      </c>
      <c r="V2684" s="176" t="s">
        <v>284</v>
      </c>
      <c r="W2684" s="176" t="s">
        <v>284</v>
      </c>
      <c r="X2684" s="176" t="s">
        <v>284</v>
      </c>
      <c r="Y2684" s="176" t="s">
        <v>284</v>
      </c>
      <c r="Z2684" s="176" t="s">
        <v>284</v>
      </c>
      <c r="AA2684" s="176" t="s">
        <v>284</v>
      </c>
      <c r="AB2684" s="176" t="s">
        <v>284</v>
      </c>
      <c r="AC2684" s="176" t="s">
        <v>284</v>
      </c>
      <c r="AD2684" s="176" t="s">
        <v>284</v>
      </c>
      <c r="AE2684" s="176" t="s">
        <v>284</v>
      </c>
      <c r="AF2684" s="176" t="s">
        <v>284</v>
      </c>
      <c r="AG2684" s="176" t="s">
        <v>284</v>
      </c>
      <c r="AH2684" s="176" t="s">
        <v>284</v>
      </c>
      <c r="AI2684" s="176" t="s">
        <v>284</v>
      </c>
      <c r="AJ2684" s="176" t="s">
        <v>284</v>
      </c>
      <c r="AK2684" s="176" t="s">
        <v>284</v>
      </c>
      <c r="AL2684" s="176" t="s">
        <v>284</v>
      </c>
      <c r="AM2684" s="176" t="s">
        <v>284</v>
      </c>
      <c r="AN2684" s="176" t="s">
        <v>284</v>
      </c>
      <c r="AO2684" s="176" t="s">
        <v>284</v>
      </c>
      <c r="AP2684" s="176" t="s">
        <v>284</v>
      </c>
      <c r="AQ2684" s="176" t="s">
        <v>284</v>
      </c>
      <c r="AR2684" s="176" t="s">
        <v>284</v>
      </c>
      <c r="AS2684" s="176" t="s">
        <v>284</v>
      </c>
      <c r="AT2684" s="176" t="s">
        <v>284</v>
      </c>
      <c r="AU2684" s="176" t="s">
        <v>284</v>
      </c>
      <c r="AV2684" s="176" t="s">
        <v>284</v>
      </c>
      <c r="AW2684" s="176" t="s">
        <v>284</v>
      </c>
      <c r="AX2684" s="176" t="s">
        <v>284</v>
      </c>
    </row>
    <row r="2685" spans="1:50" x14ac:dyDescent="0.3">
      <c r="A2685" s="176">
        <v>813771</v>
      </c>
      <c r="B2685" s="176" t="s">
        <v>308</v>
      </c>
      <c r="C2685" s="176" t="s">
        <v>222</v>
      </c>
      <c r="D2685" s="176" t="s">
        <v>222</v>
      </c>
      <c r="E2685" s="176" t="s">
        <v>221</v>
      </c>
      <c r="F2685" s="176" t="s">
        <v>221</v>
      </c>
      <c r="G2685" s="176" t="s">
        <v>221</v>
      </c>
      <c r="H2685" s="176" t="s">
        <v>222</v>
      </c>
      <c r="I2685" s="176" t="s">
        <v>221</v>
      </c>
      <c r="J2685" s="176" t="s">
        <v>221</v>
      </c>
      <c r="K2685" s="176" t="s">
        <v>221</v>
      </c>
      <c r="L2685" s="176" t="s">
        <v>221</v>
      </c>
      <c r="M2685" s="176" t="s">
        <v>221</v>
      </c>
      <c r="N2685" s="176" t="s">
        <v>221</v>
      </c>
    </row>
    <row r="2686" spans="1:50" x14ac:dyDescent="0.3">
      <c r="A2686" s="176">
        <v>813772</v>
      </c>
      <c r="B2686" s="176" t="s">
        <v>308</v>
      </c>
      <c r="C2686" s="176" t="s">
        <v>222</v>
      </c>
      <c r="D2686" s="176" t="s">
        <v>221</v>
      </c>
      <c r="E2686" s="176" t="s">
        <v>221</v>
      </c>
      <c r="F2686" s="176" t="s">
        <v>222</v>
      </c>
      <c r="G2686" s="176" t="s">
        <v>221</v>
      </c>
      <c r="H2686" s="176" t="s">
        <v>222</v>
      </c>
      <c r="I2686" s="176" t="s">
        <v>221</v>
      </c>
      <c r="J2686" s="176" t="s">
        <v>221</v>
      </c>
      <c r="K2686" s="176" t="s">
        <v>221</v>
      </c>
      <c r="L2686" s="176" t="s">
        <v>221</v>
      </c>
      <c r="M2686" s="176" t="s">
        <v>221</v>
      </c>
      <c r="N2686" s="176" t="s">
        <v>221</v>
      </c>
    </row>
    <row r="2687" spans="1:50" x14ac:dyDescent="0.3">
      <c r="A2687" s="176">
        <v>813773</v>
      </c>
      <c r="B2687" s="176" t="s">
        <v>308</v>
      </c>
      <c r="C2687" s="176" t="s">
        <v>222</v>
      </c>
      <c r="D2687" s="176" t="s">
        <v>221</v>
      </c>
      <c r="E2687" s="176" t="s">
        <v>221</v>
      </c>
      <c r="F2687" s="176" t="s">
        <v>222</v>
      </c>
      <c r="G2687" s="176" t="s">
        <v>222</v>
      </c>
      <c r="H2687" s="176" t="s">
        <v>221</v>
      </c>
      <c r="I2687" s="176" t="s">
        <v>221</v>
      </c>
      <c r="J2687" s="176" t="s">
        <v>221</v>
      </c>
      <c r="K2687" s="176" t="s">
        <v>221</v>
      </c>
      <c r="L2687" s="176" t="s">
        <v>221</v>
      </c>
      <c r="M2687" s="176" t="s">
        <v>221</v>
      </c>
      <c r="N2687" s="176" t="s">
        <v>221</v>
      </c>
    </row>
    <row r="2688" spans="1:50" x14ac:dyDescent="0.3">
      <c r="A2688" s="176">
        <v>813774</v>
      </c>
      <c r="B2688" s="176" t="s">
        <v>308</v>
      </c>
      <c r="C2688" s="176" t="s">
        <v>222</v>
      </c>
      <c r="D2688" s="176" t="s">
        <v>222</v>
      </c>
      <c r="E2688" s="176" t="s">
        <v>222</v>
      </c>
      <c r="F2688" s="176" t="s">
        <v>222</v>
      </c>
      <c r="G2688" s="176" t="s">
        <v>221</v>
      </c>
      <c r="H2688" s="176" t="s">
        <v>221</v>
      </c>
      <c r="I2688" s="176" t="s">
        <v>221</v>
      </c>
      <c r="J2688" s="176" t="s">
        <v>221</v>
      </c>
      <c r="K2688" s="176" t="s">
        <v>221</v>
      </c>
      <c r="L2688" s="176" t="s">
        <v>221</v>
      </c>
      <c r="M2688" s="176" t="s">
        <v>221</v>
      </c>
      <c r="N2688" s="176" t="s">
        <v>221</v>
      </c>
    </row>
    <row r="2689" spans="1:50" x14ac:dyDescent="0.3">
      <c r="A2689" s="176">
        <v>813775</v>
      </c>
      <c r="B2689" s="176" t="s">
        <v>308</v>
      </c>
      <c r="C2689" s="176" t="s">
        <v>222</v>
      </c>
      <c r="D2689" s="176" t="s">
        <v>222</v>
      </c>
      <c r="E2689" s="176" t="s">
        <v>221</v>
      </c>
      <c r="F2689" s="176" t="s">
        <v>221</v>
      </c>
      <c r="G2689" s="176" t="s">
        <v>222</v>
      </c>
      <c r="H2689" s="176" t="s">
        <v>221</v>
      </c>
      <c r="I2689" s="176" t="s">
        <v>221</v>
      </c>
      <c r="J2689" s="176" t="s">
        <v>221</v>
      </c>
      <c r="K2689" s="176" t="s">
        <v>221</v>
      </c>
      <c r="L2689" s="176" t="s">
        <v>221</v>
      </c>
      <c r="M2689" s="176" t="s">
        <v>221</v>
      </c>
      <c r="N2689" s="176" t="s">
        <v>221</v>
      </c>
    </row>
    <row r="2690" spans="1:50" x14ac:dyDescent="0.3">
      <c r="A2690" s="176">
        <v>813777</v>
      </c>
      <c r="B2690" s="176" t="s">
        <v>308</v>
      </c>
      <c r="C2690" s="176" t="s">
        <v>222</v>
      </c>
      <c r="D2690" s="176" t="s">
        <v>221</v>
      </c>
      <c r="E2690" s="176" t="s">
        <v>222</v>
      </c>
      <c r="F2690" s="176" t="s">
        <v>222</v>
      </c>
      <c r="G2690" s="176" t="s">
        <v>222</v>
      </c>
      <c r="H2690" s="176" t="s">
        <v>222</v>
      </c>
      <c r="I2690" s="176" t="s">
        <v>222</v>
      </c>
      <c r="J2690" s="176" t="s">
        <v>222</v>
      </c>
      <c r="K2690" s="176" t="s">
        <v>221</v>
      </c>
      <c r="L2690" s="176" t="s">
        <v>222</v>
      </c>
      <c r="M2690" s="176" t="s">
        <v>221</v>
      </c>
      <c r="N2690" s="176" t="s">
        <v>222</v>
      </c>
      <c r="O2690" s="176" t="s">
        <v>284</v>
      </c>
      <c r="P2690" s="176" t="s">
        <v>284</v>
      </c>
      <c r="Q2690" s="176" t="s">
        <v>284</v>
      </c>
      <c r="R2690" s="176" t="s">
        <v>284</v>
      </c>
      <c r="S2690" s="176" t="s">
        <v>284</v>
      </c>
      <c r="T2690" s="176" t="s">
        <v>284</v>
      </c>
      <c r="U2690" s="176" t="s">
        <v>284</v>
      </c>
      <c r="V2690" s="176" t="s">
        <v>284</v>
      </c>
      <c r="W2690" s="176" t="s">
        <v>284</v>
      </c>
      <c r="X2690" s="176" t="s">
        <v>284</v>
      </c>
      <c r="Y2690" s="176" t="s">
        <v>284</v>
      </c>
      <c r="Z2690" s="176" t="s">
        <v>284</v>
      </c>
      <c r="AA2690" s="176" t="s">
        <v>284</v>
      </c>
      <c r="AB2690" s="176" t="s">
        <v>284</v>
      </c>
      <c r="AC2690" s="176" t="s">
        <v>284</v>
      </c>
      <c r="AD2690" s="176" t="s">
        <v>284</v>
      </c>
      <c r="AE2690" s="176" t="s">
        <v>284</v>
      </c>
      <c r="AF2690" s="176" t="s">
        <v>284</v>
      </c>
      <c r="AG2690" s="176" t="s">
        <v>284</v>
      </c>
      <c r="AH2690" s="176" t="s">
        <v>284</v>
      </c>
      <c r="AI2690" s="176" t="s">
        <v>284</v>
      </c>
      <c r="AJ2690" s="176" t="s">
        <v>284</v>
      </c>
      <c r="AK2690" s="176" t="s">
        <v>284</v>
      </c>
      <c r="AL2690" s="176" t="s">
        <v>284</v>
      </c>
      <c r="AM2690" s="176" t="s">
        <v>284</v>
      </c>
      <c r="AN2690" s="176" t="s">
        <v>284</v>
      </c>
      <c r="AO2690" s="176" t="s">
        <v>284</v>
      </c>
      <c r="AP2690" s="176" t="s">
        <v>284</v>
      </c>
      <c r="AQ2690" s="176" t="s">
        <v>284</v>
      </c>
      <c r="AR2690" s="176" t="s">
        <v>284</v>
      </c>
      <c r="AS2690" s="176" t="s">
        <v>284</v>
      </c>
      <c r="AT2690" s="176" t="s">
        <v>284</v>
      </c>
      <c r="AU2690" s="176" t="s">
        <v>284</v>
      </c>
      <c r="AV2690" s="176" t="s">
        <v>284</v>
      </c>
      <c r="AW2690" s="176" t="s">
        <v>284</v>
      </c>
      <c r="AX2690" s="176" t="s">
        <v>284</v>
      </c>
    </row>
    <row r="2691" spans="1:50" x14ac:dyDescent="0.3">
      <c r="A2691" s="176">
        <v>813780</v>
      </c>
      <c r="B2691" s="176" t="s">
        <v>308</v>
      </c>
      <c r="C2691" s="176" t="s">
        <v>222</v>
      </c>
      <c r="D2691" s="176" t="s">
        <v>222</v>
      </c>
      <c r="E2691" s="176" t="s">
        <v>222</v>
      </c>
      <c r="F2691" s="176" t="s">
        <v>222</v>
      </c>
      <c r="G2691" s="176" t="s">
        <v>221</v>
      </c>
      <c r="H2691" s="176" t="s">
        <v>222</v>
      </c>
      <c r="I2691" s="176" t="s">
        <v>222</v>
      </c>
      <c r="J2691" s="176" t="s">
        <v>221</v>
      </c>
      <c r="K2691" s="176" t="s">
        <v>221</v>
      </c>
      <c r="L2691" s="176" t="s">
        <v>222</v>
      </c>
      <c r="M2691" s="176" t="s">
        <v>222</v>
      </c>
      <c r="N2691" s="176" t="s">
        <v>222</v>
      </c>
      <c r="O2691" s="176" t="s">
        <v>284</v>
      </c>
      <c r="P2691" s="176" t="s">
        <v>284</v>
      </c>
      <c r="Q2691" s="176" t="s">
        <v>284</v>
      </c>
      <c r="R2691" s="176" t="s">
        <v>284</v>
      </c>
      <c r="S2691" s="176" t="s">
        <v>284</v>
      </c>
      <c r="T2691" s="176" t="s">
        <v>284</v>
      </c>
      <c r="U2691" s="176" t="s">
        <v>284</v>
      </c>
      <c r="V2691" s="176" t="s">
        <v>284</v>
      </c>
      <c r="W2691" s="176" t="s">
        <v>284</v>
      </c>
      <c r="X2691" s="176" t="s">
        <v>284</v>
      </c>
      <c r="Y2691" s="176" t="s">
        <v>284</v>
      </c>
      <c r="Z2691" s="176" t="s">
        <v>284</v>
      </c>
      <c r="AA2691" s="176" t="s">
        <v>284</v>
      </c>
      <c r="AB2691" s="176" t="s">
        <v>284</v>
      </c>
      <c r="AC2691" s="176" t="s">
        <v>284</v>
      </c>
      <c r="AD2691" s="176" t="s">
        <v>284</v>
      </c>
      <c r="AE2691" s="176" t="s">
        <v>284</v>
      </c>
      <c r="AF2691" s="176" t="s">
        <v>284</v>
      </c>
      <c r="AG2691" s="176" t="s">
        <v>284</v>
      </c>
      <c r="AH2691" s="176" t="s">
        <v>284</v>
      </c>
      <c r="AI2691" s="176" t="s">
        <v>284</v>
      </c>
      <c r="AJ2691" s="176" t="s">
        <v>284</v>
      </c>
      <c r="AK2691" s="176" t="s">
        <v>284</v>
      </c>
      <c r="AL2691" s="176" t="s">
        <v>284</v>
      </c>
      <c r="AM2691" s="176" t="s">
        <v>284</v>
      </c>
      <c r="AN2691" s="176" t="s">
        <v>284</v>
      </c>
      <c r="AO2691" s="176" t="s">
        <v>284</v>
      </c>
      <c r="AP2691" s="176" t="s">
        <v>284</v>
      </c>
      <c r="AQ2691" s="176" t="s">
        <v>284</v>
      </c>
      <c r="AR2691" s="176" t="s">
        <v>284</v>
      </c>
      <c r="AS2691" s="176" t="s">
        <v>284</v>
      </c>
      <c r="AT2691" s="176" t="s">
        <v>284</v>
      </c>
      <c r="AU2691" s="176" t="s">
        <v>284</v>
      </c>
      <c r="AV2691" s="176" t="s">
        <v>284</v>
      </c>
      <c r="AW2691" s="176" t="s">
        <v>284</v>
      </c>
      <c r="AX2691" s="176" t="s">
        <v>284</v>
      </c>
    </row>
    <row r="2692" spans="1:50" x14ac:dyDescent="0.3">
      <c r="A2692" s="176">
        <v>813781</v>
      </c>
      <c r="B2692" s="176" t="s">
        <v>308</v>
      </c>
      <c r="C2692" s="176" t="s">
        <v>222</v>
      </c>
      <c r="D2692" s="176" t="s">
        <v>222</v>
      </c>
      <c r="E2692" s="176" t="s">
        <v>222</v>
      </c>
      <c r="F2692" s="176" t="s">
        <v>222</v>
      </c>
      <c r="G2692" s="176" t="s">
        <v>222</v>
      </c>
      <c r="H2692" s="176" t="s">
        <v>222</v>
      </c>
      <c r="I2692" s="176" t="s">
        <v>221</v>
      </c>
      <c r="J2692" s="176" t="s">
        <v>221</v>
      </c>
      <c r="K2692" s="176" t="s">
        <v>221</v>
      </c>
      <c r="L2692" s="176" t="s">
        <v>221</v>
      </c>
      <c r="M2692" s="176" t="s">
        <v>221</v>
      </c>
      <c r="N2692" s="176" t="s">
        <v>221</v>
      </c>
    </row>
    <row r="2693" spans="1:50" x14ac:dyDescent="0.3">
      <c r="A2693" s="176">
        <v>813783</v>
      </c>
      <c r="B2693" s="176" t="s">
        <v>308</v>
      </c>
      <c r="C2693" s="176" t="s">
        <v>222</v>
      </c>
      <c r="D2693" s="176" t="s">
        <v>222</v>
      </c>
      <c r="E2693" s="176" t="s">
        <v>222</v>
      </c>
      <c r="F2693" s="176" t="s">
        <v>222</v>
      </c>
      <c r="G2693" s="176" t="s">
        <v>222</v>
      </c>
      <c r="H2693" s="176" t="s">
        <v>222</v>
      </c>
      <c r="I2693" s="176" t="s">
        <v>222</v>
      </c>
      <c r="J2693" s="176" t="s">
        <v>222</v>
      </c>
      <c r="K2693" s="176" t="s">
        <v>221</v>
      </c>
      <c r="L2693" s="176" t="s">
        <v>222</v>
      </c>
      <c r="M2693" s="176" t="s">
        <v>222</v>
      </c>
      <c r="N2693" s="176" t="s">
        <v>222</v>
      </c>
      <c r="O2693" s="176" t="s">
        <v>284</v>
      </c>
      <c r="P2693" s="176" t="s">
        <v>284</v>
      </c>
      <c r="Q2693" s="176" t="s">
        <v>284</v>
      </c>
      <c r="R2693" s="176" t="s">
        <v>284</v>
      </c>
      <c r="S2693" s="176" t="s">
        <v>284</v>
      </c>
      <c r="T2693" s="176" t="s">
        <v>284</v>
      </c>
      <c r="U2693" s="176" t="s">
        <v>284</v>
      </c>
      <c r="V2693" s="176" t="s">
        <v>284</v>
      </c>
      <c r="W2693" s="176" t="s">
        <v>284</v>
      </c>
      <c r="X2693" s="176" t="s">
        <v>284</v>
      </c>
      <c r="Y2693" s="176" t="s">
        <v>284</v>
      </c>
      <c r="Z2693" s="176" t="s">
        <v>284</v>
      </c>
      <c r="AA2693" s="176" t="s">
        <v>284</v>
      </c>
      <c r="AB2693" s="176" t="s">
        <v>284</v>
      </c>
      <c r="AC2693" s="176" t="s">
        <v>284</v>
      </c>
      <c r="AD2693" s="176" t="s">
        <v>284</v>
      </c>
      <c r="AE2693" s="176" t="s">
        <v>284</v>
      </c>
      <c r="AF2693" s="176" t="s">
        <v>284</v>
      </c>
      <c r="AG2693" s="176" t="s">
        <v>284</v>
      </c>
      <c r="AH2693" s="176" t="s">
        <v>284</v>
      </c>
      <c r="AI2693" s="176" t="s">
        <v>284</v>
      </c>
      <c r="AJ2693" s="176" t="s">
        <v>284</v>
      </c>
      <c r="AK2693" s="176" t="s">
        <v>284</v>
      </c>
      <c r="AL2693" s="176" t="s">
        <v>284</v>
      </c>
      <c r="AM2693" s="176" t="s">
        <v>284</v>
      </c>
      <c r="AN2693" s="176" t="s">
        <v>284</v>
      </c>
      <c r="AO2693" s="176" t="s">
        <v>284</v>
      </c>
      <c r="AP2693" s="176" t="s">
        <v>284</v>
      </c>
      <c r="AQ2693" s="176" t="s">
        <v>284</v>
      </c>
      <c r="AR2693" s="176" t="s">
        <v>284</v>
      </c>
      <c r="AS2693" s="176" t="s">
        <v>284</v>
      </c>
      <c r="AT2693" s="176" t="s">
        <v>284</v>
      </c>
      <c r="AU2693" s="176" t="s">
        <v>284</v>
      </c>
      <c r="AV2693" s="176" t="s">
        <v>284</v>
      </c>
      <c r="AW2693" s="176" t="s">
        <v>284</v>
      </c>
      <c r="AX2693" s="176" t="s">
        <v>284</v>
      </c>
    </row>
    <row r="2694" spans="1:50" x14ac:dyDescent="0.3">
      <c r="A2694" s="176">
        <v>813785</v>
      </c>
      <c r="B2694" s="176" t="s">
        <v>308</v>
      </c>
      <c r="C2694" s="176" t="s">
        <v>222</v>
      </c>
      <c r="D2694" s="176" t="s">
        <v>221</v>
      </c>
      <c r="E2694" s="176" t="s">
        <v>221</v>
      </c>
      <c r="F2694" s="176" t="s">
        <v>222</v>
      </c>
      <c r="G2694" s="176" t="s">
        <v>222</v>
      </c>
      <c r="H2694" s="176" t="s">
        <v>222</v>
      </c>
      <c r="I2694" s="176" t="s">
        <v>221</v>
      </c>
      <c r="J2694" s="176" t="s">
        <v>221</v>
      </c>
      <c r="K2694" s="176" t="s">
        <v>221</v>
      </c>
      <c r="L2694" s="176" t="s">
        <v>221</v>
      </c>
      <c r="M2694" s="176" t="s">
        <v>221</v>
      </c>
      <c r="N2694" s="176" t="s">
        <v>221</v>
      </c>
    </row>
    <row r="2695" spans="1:50" x14ac:dyDescent="0.3">
      <c r="A2695" s="176">
        <v>813786</v>
      </c>
      <c r="B2695" s="176" t="s">
        <v>308</v>
      </c>
      <c r="C2695" s="176" t="s">
        <v>222</v>
      </c>
      <c r="D2695" s="176" t="s">
        <v>222</v>
      </c>
      <c r="E2695" s="176" t="s">
        <v>222</v>
      </c>
      <c r="F2695" s="176" t="s">
        <v>222</v>
      </c>
      <c r="G2695" s="176" t="s">
        <v>222</v>
      </c>
      <c r="H2695" s="176" t="s">
        <v>222</v>
      </c>
      <c r="I2695" s="176" t="s">
        <v>221</v>
      </c>
      <c r="J2695" s="176" t="s">
        <v>221</v>
      </c>
      <c r="K2695" s="176" t="s">
        <v>221</v>
      </c>
      <c r="L2695" s="176" t="s">
        <v>221</v>
      </c>
      <c r="M2695" s="176" t="s">
        <v>221</v>
      </c>
      <c r="N2695" s="176" t="s">
        <v>221</v>
      </c>
    </row>
    <row r="2696" spans="1:50" x14ac:dyDescent="0.3">
      <c r="A2696" s="176">
        <v>813787</v>
      </c>
      <c r="B2696" s="176" t="s">
        <v>308</v>
      </c>
      <c r="C2696" s="176" t="s">
        <v>222</v>
      </c>
      <c r="D2696" s="176" t="s">
        <v>222</v>
      </c>
      <c r="E2696" s="176" t="s">
        <v>222</v>
      </c>
      <c r="F2696" s="176" t="s">
        <v>222</v>
      </c>
      <c r="G2696" s="176" t="s">
        <v>222</v>
      </c>
      <c r="H2696" s="176" t="s">
        <v>222</v>
      </c>
      <c r="I2696" s="176" t="s">
        <v>221</v>
      </c>
      <c r="J2696" s="176" t="s">
        <v>221</v>
      </c>
      <c r="K2696" s="176" t="s">
        <v>221</v>
      </c>
      <c r="L2696" s="176" t="s">
        <v>221</v>
      </c>
      <c r="M2696" s="176" t="s">
        <v>221</v>
      </c>
      <c r="N2696" s="176" t="s">
        <v>221</v>
      </c>
    </row>
    <row r="2697" spans="1:50" x14ac:dyDescent="0.3">
      <c r="A2697" s="176">
        <v>813788</v>
      </c>
      <c r="B2697" s="176" t="s">
        <v>308</v>
      </c>
      <c r="C2697" s="176" t="s">
        <v>222</v>
      </c>
      <c r="D2697" s="176" t="s">
        <v>222</v>
      </c>
      <c r="E2697" s="176" t="s">
        <v>222</v>
      </c>
      <c r="F2697" s="176" t="s">
        <v>222</v>
      </c>
      <c r="G2697" s="176" t="s">
        <v>222</v>
      </c>
      <c r="H2697" s="176" t="s">
        <v>221</v>
      </c>
      <c r="I2697" s="176" t="s">
        <v>221</v>
      </c>
      <c r="J2697" s="176" t="s">
        <v>221</v>
      </c>
      <c r="K2697" s="176" t="s">
        <v>221</v>
      </c>
      <c r="L2697" s="176" t="s">
        <v>221</v>
      </c>
      <c r="M2697" s="176" t="s">
        <v>221</v>
      </c>
      <c r="N2697" s="176" t="s">
        <v>221</v>
      </c>
    </row>
    <row r="2698" spans="1:50" x14ac:dyDescent="0.3">
      <c r="A2698" s="176">
        <v>813789</v>
      </c>
      <c r="B2698" s="176" t="s">
        <v>308</v>
      </c>
      <c r="C2698" s="176" t="s">
        <v>222</v>
      </c>
      <c r="D2698" s="176" t="s">
        <v>222</v>
      </c>
      <c r="E2698" s="176" t="s">
        <v>222</v>
      </c>
      <c r="F2698" s="176" t="s">
        <v>221</v>
      </c>
      <c r="G2698" s="176" t="s">
        <v>221</v>
      </c>
      <c r="H2698" s="176" t="s">
        <v>222</v>
      </c>
      <c r="I2698" s="176" t="s">
        <v>221</v>
      </c>
      <c r="J2698" s="176" t="s">
        <v>221</v>
      </c>
      <c r="K2698" s="176" t="s">
        <v>221</v>
      </c>
      <c r="L2698" s="176" t="s">
        <v>221</v>
      </c>
      <c r="M2698" s="176" t="s">
        <v>221</v>
      </c>
      <c r="N2698" s="176" t="s">
        <v>221</v>
      </c>
    </row>
    <row r="2699" spans="1:50" x14ac:dyDescent="0.3">
      <c r="A2699" s="176">
        <v>813790</v>
      </c>
      <c r="B2699" s="176" t="s">
        <v>308</v>
      </c>
      <c r="C2699" s="176" t="s">
        <v>222</v>
      </c>
      <c r="D2699" s="176" t="s">
        <v>221</v>
      </c>
      <c r="E2699" s="176" t="s">
        <v>222</v>
      </c>
      <c r="F2699" s="176" t="s">
        <v>222</v>
      </c>
      <c r="G2699" s="176" t="s">
        <v>222</v>
      </c>
      <c r="H2699" s="176" t="s">
        <v>222</v>
      </c>
      <c r="I2699" s="176" t="s">
        <v>221</v>
      </c>
      <c r="J2699" s="176" t="s">
        <v>221</v>
      </c>
      <c r="K2699" s="176" t="s">
        <v>221</v>
      </c>
      <c r="L2699" s="176" t="s">
        <v>221</v>
      </c>
      <c r="M2699" s="176" t="s">
        <v>221</v>
      </c>
      <c r="N2699" s="176" t="s">
        <v>221</v>
      </c>
    </row>
    <row r="2700" spans="1:50" x14ac:dyDescent="0.3">
      <c r="A2700" s="176">
        <v>813791</v>
      </c>
      <c r="B2700" s="176" t="s">
        <v>308</v>
      </c>
      <c r="C2700" s="176" t="s">
        <v>221</v>
      </c>
      <c r="D2700" s="176" t="s">
        <v>222</v>
      </c>
      <c r="E2700" s="176" t="s">
        <v>222</v>
      </c>
      <c r="F2700" s="176" t="s">
        <v>222</v>
      </c>
      <c r="G2700" s="176" t="s">
        <v>222</v>
      </c>
      <c r="H2700" s="176" t="s">
        <v>222</v>
      </c>
      <c r="I2700" s="176" t="s">
        <v>221</v>
      </c>
      <c r="J2700" s="176" t="s">
        <v>221</v>
      </c>
      <c r="K2700" s="176" t="s">
        <v>221</v>
      </c>
      <c r="L2700" s="176" t="s">
        <v>221</v>
      </c>
      <c r="M2700" s="176" t="s">
        <v>221</v>
      </c>
      <c r="N2700" s="176" t="s">
        <v>221</v>
      </c>
    </row>
    <row r="2701" spans="1:50" x14ac:dyDescent="0.3">
      <c r="A2701" s="176">
        <v>813792</v>
      </c>
      <c r="B2701" s="176" t="s">
        <v>308</v>
      </c>
      <c r="C2701" s="176" t="s">
        <v>222</v>
      </c>
      <c r="D2701" s="176" t="s">
        <v>222</v>
      </c>
      <c r="E2701" s="176" t="s">
        <v>222</v>
      </c>
      <c r="F2701" s="176" t="s">
        <v>222</v>
      </c>
      <c r="G2701" s="176" t="s">
        <v>222</v>
      </c>
      <c r="H2701" s="176" t="s">
        <v>222</v>
      </c>
      <c r="I2701" s="176" t="s">
        <v>222</v>
      </c>
      <c r="J2701" s="176" t="s">
        <v>222</v>
      </c>
      <c r="K2701" s="176" t="s">
        <v>221</v>
      </c>
      <c r="L2701" s="176" t="s">
        <v>222</v>
      </c>
      <c r="M2701" s="176" t="s">
        <v>221</v>
      </c>
      <c r="N2701" s="176" t="s">
        <v>222</v>
      </c>
      <c r="O2701" s="176" t="s">
        <v>284</v>
      </c>
      <c r="P2701" s="176" t="s">
        <v>284</v>
      </c>
      <c r="Q2701" s="176" t="s">
        <v>284</v>
      </c>
      <c r="R2701" s="176" t="s">
        <v>284</v>
      </c>
      <c r="S2701" s="176" t="s">
        <v>284</v>
      </c>
      <c r="T2701" s="176" t="s">
        <v>284</v>
      </c>
      <c r="U2701" s="176" t="s">
        <v>284</v>
      </c>
      <c r="V2701" s="176" t="s">
        <v>284</v>
      </c>
      <c r="W2701" s="176" t="s">
        <v>284</v>
      </c>
      <c r="X2701" s="176" t="s">
        <v>284</v>
      </c>
      <c r="Y2701" s="176" t="s">
        <v>284</v>
      </c>
      <c r="Z2701" s="176" t="s">
        <v>284</v>
      </c>
      <c r="AA2701" s="176" t="s">
        <v>284</v>
      </c>
      <c r="AB2701" s="176" t="s">
        <v>284</v>
      </c>
      <c r="AC2701" s="176" t="s">
        <v>284</v>
      </c>
      <c r="AD2701" s="176" t="s">
        <v>284</v>
      </c>
      <c r="AE2701" s="176" t="s">
        <v>284</v>
      </c>
      <c r="AF2701" s="176" t="s">
        <v>284</v>
      </c>
      <c r="AG2701" s="176" t="s">
        <v>284</v>
      </c>
      <c r="AH2701" s="176" t="s">
        <v>284</v>
      </c>
      <c r="AI2701" s="176" t="s">
        <v>284</v>
      </c>
      <c r="AJ2701" s="176" t="s">
        <v>284</v>
      </c>
      <c r="AK2701" s="176" t="s">
        <v>284</v>
      </c>
      <c r="AL2701" s="176" t="s">
        <v>284</v>
      </c>
      <c r="AM2701" s="176" t="s">
        <v>284</v>
      </c>
      <c r="AN2701" s="176" t="s">
        <v>284</v>
      </c>
      <c r="AO2701" s="176" t="s">
        <v>284</v>
      </c>
      <c r="AP2701" s="176" t="s">
        <v>284</v>
      </c>
      <c r="AQ2701" s="176" t="s">
        <v>284</v>
      </c>
      <c r="AR2701" s="176" t="s">
        <v>284</v>
      </c>
      <c r="AS2701" s="176" t="s">
        <v>284</v>
      </c>
      <c r="AT2701" s="176" t="s">
        <v>284</v>
      </c>
      <c r="AU2701" s="176" t="s">
        <v>284</v>
      </c>
      <c r="AV2701" s="176" t="s">
        <v>284</v>
      </c>
      <c r="AW2701" s="176" t="s">
        <v>284</v>
      </c>
      <c r="AX2701" s="176" t="s">
        <v>284</v>
      </c>
    </row>
    <row r="2702" spans="1:50" x14ac:dyDescent="0.3">
      <c r="A2702" s="176">
        <v>813794</v>
      </c>
      <c r="B2702" s="176" t="s">
        <v>308</v>
      </c>
      <c r="C2702" s="176" t="s">
        <v>222</v>
      </c>
      <c r="D2702" s="176" t="s">
        <v>221</v>
      </c>
      <c r="E2702" s="176" t="s">
        <v>222</v>
      </c>
      <c r="F2702" s="176" t="s">
        <v>222</v>
      </c>
      <c r="G2702" s="176" t="s">
        <v>222</v>
      </c>
      <c r="H2702" s="176" t="s">
        <v>222</v>
      </c>
      <c r="I2702" s="176" t="s">
        <v>222</v>
      </c>
      <c r="J2702" s="176" t="s">
        <v>222</v>
      </c>
      <c r="K2702" s="176" t="s">
        <v>222</v>
      </c>
      <c r="L2702" s="176" t="s">
        <v>222</v>
      </c>
      <c r="M2702" s="176" t="s">
        <v>222</v>
      </c>
      <c r="N2702" s="176" t="s">
        <v>222</v>
      </c>
      <c r="O2702" s="176" t="s">
        <v>284</v>
      </c>
      <c r="P2702" s="176" t="s">
        <v>284</v>
      </c>
      <c r="Q2702" s="176" t="s">
        <v>284</v>
      </c>
      <c r="R2702" s="176" t="s">
        <v>284</v>
      </c>
      <c r="S2702" s="176" t="s">
        <v>284</v>
      </c>
      <c r="T2702" s="176" t="s">
        <v>284</v>
      </c>
      <c r="U2702" s="176" t="s">
        <v>284</v>
      </c>
      <c r="V2702" s="176" t="s">
        <v>284</v>
      </c>
      <c r="W2702" s="176" t="s">
        <v>284</v>
      </c>
      <c r="X2702" s="176" t="s">
        <v>284</v>
      </c>
      <c r="Y2702" s="176" t="s">
        <v>284</v>
      </c>
      <c r="Z2702" s="176" t="s">
        <v>284</v>
      </c>
      <c r="AA2702" s="176" t="s">
        <v>284</v>
      </c>
      <c r="AB2702" s="176" t="s">
        <v>284</v>
      </c>
      <c r="AC2702" s="176" t="s">
        <v>284</v>
      </c>
      <c r="AD2702" s="176" t="s">
        <v>284</v>
      </c>
      <c r="AE2702" s="176" t="s">
        <v>284</v>
      </c>
      <c r="AF2702" s="176" t="s">
        <v>284</v>
      </c>
      <c r="AG2702" s="176" t="s">
        <v>284</v>
      </c>
      <c r="AH2702" s="176" t="s">
        <v>284</v>
      </c>
      <c r="AI2702" s="176" t="s">
        <v>284</v>
      </c>
      <c r="AJ2702" s="176" t="s">
        <v>284</v>
      </c>
      <c r="AK2702" s="176" t="s">
        <v>284</v>
      </c>
      <c r="AL2702" s="176" t="s">
        <v>284</v>
      </c>
      <c r="AM2702" s="176" t="s">
        <v>284</v>
      </c>
      <c r="AN2702" s="176" t="s">
        <v>284</v>
      </c>
      <c r="AO2702" s="176" t="s">
        <v>284</v>
      </c>
      <c r="AP2702" s="176" t="s">
        <v>284</v>
      </c>
      <c r="AQ2702" s="176" t="s">
        <v>284</v>
      </c>
      <c r="AR2702" s="176" t="s">
        <v>284</v>
      </c>
      <c r="AS2702" s="176" t="s">
        <v>284</v>
      </c>
      <c r="AT2702" s="176" t="s">
        <v>284</v>
      </c>
      <c r="AU2702" s="176" t="s">
        <v>284</v>
      </c>
      <c r="AV2702" s="176" t="s">
        <v>284</v>
      </c>
      <c r="AW2702" s="176" t="s">
        <v>284</v>
      </c>
      <c r="AX2702" s="176" t="s">
        <v>284</v>
      </c>
    </row>
    <row r="2703" spans="1:50" x14ac:dyDescent="0.3">
      <c r="A2703" s="176">
        <v>813796</v>
      </c>
      <c r="B2703" s="176" t="s">
        <v>308</v>
      </c>
      <c r="C2703" s="176" t="s">
        <v>222</v>
      </c>
      <c r="D2703" s="176" t="s">
        <v>221</v>
      </c>
      <c r="E2703" s="176" t="s">
        <v>222</v>
      </c>
      <c r="F2703" s="176" t="s">
        <v>222</v>
      </c>
      <c r="G2703" s="176" t="s">
        <v>222</v>
      </c>
      <c r="H2703" s="176" t="s">
        <v>222</v>
      </c>
      <c r="I2703" s="176" t="s">
        <v>221</v>
      </c>
      <c r="J2703" s="176" t="s">
        <v>221</v>
      </c>
      <c r="K2703" s="176" t="s">
        <v>221</v>
      </c>
      <c r="L2703" s="176" t="s">
        <v>221</v>
      </c>
      <c r="M2703" s="176" t="s">
        <v>221</v>
      </c>
      <c r="N2703" s="176" t="s">
        <v>221</v>
      </c>
    </row>
    <row r="2704" spans="1:50" x14ac:dyDescent="0.3">
      <c r="A2704" s="176">
        <v>813797</v>
      </c>
      <c r="B2704" s="176" t="s">
        <v>308</v>
      </c>
      <c r="C2704" s="176" t="s">
        <v>222</v>
      </c>
      <c r="D2704" s="176" t="s">
        <v>222</v>
      </c>
      <c r="E2704" s="176" t="s">
        <v>222</v>
      </c>
      <c r="F2704" s="176" t="s">
        <v>222</v>
      </c>
      <c r="G2704" s="176" t="s">
        <v>222</v>
      </c>
      <c r="H2704" s="176" t="s">
        <v>222</v>
      </c>
      <c r="I2704" s="176" t="s">
        <v>222</v>
      </c>
      <c r="J2704" s="176" t="s">
        <v>221</v>
      </c>
      <c r="K2704" s="176" t="s">
        <v>221</v>
      </c>
      <c r="L2704" s="176" t="s">
        <v>221</v>
      </c>
      <c r="M2704" s="176" t="s">
        <v>222</v>
      </c>
      <c r="N2704" s="176" t="s">
        <v>221</v>
      </c>
      <c r="O2704" s="176" t="s">
        <v>284</v>
      </c>
      <c r="P2704" s="176" t="s">
        <v>284</v>
      </c>
      <c r="Q2704" s="176" t="s">
        <v>284</v>
      </c>
      <c r="R2704" s="176" t="s">
        <v>284</v>
      </c>
      <c r="S2704" s="176" t="s">
        <v>284</v>
      </c>
      <c r="T2704" s="176" t="s">
        <v>284</v>
      </c>
      <c r="U2704" s="176" t="s">
        <v>284</v>
      </c>
      <c r="V2704" s="176" t="s">
        <v>284</v>
      </c>
      <c r="W2704" s="176" t="s">
        <v>284</v>
      </c>
      <c r="X2704" s="176" t="s">
        <v>284</v>
      </c>
      <c r="Y2704" s="176" t="s">
        <v>284</v>
      </c>
      <c r="Z2704" s="176" t="s">
        <v>284</v>
      </c>
      <c r="AA2704" s="176" t="s">
        <v>284</v>
      </c>
      <c r="AB2704" s="176" t="s">
        <v>284</v>
      </c>
      <c r="AC2704" s="176" t="s">
        <v>284</v>
      </c>
      <c r="AD2704" s="176" t="s">
        <v>284</v>
      </c>
      <c r="AE2704" s="176" t="s">
        <v>284</v>
      </c>
      <c r="AF2704" s="176" t="s">
        <v>284</v>
      </c>
      <c r="AG2704" s="176" t="s">
        <v>284</v>
      </c>
      <c r="AH2704" s="176" t="s">
        <v>284</v>
      </c>
      <c r="AI2704" s="176" t="s">
        <v>284</v>
      </c>
      <c r="AJ2704" s="176" t="s">
        <v>284</v>
      </c>
      <c r="AK2704" s="176" t="s">
        <v>284</v>
      </c>
      <c r="AL2704" s="176" t="s">
        <v>284</v>
      </c>
      <c r="AM2704" s="176" t="s">
        <v>284</v>
      </c>
      <c r="AN2704" s="176" t="s">
        <v>284</v>
      </c>
      <c r="AO2704" s="176" t="s">
        <v>284</v>
      </c>
      <c r="AP2704" s="176" t="s">
        <v>284</v>
      </c>
      <c r="AQ2704" s="176" t="s">
        <v>284</v>
      </c>
      <c r="AR2704" s="176" t="s">
        <v>284</v>
      </c>
      <c r="AS2704" s="176" t="s">
        <v>284</v>
      </c>
      <c r="AT2704" s="176" t="s">
        <v>284</v>
      </c>
      <c r="AU2704" s="176" t="s">
        <v>284</v>
      </c>
      <c r="AV2704" s="176" t="s">
        <v>284</v>
      </c>
      <c r="AW2704" s="176" t="s">
        <v>284</v>
      </c>
      <c r="AX2704" s="176" t="s">
        <v>284</v>
      </c>
    </row>
    <row r="2705" spans="1:50" x14ac:dyDescent="0.3">
      <c r="A2705" s="176">
        <v>813798</v>
      </c>
      <c r="B2705" s="176" t="s">
        <v>308</v>
      </c>
      <c r="C2705" s="176" t="s">
        <v>222</v>
      </c>
      <c r="D2705" s="176" t="s">
        <v>222</v>
      </c>
      <c r="E2705" s="176" t="s">
        <v>222</v>
      </c>
      <c r="F2705" s="176" t="s">
        <v>222</v>
      </c>
      <c r="G2705" s="176" t="s">
        <v>222</v>
      </c>
      <c r="H2705" s="176" t="s">
        <v>222</v>
      </c>
      <c r="I2705" s="176" t="s">
        <v>222</v>
      </c>
      <c r="J2705" s="176" t="s">
        <v>222</v>
      </c>
      <c r="K2705" s="176" t="s">
        <v>222</v>
      </c>
      <c r="L2705" s="176" t="s">
        <v>222</v>
      </c>
      <c r="M2705" s="176" t="s">
        <v>1144</v>
      </c>
      <c r="N2705" s="176" t="s">
        <v>222</v>
      </c>
      <c r="O2705" s="176" t="s">
        <v>284</v>
      </c>
      <c r="P2705" s="176" t="s">
        <v>284</v>
      </c>
      <c r="Q2705" s="176" t="s">
        <v>284</v>
      </c>
      <c r="R2705" s="176" t="s">
        <v>1144</v>
      </c>
      <c r="S2705" s="176" t="s">
        <v>284</v>
      </c>
      <c r="T2705" s="176" t="s">
        <v>284</v>
      </c>
      <c r="U2705" s="176" t="s">
        <v>284</v>
      </c>
      <c r="V2705" s="176" t="s">
        <v>1144</v>
      </c>
      <c r="W2705" s="176" t="s">
        <v>1144</v>
      </c>
      <c r="X2705" s="176" t="s">
        <v>284</v>
      </c>
      <c r="Y2705" s="176" t="s">
        <v>284</v>
      </c>
      <c r="Z2705" s="176" t="s">
        <v>1144</v>
      </c>
      <c r="AA2705" s="176" t="s">
        <v>284</v>
      </c>
      <c r="AB2705" s="176" t="s">
        <v>284</v>
      </c>
      <c r="AC2705" s="176" t="s">
        <v>1144</v>
      </c>
      <c r="AD2705" s="176" t="s">
        <v>1144</v>
      </c>
      <c r="AE2705" s="176" t="s">
        <v>1144</v>
      </c>
      <c r="AF2705" s="176" t="s">
        <v>284</v>
      </c>
      <c r="AG2705" s="176" t="s">
        <v>1144</v>
      </c>
      <c r="AH2705" s="176" t="s">
        <v>1144</v>
      </c>
      <c r="AI2705" s="176" t="s">
        <v>284</v>
      </c>
      <c r="AJ2705" s="176" t="s">
        <v>284</v>
      </c>
      <c r="AK2705" s="176" t="s">
        <v>284</v>
      </c>
      <c r="AL2705" s="176" t="s">
        <v>284</v>
      </c>
      <c r="AM2705" s="176" t="s">
        <v>284</v>
      </c>
      <c r="AN2705" s="176" t="s">
        <v>284</v>
      </c>
      <c r="AO2705" s="176" t="s">
        <v>284</v>
      </c>
      <c r="AP2705" s="176" t="s">
        <v>284</v>
      </c>
      <c r="AQ2705" s="176" t="s">
        <v>284</v>
      </c>
      <c r="AR2705" s="176" t="s">
        <v>284</v>
      </c>
      <c r="AS2705" s="176" t="s">
        <v>284</v>
      </c>
      <c r="AT2705" s="176" t="s">
        <v>284</v>
      </c>
      <c r="AU2705" s="176" t="s">
        <v>284</v>
      </c>
      <c r="AV2705" s="176" t="s">
        <v>284</v>
      </c>
      <c r="AW2705" s="176" t="s">
        <v>284</v>
      </c>
      <c r="AX2705" s="176" t="s">
        <v>284</v>
      </c>
    </row>
    <row r="2706" spans="1:50" x14ac:dyDescent="0.3">
      <c r="A2706" s="176">
        <v>813799</v>
      </c>
      <c r="B2706" s="176" t="s">
        <v>308</v>
      </c>
      <c r="C2706" s="176" t="s">
        <v>222</v>
      </c>
      <c r="D2706" s="176" t="s">
        <v>222</v>
      </c>
      <c r="E2706" s="176" t="s">
        <v>222</v>
      </c>
      <c r="F2706" s="176" t="s">
        <v>222</v>
      </c>
      <c r="G2706" s="176" t="s">
        <v>222</v>
      </c>
      <c r="H2706" s="176" t="s">
        <v>222</v>
      </c>
      <c r="I2706" s="176" t="s">
        <v>221</v>
      </c>
      <c r="J2706" s="176" t="s">
        <v>221</v>
      </c>
      <c r="K2706" s="176" t="s">
        <v>221</v>
      </c>
      <c r="L2706" s="176" t="s">
        <v>221</v>
      </c>
      <c r="M2706" s="176" t="s">
        <v>221</v>
      </c>
      <c r="N2706" s="176" t="s">
        <v>221</v>
      </c>
    </row>
    <row r="2707" spans="1:50" x14ac:dyDescent="0.3">
      <c r="A2707" s="176">
        <v>813800</v>
      </c>
      <c r="B2707" s="176" t="s">
        <v>308</v>
      </c>
      <c r="C2707" s="176" t="s">
        <v>222</v>
      </c>
      <c r="D2707" s="176" t="s">
        <v>222</v>
      </c>
      <c r="E2707" s="176" t="s">
        <v>222</v>
      </c>
      <c r="F2707" s="176" t="s">
        <v>222</v>
      </c>
      <c r="G2707" s="176" t="s">
        <v>222</v>
      </c>
      <c r="H2707" s="176" t="s">
        <v>222</v>
      </c>
      <c r="I2707" s="176" t="s">
        <v>222</v>
      </c>
      <c r="J2707" s="176" t="s">
        <v>222</v>
      </c>
      <c r="K2707" s="176" t="s">
        <v>222</v>
      </c>
      <c r="L2707" s="176" t="s">
        <v>222</v>
      </c>
      <c r="M2707" s="176" t="s">
        <v>222</v>
      </c>
      <c r="N2707" s="176" t="s">
        <v>222</v>
      </c>
      <c r="O2707" s="176" t="s">
        <v>284</v>
      </c>
      <c r="P2707" s="176" t="s">
        <v>284</v>
      </c>
      <c r="Q2707" s="176" t="s">
        <v>284</v>
      </c>
      <c r="R2707" s="176" t="s">
        <v>284</v>
      </c>
      <c r="S2707" s="176" t="s">
        <v>284</v>
      </c>
      <c r="T2707" s="176" t="s">
        <v>284</v>
      </c>
      <c r="U2707" s="176" t="s">
        <v>284</v>
      </c>
      <c r="V2707" s="176" t="s">
        <v>284</v>
      </c>
      <c r="W2707" s="176" t="s">
        <v>284</v>
      </c>
      <c r="X2707" s="176" t="s">
        <v>284</v>
      </c>
      <c r="Y2707" s="176" t="s">
        <v>284</v>
      </c>
      <c r="Z2707" s="176" t="s">
        <v>284</v>
      </c>
      <c r="AA2707" s="176" t="s">
        <v>284</v>
      </c>
      <c r="AB2707" s="176" t="s">
        <v>284</v>
      </c>
      <c r="AC2707" s="176" t="s">
        <v>284</v>
      </c>
      <c r="AD2707" s="176" t="s">
        <v>284</v>
      </c>
      <c r="AE2707" s="176" t="s">
        <v>284</v>
      </c>
      <c r="AF2707" s="176" t="s">
        <v>284</v>
      </c>
      <c r="AG2707" s="176" t="s">
        <v>284</v>
      </c>
      <c r="AH2707" s="176" t="s">
        <v>284</v>
      </c>
      <c r="AI2707" s="176" t="s">
        <v>284</v>
      </c>
      <c r="AJ2707" s="176" t="s">
        <v>284</v>
      </c>
      <c r="AK2707" s="176" t="s">
        <v>284</v>
      </c>
      <c r="AL2707" s="176" t="s">
        <v>284</v>
      </c>
      <c r="AM2707" s="176" t="s">
        <v>284</v>
      </c>
      <c r="AN2707" s="176" t="s">
        <v>284</v>
      </c>
      <c r="AO2707" s="176" t="s">
        <v>284</v>
      </c>
      <c r="AP2707" s="176" t="s">
        <v>284</v>
      </c>
      <c r="AQ2707" s="176" t="s">
        <v>284</v>
      </c>
      <c r="AR2707" s="176" t="s">
        <v>284</v>
      </c>
      <c r="AS2707" s="176" t="s">
        <v>284</v>
      </c>
      <c r="AT2707" s="176" t="s">
        <v>284</v>
      </c>
      <c r="AU2707" s="176" t="s">
        <v>284</v>
      </c>
      <c r="AV2707" s="176" t="s">
        <v>284</v>
      </c>
      <c r="AW2707" s="176" t="s">
        <v>284</v>
      </c>
      <c r="AX2707" s="176" t="s">
        <v>284</v>
      </c>
    </row>
    <row r="2708" spans="1:50" x14ac:dyDescent="0.3">
      <c r="A2708" s="176">
        <v>813801</v>
      </c>
      <c r="B2708" s="176" t="s">
        <v>308</v>
      </c>
      <c r="C2708" s="176" t="s">
        <v>222</v>
      </c>
      <c r="D2708" s="176" t="s">
        <v>222</v>
      </c>
      <c r="E2708" s="176" t="s">
        <v>222</v>
      </c>
      <c r="F2708" s="176" t="s">
        <v>221</v>
      </c>
      <c r="G2708" s="176" t="s">
        <v>221</v>
      </c>
      <c r="H2708" s="176" t="s">
        <v>222</v>
      </c>
      <c r="I2708" s="176" t="s">
        <v>222</v>
      </c>
      <c r="J2708" s="176" t="s">
        <v>222</v>
      </c>
      <c r="K2708" s="176" t="s">
        <v>222</v>
      </c>
      <c r="L2708" s="176" t="s">
        <v>222</v>
      </c>
      <c r="M2708" s="176" t="s">
        <v>222</v>
      </c>
      <c r="N2708" s="176" t="s">
        <v>222</v>
      </c>
      <c r="O2708" s="176" t="s">
        <v>284</v>
      </c>
      <c r="P2708" s="176" t="s">
        <v>284</v>
      </c>
      <c r="Q2708" s="176" t="s">
        <v>284</v>
      </c>
      <c r="R2708" s="176" t="s">
        <v>284</v>
      </c>
      <c r="S2708" s="176" t="s">
        <v>284</v>
      </c>
      <c r="T2708" s="176" t="s">
        <v>284</v>
      </c>
      <c r="U2708" s="176" t="s">
        <v>284</v>
      </c>
      <c r="V2708" s="176" t="s">
        <v>284</v>
      </c>
      <c r="W2708" s="176" t="s">
        <v>284</v>
      </c>
      <c r="X2708" s="176" t="s">
        <v>284</v>
      </c>
      <c r="Y2708" s="176" t="s">
        <v>284</v>
      </c>
      <c r="Z2708" s="176" t="s">
        <v>284</v>
      </c>
      <c r="AA2708" s="176" t="s">
        <v>284</v>
      </c>
      <c r="AB2708" s="176" t="s">
        <v>284</v>
      </c>
      <c r="AC2708" s="176" t="s">
        <v>284</v>
      </c>
      <c r="AD2708" s="176" t="s">
        <v>284</v>
      </c>
      <c r="AE2708" s="176" t="s">
        <v>284</v>
      </c>
      <c r="AF2708" s="176" t="s">
        <v>284</v>
      </c>
      <c r="AG2708" s="176" t="s">
        <v>284</v>
      </c>
      <c r="AH2708" s="176" t="s">
        <v>284</v>
      </c>
      <c r="AI2708" s="176" t="s">
        <v>284</v>
      </c>
      <c r="AJ2708" s="176" t="s">
        <v>284</v>
      </c>
      <c r="AK2708" s="176" t="s">
        <v>284</v>
      </c>
      <c r="AL2708" s="176" t="s">
        <v>284</v>
      </c>
      <c r="AM2708" s="176" t="s">
        <v>284</v>
      </c>
      <c r="AN2708" s="176" t="s">
        <v>284</v>
      </c>
      <c r="AO2708" s="176" t="s">
        <v>284</v>
      </c>
      <c r="AP2708" s="176" t="s">
        <v>284</v>
      </c>
      <c r="AQ2708" s="176" t="s">
        <v>284</v>
      </c>
      <c r="AR2708" s="176" t="s">
        <v>284</v>
      </c>
      <c r="AS2708" s="176" t="s">
        <v>284</v>
      </c>
      <c r="AT2708" s="176" t="s">
        <v>284</v>
      </c>
      <c r="AU2708" s="176" t="s">
        <v>284</v>
      </c>
      <c r="AV2708" s="176" t="s">
        <v>284</v>
      </c>
      <c r="AW2708" s="176" t="s">
        <v>284</v>
      </c>
      <c r="AX2708" s="176" t="s">
        <v>284</v>
      </c>
    </row>
    <row r="2709" spans="1:50" x14ac:dyDescent="0.3">
      <c r="A2709" s="176">
        <v>813802</v>
      </c>
      <c r="B2709" s="176" t="s">
        <v>308</v>
      </c>
      <c r="C2709" s="176" t="s">
        <v>222</v>
      </c>
      <c r="D2709" s="176" t="s">
        <v>222</v>
      </c>
      <c r="E2709" s="176" t="s">
        <v>222</v>
      </c>
      <c r="F2709" s="176" t="s">
        <v>222</v>
      </c>
      <c r="G2709" s="176" t="s">
        <v>222</v>
      </c>
      <c r="H2709" s="176" t="s">
        <v>222</v>
      </c>
      <c r="I2709" s="176" t="s">
        <v>221</v>
      </c>
      <c r="J2709" s="176" t="s">
        <v>222</v>
      </c>
      <c r="K2709" s="176" t="s">
        <v>221</v>
      </c>
      <c r="L2709" s="176" t="s">
        <v>221</v>
      </c>
      <c r="M2709" s="176" t="s">
        <v>221</v>
      </c>
      <c r="N2709" s="176" t="s">
        <v>221</v>
      </c>
      <c r="O2709" s="176" t="s">
        <v>284</v>
      </c>
      <c r="P2709" s="176" t="s">
        <v>284</v>
      </c>
      <c r="Q2709" s="176" t="s">
        <v>284</v>
      </c>
      <c r="R2709" s="176" t="s">
        <v>284</v>
      </c>
      <c r="S2709" s="176" t="s">
        <v>284</v>
      </c>
      <c r="T2709" s="176" t="s">
        <v>284</v>
      </c>
      <c r="U2709" s="176" t="s">
        <v>284</v>
      </c>
      <c r="V2709" s="176" t="s">
        <v>284</v>
      </c>
      <c r="W2709" s="176" t="s">
        <v>284</v>
      </c>
      <c r="X2709" s="176" t="s">
        <v>284</v>
      </c>
      <c r="Y2709" s="176" t="s">
        <v>284</v>
      </c>
      <c r="Z2709" s="176" t="s">
        <v>284</v>
      </c>
      <c r="AA2709" s="176" t="s">
        <v>284</v>
      </c>
      <c r="AB2709" s="176" t="s">
        <v>284</v>
      </c>
      <c r="AC2709" s="176" t="s">
        <v>284</v>
      </c>
      <c r="AD2709" s="176" t="s">
        <v>284</v>
      </c>
      <c r="AE2709" s="176" t="s">
        <v>284</v>
      </c>
      <c r="AF2709" s="176" t="s">
        <v>284</v>
      </c>
      <c r="AG2709" s="176" t="s">
        <v>284</v>
      </c>
      <c r="AH2709" s="176" t="s">
        <v>284</v>
      </c>
      <c r="AI2709" s="176" t="s">
        <v>284</v>
      </c>
      <c r="AJ2709" s="176" t="s">
        <v>284</v>
      </c>
      <c r="AK2709" s="176" t="s">
        <v>284</v>
      </c>
      <c r="AL2709" s="176" t="s">
        <v>284</v>
      </c>
      <c r="AM2709" s="176" t="s">
        <v>284</v>
      </c>
      <c r="AN2709" s="176" t="s">
        <v>284</v>
      </c>
      <c r="AO2709" s="176" t="s">
        <v>284</v>
      </c>
      <c r="AP2709" s="176" t="s">
        <v>284</v>
      </c>
      <c r="AQ2709" s="176" t="s">
        <v>284</v>
      </c>
      <c r="AR2709" s="176" t="s">
        <v>284</v>
      </c>
      <c r="AS2709" s="176" t="s">
        <v>284</v>
      </c>
      <c r="AT2709" s="176" t="s">
        <v>284</v>
      </c>
      <c r="AU2709" s="176" t="s">
        <v>284</v>
      </c>
      <c r="AV2709" s="176" t="s">
        <v>284</v>
      </c>
      <c r="AW2709" s="176" t="s">
        <v>284</v>
      </c>
      <c r="AX2709" s="176" t="s">
        <v>284</v>
      </c>
    </row>
    <row r="2710" spans="1:50" x14ac:dyDescent="0.3">
      <c r="A2710" s="176">
        <v>813803</v>
      </c>
      <c r="B2710" s="176" t="s">
        <v>308</v>
      </c>
      <c r="C2710" s="176" t="s">
        <v>222</v>
      </c>
      <c r="D2710" s="176" t="s">
        <v>221</v>
      </c>
      <c r="E2710" s="176" t="s">
        <v>222</v>
      </c>
      <c r="F2710" s="176" t="s">
        <v>222</v>
      </c>
      <c r="G2710" s="176" t="s">
        <v>221</v>
      </c>
      <c r="H2710" s="176" t="s">
        <v>222</v>
      </c>
      <c r="I2710" s="176" t="s">
        <v>221</v>
      </c>
      <c r="J2710" s="176" t="s">
        <v>221</v>
      </c>
      <c r="K2710" s="176" t="s">
        <v>221</v>
      </c>
      <c r="L2710" s="176" t="s">
        <v>221</v>
      </c>
      <c r="M2710" s="176" t="s">
        <v>221</v>
      </c>
      <c r="N2710" s="176" t="s">
        <v>221</v>
      </c>
    </row>
    <row r="2711" spans="1:50" x14ac:dyDescent="0.3">
      <c r="A2711" s="176">
        <v>813804</v>
      </c>
      <c r="B2711" s="176" t="s">
        <v>308</v>
      </c>
      <c r="C2711" s="176" t="s">
        <v>222</v>
      </c>
      <c r="D2711" s="176" t="s">
        <v>222</v>
      </c>
      <c r="E2711" s="176" t="s">
        <v>222</v>
      </c>
      <c r="F2711" s="176" t="s">
        <v>222</v>
      </c>
      <c r="G2711" s="176" t="s">
        <v>222</v>
      </c>
      <c r="H2711" s="176" t="s">
        <v>222</v>
      </c>
      <c r="I2711" s="176" t="s">
        <v>222</v>
      </c>
      <c r="J2711" s="176" t="s">
        <v>222</v>
      </c>
      <c r="K2711" s="176" t="s">
        <v>222</v>
      </c>
      <c r="L2711" s="176" t="s">
        <v>222</v>
      </c>
      <c r="M2711" s="176" t="s">
        <v>222</v>
      </c>
      <c r="N2711" s="176" t="s">
        <v>222</v>
      </c>
      <c r="O2711" s="176" t="s">
        <v>284</v>
      </c>
      <c r="P2711" s="176" t="s">
        <v>284</v>
      </c>
      <c r="Q2711" s="176" t="s">
        <v>284</v>
      </c>
      <c r="R2711" s="176" t="s">
        <v>284</v>
      </c>
      <c r="S2711" s="176" t="s">
        <v>284</v>
      </c>
      <c r="T2711" s="176" t="s">
        <v>284</v>
      </c>
      <c r="U2711" s="176" t="s">
        <v>284</v>
      </c>
      <c r="V2711" s="176" t="s">
        <v>284</v>
      </c>
      <c r="W2711" s="176" t="s">
        <v>284</v>
      </c>
      <c r="X2711" s="176" t="s">
        <v>284</v>
      </c>
      <c r="Y2711" s="176" t="s">
        <v>284</v>
      </c>
      <c r="Z2711" s="176" t="s">
        <v>284</v>
      </c>
      <c r="AA2711" s="176" t="s">
        <v>284</v>
      </c>
      <c r="AB2711" s="176" t="s">
        <v>284</v>
      </c>
      <c r="AC2711" s="176" t="s">
        <v>284</v>
      </c>
      <c r="AD2711" s="176" t="s">
        <v>284</v>
      </c>
      <c r="AE2711" s="176" t="s">
        <v>284</v>
      </c>
      <c r="AF2711" s="176" t="s">
        <v>284</v>
      </c>
      <c r="AG2711" s="176" t="s">
        <v>284</v>
      </c>
      <c r="AH2711" s="176" t="s">
        <v>284</v>
      </c>
      <c r="AI2711" s="176" t="s">
        <v>284</v>
      </c>
      <c r="AJ2711" s="176" t="s">
        <v>284</v>
      </c>
      <c r="AK2711" s="176" t="s">
        <v>284</v>
      </c>
      <c r="AL2711" s="176" t="s">
        <v>284</v>
      </c>
      <c r="AM2711" s="176" t="s">
        <v>284</v>
      </c>
      <c r="AN2711" s="176" t="s">
        <v>284</v>
      </c>
      <c r="AO2711" s="176" t="s">
        <v>284</v>
      </c>
      <c r="AP2711" s="176" t="s">
        <v>284</v>
      </c>
      <c r="AQ2711" s="176" t="s">
        <v>284</v>
      </c>
      <c r="AR2711" s="176" t="s">
        <v>284</v>
      </c>
      <c r="AS2711" s="176" t="s">
        <v>284</v>
      </c>
      <c r="AT2711" s="176" t="s">
        <v>284</v>
      </c>
      <c r="AU2711" s="176" t="s">
        <v>284</v>
      </c>
      <c r="AV2711" s="176" t="s">
        <v>284</v>
      </c>
      <c r="AW2711" s="176" t="s">
        <v>284</v>
      </c>
      <c r="AX2711" s="176" t="s">
        <v>284</v>
      </c>
    </row>
    <row r="2712" spans="1:50" x14ac:dyDescent="0.3">
      <c r="A2712" s="176">
        <v>813805</v>
      </c>
      <c r="B2712" s="176" t="s">
        <v>308</v>
      </c>
      <c r="C2712" s="176" t="s">
        <v>222</v>
      </c>
      <c r="D2712" s="176" t="s">
        <v>222</v>
      </c>
      <c r="E2712" s="176" t="s">
        <v>222</v>
      </c>
      <c r="F2712" s="176" t="s">
        <v>222</v>
      </c>
      <c r="G2712" s="176" t="s">
        <v>222</v>
      </c>
      <c r="H2712" s="176" t="s">
        <v>221</v>
      </c>
      <c r="I2712" s="176" t="s">
        <v>221</v>
      </c>
      <c r="J2712" s="176" t="s">
        <v>221</v>
      </c>
      <c r="K2712" s="176" t="s">
        <v>221</v>
      </c>
      <c r="L2712" s="176" t="s">
        <v>221</v>
      </c>
      <c r="M2712" s="176" t="s">
        <v>221</v>
      </c>
      <c r="N2712" s="176" t="s">
        <v>221</v>
      </c>
    </row>
    <row r="2713" spans="1:50" x14ac:dyDescent="0.3">
      <c r="A2713" s="176">
        <v>813806</v>
      </c>
      <c r="B2713" s="176" t="s">
        <v>308</v>
      </c>
      <c r="C2713" s="176" t="s">
        <v>222</v>
      </c>
      <c r="D2713" s="176" t="s">
        <v>221</v>
      </c>
      <c r="E2713" s="176" t="s">
        <v>222</v>
      </c>
      <c r="F2713" s="176" t="s">
        <v>222</v>
      </c>
      <c r="G2713" s="176" t="s">
        <v>222</v>
      </c>
      <c r="H2713" s="176" t="s">
        <v>222</v>
      </c>
      <c r="I2713" s="176" t="s">
        <v>222</v>
      </c>
      <c r="J2713" s="176" t="s">
        <v>222</v>
      </c>
      <c r="K2713" s="176" t="s">
        <v>221</v>
      </c>
      <c r="L2713" s="176" t="s">
        <v>221</v>
      </c>
      <c r="M2713" s="176" t="s">
        <v>222</v>
      </c>
      <c r="N2713" s="176" t="s">
        <v>222</v>
      </c>
      <c r="O2713" s="176" t="s">
        <v>284</v>
      </c>
      <c r="P2713" s="176" t="s">
        <v>284</v>
      </c>
      <c r="Q2713" s="176" t="s">
        <v>284</v>
      </c>
      <c r="R2713" s="176" t="s">
        <v>284</v>
      </c>
      <c r="S2713" s="176" t="s">
        <v>284</v>
      </c>
      <c r="T2713" s="176" t="s">
        <v>284</v>
      </c>
      <c r="U2713" s="176" t="s">
        <v>284</v>
      </c>
      <c r="V2713" s="176" t="s">
        <v>284</v>
      </c>
      <c r="W2713" s="176" t="s">
        <v>284</v>
      </c>
      <c r="X2713" s="176" t="s">
        <v>284</v>
      </c>
      <c r="Y2713" s="176" t="s">
        <v>284</v>
      </c>
      <c r="Z2713" s="176" t="s">
        <v>284</v>
      </c>
      <c r="AA2713" s="176" t="s">
        <v>284</v>
      </c>
      <c r="AB2713" s="176" t="s">
        <v>284</v>
      </c>
      <c r="AC2713" s="176" t="s">
        <v>284</v>
      </c>
      <c r="AD2713" s="176" t="s">
        <v>284</v>
      </c>
      <c r="AE2713" s="176" t="s">
        <v>284</v>
      </c>
      <c r="AF2713" s="176" t="s">
        <v>284</v>
      </c>
      <c r="AG2713" s="176" t="s">
        <v>284</v>
      </c>
      <c r="AH2713" s="176" t="s">
        <v>284</v>
      </c>
      <c r="AI2713" s="176" t="s">
        <v>284</v>
      </c>
      <c r="AJ2713" s="176" t="s">
        <v>284</v>
      </c>
      <c r="AK2713" s="176" t="s">
        <v>284</v>
      </c>
      <c r="AL2713" s="176" t="s">
        <v>284</v>
      </c>
      <c r="AM2713" s="176" t="s">
        <v>284</v>
      </c>
      <c r="AN2713" s="176" t="s">
        <v>284</v>
      </c>
      <c r="AO2713" s="176" t="s">
        <v>284</v>
      </c>
      <c r="AP2713" s="176" t="s">
        <v>284</v>
      </c>
      <c r="AQ2713" s="176" t="s">
        <v>284</v>
      </c>
      <c r="AR2713" s="176" t="s">
        <v>284</v>
      </c>
      <c r="AS2713" s="176" t="s">
        <v>284</v>
      </c>
      <c r="AT2713" s="176" t="s">
        <v>284</v>
      </c>
      <c r="AU2713" s="176" t="s">
        <v>284</v>
      </c>
      <c r="AV2713" s="176" t="s">
        <v>284</v>
      </c>
      <c r="AW2713" s="176" t="s">
        <v>284</v>
      </c>
      <c r="AX2713" s="176" t="s">
        <v>284</v>
      </c>
    </row>
    <row r="2714" spans="1:50" x14ac:dyDescent="0.3">
      <c r="A2714" s="176">
        <v>813807</v>
      </c>
      <c r="B2714" s="176" t="s">
        <v>308</v>
      </c>
      <c r="C2714" s="176" t="s">
        <v>222</v>
      </c>
      <c r="D2714" s="176" t="s">
        <v>221</v>
      </c>
      <c r="E2714" s="176" t="s">
        <v>222</v>
      </c>
      <c r="F2714" s="176" t="s">
        <v>222</v>
      </c>
      <c r="G2714" s="176" t="s">
        <v>222</v>
      </c>
      <c r="H2714" s="176" t="s">
        <v>222</v>
      </c>
      <c r="I2714" s="176" t="s">
        <v>221</v>
      </c>
      <c r="J2714" s="176" t="s">
        <v>221</v>
      </c>
      <c r="K2714" s="176" t="s">
        <v>221</v>
      </c>
      <c r="L2714" s="176" t="s">
        <v>221</v>
      </c>
      <c r="M2714" s="176" t="s">
        <v>221</v>
      </c>
      <c r="N2714" s="176" t="s">
        <v>221</v>
      </c>
    </row>
    <row r="2715" spans="1:50" x14ac:dyDescent="0.3">
      <c r="A2715" s="176">
        <v>813809</v>
      </c>
      <c r="B2715" s="176" t="s">
        <v>308</v>
      </c>
      <c r="C2715" s="176" t="s">
        <v>222</v>
      </c>
      <c r="D2715" s="176" t="s">
        <v>222</v>
      </c>
      <c r="E2715" s="176" t="s">
        <v>222</v>
      </c>
      <c r="F2715" s="176" t="s">
        <v>222</v>
      </c>
      <c r="G2715" s="176" t="s">
        <v>222</v>
      </c>
      <c r="H2715" s="176" t="s">
        <v>222</v>
      </c>
      <c r="I2715" s="176" t="s">
        <v>221</v>
      </c>
      <c r="J2715" s="176" t="s">
        <v>221</v>
      </c>
      <c r="K2715" s="176" t="s">
        <v>221</v>
      </c>
      <c r="L2715" s="176" t="s">
        <v>221</v>
      </c>
      <c r="M2715" s="176" t="s">
        <v>221</v>
      </c>
      <c r="N2715" s="176" t="s">
        <v>221</v>
      </c>
      <c r="O2715" s="176" t="s">
        <v>284</v>
      </c>
      <c r="P2715" s="176" t="s">
        <v>284</v>
      </c>
      <c r="Q2715" s="176" t="s">
        <v>284</v>
      </c>
      <c r="R2715" s="176" t="s">
        <v>284</v>
      </c>
      <c r="S2715" s="176" t="s">
        <v>284</v>
      </c>
      <c r="T2715" s="176" t="s">
        <v>284</v>
      </c>
      <c r="U2715" s="176" t="s">
        <v>284</v>
      </c>
      <c r="V2715" s="176" t="s">
        <v>284</v>
      </c>
      <c r="W2715" s="176" t="s">
        <v>284</v>
      </c>
      <c r="X2715" s="176" t="s">
        <v>284</v>
      </c>
      <c r="Y2715" s="176" t="s">
        <v>284</v>
      </c>
      <c r="Z2715" s="176" t="s">
        <v>284</v>
      </c>
      <c r="AA2715" s="176" t="s">
        <v>284</v>
      </c>
      <c r="AB2715" s="176" t="s">
        <v>284</v>
      </c>
      <c r="AC2715" s="176" t="s">
        <v>284</v>
      </c>
      <c r="AD2715" s="176" t="s">
        <v>284</v>
      </c>
      <c r="AE2715" s="176" t="s">
        <v>284</v>
      </c>
      <c r="AF2715" s="176" t="s">
        <v>284</v>
      </c>
      <c r="AG2715" s="176" t="s">
        <v>284</v>
      </c>
      <c r="AH2715" s="176" t="s">
        <v>284</v>
      </c>
      <c r="AI2715" s="176" t="s">
        <v>284</v>
      </c>
      <c r="AJ2715" s="176" t="s">
        <v>284</v>
      </c>
      <c r="AK2715" s="176" t="s">
        <v>284</v>
      </c>
      <c r="AL2715" s="176" t="s">
        <v>284</v>
      </c>
      <c r="AM2715" s="176" t="s">
        <v>284</v>
      </c>
      <c r="AN2715" s="176" t="s">
        <v>284</v>
      </c>
      <c r="AO2715" s="176" t="s">
        <v>284</v>
      </c>
      <c r="AP2715" s="176" t="s">
        <v>284</v>
      </c>
      <c r="AQ2715" s="176" t="s">
        <v>284</v>
      </c>
      <c r="AR2715" s="176" t="s">
        <v>284</v>
      </c>
      <c r="AS2715" s="176" t="s">
        <v>284</v>
      </c>
      <c r="AT2715" s="176" t="s">
        <v>284</v>
      </c>
      <c r="AU2715" s="176" t="s">
        <v>284</v>
      </c>
      <c r="AV2715" s="176" t="s">
        <v>284</v>
      </c>
      <c r="AW2715" s="176" t="s">
        <v>284</v>
      </c>
      <c r="AX2715" s="176" t="s">
        <v>284</v>
      </c>
    </row>
    <row r="2716" spans="1:50" x14ac:dyDescent="0.3">
      <c r="A2716" s="176">
        <v>813810</v>
      </c>
      <c r="B2716" s="176" t="s">
        <v>308</v>
      </c>
      <c r="C2716" s="176" t="s">
        <v>222</v>
      </c>
      <c r="D2716" s="176" t="s">
        <v>222</v>
      </c>
      <c r="E2716" s="176" t="s">
        <v>221</v>
      </c>
      <c r="F2716" s="176" t="s">
        <v>221</v>
      </c>
      <c r="G2716" s="176" t="s">
        <v>222</v>
      </c>
      <c r="H2716" s="176" t="s">
        <v>222</v>
      </c>
      <c r="I2716" s="176" t="s">
        <v>221</v>
      </c>
      <c r="J2716" s="176" t="s">
        <v>221</v>
      </c>
      <c r="K2716" s="176" t="s">
        <v>221</v>
      </c>
      <c r="L2716" s="176" t="s">
        <v>221</v>
      </c>
      <c r="M2716" s="176" t="s">
        <v>221</v>
      </c>
      <c r="N2716" s="176" t="s">
        <v>221</v>
      </c>
    </row>
    <row r="2717" spans="1:50" x14ac:dyDescent="0.3">
      <c r="A2717" s="176">
        <v>813811</v>
      </c>
      <c r="B2717" s="176" t="s">
        <v>308</v>
      </c>
      <c r="C2717" s="176" t="s">
        <v>222</v>
      </c>
      <c r="D2717" s="176" t="s">
        <v>222</v>
      </c>
      <c r="E2717" s="176" t="s">
        <v>222</v>
      </c>
      <c r="F2717" s="176" t="s">
        <v>222</v>
      </c>
      <c r="G2717" s="176" t="s">
        <v>222</v>
      </c>
      <c r="H2717" s="176" t="s">
        <v>222</v>
      </c>
      <c r="I2717" s="176" t="s">
        <v>221</v>
      </c>
      <c r="J2717" s="176" t="s">
        <v>221</v>
      </c>
      <c r="K2717" s="176" t="s">
        <v>221</v>
      </c>
      <c r="L2717" s="176" t="s">
        <v>221</v>
      </c>
      <c r="M2717" s="176" t="s">
        <v>221</v>
      </c>
      <c r="N2717" s="176" t="s">
        <v>221</v>
      </c>
    </row>
    <row r="2718" spans="1:50" x14ac:dyDescent="0.3">
      <c r="A2718" s="176">
        <v>813812</v>
      </c>
      <c r="B2718" s="176" t="s">
        <v>308</v>
      </c>
      <c r="C2718" s="176" t="s">
        <v>222</v>
      </c>
      <c r="D2718" s="176" t="s">
        <v>222</v>
      </c>
      <c r="E2718" s="176" t="s">
        <v>221</v>
      </c>
      <c r="F2718" s="176" t="s">
        <v>221</v>
      </c>
      <c r="G2718" s="176" t="s">
        <v>221</v>
      </c>
      <c r="H2718" s="176" t="s">
        <v>222</v>
      </c>
      <c r="I2718" s="176" t="s">
        <v>221</v>
      </c>
      <c r="J2718" s="176" t="s">
        <v>221</v>
      </c>
      <c r="K2718" s="176" t="s">
        <v>221</v>
      </c>
      <c r="L2718" s="176" t="s">
        <v>221</v>
      </c>
      <c r="M2718" s="176" t="s">
        <v>221</v>
      </c>
      <c r="N2718" s="176" t="s">
        <v>221</v>
      </c>
    </row>
    <row r="2719" spans="1:50" x14ac:dyDescent="0.3">
      <c r="A2719" s="176">
        <v>813813</v>
      </c>
      <c r="B2719" s="176" t="s">
        <v>308</v>
      </c>
      <c r="C2719" s="176" t="s">
        <v>222</v>
      </c>
      <c r="D2719" s="176" t="s">
        <v>222</v>
      </c>
      <c r="E2719" s="176" t="s">
        <v>222</v>
      </c>
      <c r="F2719" s="176" t="s">
        <v>221</v>
      </c>
      <c r="G2719" s="176" t="s">
        <v>222</v>
      </c>
      <c r="H2719" s="176" t="s">
        <v>222</v>
      </c>
      <c r="I2719" s="176" t="s">
        <v>221</v>
      </c>
      <c r="J2719" s="176" t="s">
        <v>221</v>
      </c>
      <c r="K2719" s="176" t="s">
        <v>221</v>
      </c>
      <c r="L2719" s="176" t="s">
        <v>221</v>
      </c>
      <c r="M2719" s="176" t="s">
        <v>221</v>
      </c>
      <c r="N2719" s="176" t="s">
        <v>221</v>
      </c>
    </row>
    <row r="2720" spans="1:50" x14ac:dyDescent="0.3">
      <c r="A2720" s="176">
        <v>813814</v>
      </c>
      <c r="B2720" s="176" t="s">
        <v>308</v>
      </c>
      <c r="C2720" s="176" t="s">
        <v>221</v>
      </c>
      <c r="D2720" s="176" t="s">
        <v>222</v>
      </c>
      <c r="E2720" s="176" t="s">
        <v>222</v>
      </c>
      <c r="F2720" s="176" t="s">
        <v>222</v>
      </c>
      <c r="G2720" s="176" t="s">
        <v>222</v>
      </c>
      <c r="H2720" s="176" t="s">
        <v>222</v>
      </c>
      <c r="I2720" s="176" t="s">
        <v>222</v>
      </c>
      <c r="J2720" s="176" t="s">
        <v>222</v>
      </c>
      <c r="K2720" s="176" t="s">
        <v>222</v>
      </c>
      <c r="L2720" s="176" t="s">
        <v>222</v>
      </c>
      <c r="M2720" s="176" t="s">
        <v>222</v>
      </c>
      <c r="N2720" s="176" t="s">
        <v>222</v>
      </c>
      <c r="O2720" s="176" t="s">
        <v>284</v>
      </c>
      <c r="P2720" s="176" t="s">
        <v>284</v>
      </c>
      <c r="Q2720" s="176" t="s">
        <v>284</v>
      </c>
      <c r="R2720" s="176" t="s">
        <v>284</v>
      </c>
      <c r="S2720" s="176" t="s">
        <v>284</v>
      </c>
      <c r="T2720" s="176" t="s">
        <v>284</v>
      </c>
      <c r="U2720" s="176" t="s">
        <v>284</v>
      </c>
      <c r="V2720" s="176" t="s">
        <v>284</v>
      </c>
      <c r="W2720" s="176" t="s">
        <v>284</v>
      </c>
      <c r="X2720" s="176" t="s">
        <v>284</v>
      </c>
      <c r="Y2720" s="176" t="s">
        <v>284</v>
      </c>
      <c r="Z2720" s="176" t="s">
        <v>284</v>
      </c>
      <c r="AA2720" s="176" t="s">
        <v>284</v>
      </c>
      <c r="AB2720" s="176" t="s">
        <v>284</v>
      </c>
      <c r="AC2720" s="176" t="s">
        <v>284</v>
      </c>
      <c r="AD2720" s="176" t="s">
        <v>284</v>
      </c>
      <c r="AE2720" s="176" t="s">
        <v>284</v>
      </c>
      <c r="AF2720" s="176" t="s">
        <v>284</v>
      </c>
      <c r="AG2720" s="176" t="s">
        <v>284</v>
      </c>
      <c r="AH2720" s="176" t="s">
        <v>284</v>
      </c>
      <c r="AI2720" s="176" t="s">
        <v>284</v>
      </c>
      <c r="AJ2720" s="176" t="s">
        <v>284</v>
      </c>
      <c r="AK2720" s="176" t="s">
        <v>284</v>
      </c>
      <c r="AL2720" s="176" t="s">
        <v>284</v>
      </c>
      <c r="AM2720" s="176" t="s">
        <v>284</v>
      </c>
      <c r="AN2720" s="176" t="s">
        <v>284</v>
      </c>
      <c r="AO2720" s="176" t="s">
        <v>284</v>
      </c>
      <c r="AP2720" s="176" t="s">
        <v>284</v>
      </c>
      <c r="AQ2720" s="176" t="s">
        <v>284</v>
      </c>
      <c r="AR2720" s="176" t="s">
        <v>284</v>
      </c>
      <c r="AS2720" s="176" t="s">
        <v>284</v>
      </c>
      <c r="AT2720" s="176" t="s">
        <v>284</v>
      </c>
      <c r="AU2720" s="176" t="s">
        <v>284</v>
      </c>
      <c r="AV2720" s="176" t="s">
        <v>284</v>
      </c>
      <c r="AW2720" s="176" t="s">
        <v>284</v>
      </c>
      <c r="AX2720" s="176" t="s">
        <v>284</v>
      </c>
    </row>
    <row r="2721" spans="1:50" x14ac:dyDescent="0.3">
      <c r="A2721" s="176">
        <v>813815</v>
      </c>
      <c r="B2721" s="176" t="s">
        <v>308</v>
      </c>
      <c r="C2721" s="176" t="s">
        <v>222</v>
      </c>
      <c r="D2721" s="176" t="s">
        <v>222</v>
      </c>
      <c r="E2721" s="176" t="s">
        <v>221</v>
      </c>
      <c r="F2721" s="176" t="s">
        <v>222</v>
      </c>
      <c r="G2721" s="176" t="s">
        <v>222</v>
      </c>
      <c r="H2721" s="176" t="s">
        <v>222</v>
      </c>
      <c r="I2721" s="176" t="s">
        <v>222</v>
      </c>
      <c r="J2721" s="176" t="s">
        <v>221</v>
      </c>
      <c r="K2721" s="176" t="s">
        <v>221</v>
      </c>
      <c r="L2721" s="176" t="s">
        <v>222</v>
      </c>
      <c r="M2721" s="176" t="s">
        <v>221</v>
      </c>
      <c r="N2721" s="176" t="s">
        <v>222</v>
      </c>
      <c r="O2721" s="176" t="s">
        <v>284</v>
      </c>
      <c r="P2721" s="176" t="s">
        <v>284</v>
      </c>
      <c r="Q2721" s="176" t="s">
        <v>284</v>
      </c>
      <c r="R2721" s="176" t="s">
        <v>284</v>
      </c>
      <c r="S2721" s="176" t="s">
        <v>284</v>
      </c>
      <c r="T2721" s="176" t="s">
        <v>284</v>
      </c>
      <c r="U2721" s="176" t="s">
        <v>284</v>
      </c>
      <c r="V2721" s="176" t="s">
        <v>284</v>
      </c>
      <c r="W2721" s="176" t="s">
        <v>284</v>
      </c>
      <c r="X2721" s="176" t="s">
        <v>284</v>
      </c>
      <c r="Y2721" s="176" t="s">
        <v>284</v>
      </c>
      <c r="Z2721" s="176" t="s">
        <v>284</v>
      </c>
      <c r="AA2721" s="176" t="s">
        <v>284</v>
      </c>
      <c r="AB2721" s="176" t="s">
        <v>284</v>
      </c>
      <c r="AC2721" s="176" t="s">
        <v>284</v>
      </c>
      <c r="AD2721" s="176" t="s">
        <v>284</v>
      </c>
      <c r="AE2721" s="176" t="s">
        <v>284</v>
      </c>
      <c r="AF2721" s="176" t="s">
        <v>284</v>
      </c>
      <c r="AG2721" s="176" t="s">
        <v>284</v>
      </c>
      <c r="AH2721" s="176" t="s">
        <v>284</v>
      </c>
      <c r="AI2721" s="176" t="s">
        <v>284</v>
      </c>
      <c r="AJ2721" s="176" t="s">
        <v>284</v>
      </c>
      <c r="AK2721" s="176" t="s">
        <v>284</v>
      </c>
      <c r="AL2721" s="176" t="s">
        <v>284</v>
      </c>
      <c r="AM2721" s="176" t="s">
        <v>284</v>
      </c>
      <c r="AN2721" s="176" t="s">
        <v>284</v>
      </c>
      <c r="AO2721" s="176" t="s">
        <v>284</v>
      </c>
      <c r="AP2721" s="176" t="s">
        <v>284</v>
      </c>
      <c r="AQ2721" s="176" t="s">
        <v>284</v>
      </c>
      <c r="AR2721" s="176" t="s">
        <v>284</v>
      </c>
      <c r="AS2721" s="176" t="s">
        <v>284</v>
      </c>
      <c r="AT2721" s="176" t="s">
        <v>284</v>
      </c>
      <c r="AU2721" s="176" t="s">
        <v>284</v>
      </c>
      <c r="AV2721" s="176" t="s">
        <v>284</v>
      </c>
      <c r="AW2721" s="176" t="s">
        <v>284</v>
      </c>
      <c r="AX2721" s="176" t="s">
        <v>284</v>
      </c>
    </row>
    <row r="2722" spans="1:50" x14ac:dyDescent="0.3">
      <c r="A2722" s="176">
        <v>813817</v>
      </c>
      <c r="B2722" s="176" t="s">
        <v>308</v>
      </c>
      <c r="C2722" s="176" t="s">
        <v>222</v>
      </c>
      <c r="D2722" s="176" t="s">
        <v>222</v>
      </c>
      <c r="E2722" s="176" t="s">
        <v>222</v>
      </c>
      <c r="F2722" s="176" t="s">
        <v>222</v>
      </c>
      <c r="G2722" s="176" t="s">
        <v>222</v>
      </c>
      <c r="H2722" s="176" t="s">
        <v>222</v>
      </c>
      <c r="I2722" s="176" t="s">
        <v>222</v>
      </c>
      <c r="J2722" s="176" t="s">
        <v>221</v>
      </c>
      <c r="K2722" s="176" t="s">
        <v>221</v>
      </c>
      <c r="L2722" s="176" t="s">
        <v>221</v>
      </c>
      <c r="M2722" s="176" t="s">
        <v>222</v>
      </c>
      <c r="N2722" s="176" t="s">
        <v>222</v>
      </c>
      <c r="O2722" s="176" t="s">
        <v>284</v>
      </c>
      <c r="P2722" s="176" t="s">
        <v>284</v>
      </c>
      <c r="Q2722" s="176" t="s">
        <v>284</v>
      </c>
      <c r="R2722" s="176" t="s">
        <v>284</v>
      </c>
      <c r="S2722" s="176" t="s">
        <v>284</v>
      </c>
      <c r="T2722" s="176" t="s">
        <v>284</v>
      </c>
      <c r="U2722" s="176" t="s">
        <v>284</v>
      </c>
      <c r="V2722" s="176" t="s">
        <v>284</v>
      </c>
      <c r="W2722" s="176" t="s">
        <v>284</v>
      </c>
      <c r="X2722" s="176" t="s">
        <v>284</v>
      </c>
      <c r="Y2722" s="176" t="s">
        <v>284</v>
      </c>
      <c r="Z2722" s="176" t="s">
        <v>284</v>
      </c>
      <c r="AA2722" s="176" t="s">
        <v>284</v>
      </c>
      <c r="AB2722" s="176" t="s">
        <v>284</v>
      </c>
      <c r="AC2722" s="176" t="s">
        <v>284</v>
      </c>
      <c r="AD2722" s="176" t="s">
        <v>284</v>
      </c>
      <c r="AE2722" s="176" t="s">
        <v>284</v>
      </c>
      <c r="AF2722" s="176" t="s">
        <v>284</v>
      </c>
      <c r="AG2722" s="176" t="s">
        <v>284</v>
      </c>
      <c r="AH2722" s="176" t="s">
        <v>284</v>
      </c>
      <c r="AI2722" s="176" t="s">
        <v>284</v>
      </c>
      <c r="AJ2722" s="176" t="s">
        <v>284</v>
      </c>
      <c r="AK2722" s="176" t="s">
        <v>284</v>
      </c>
      <c r="AL2722" s="176" t="s">
        <v>284</v>
      </c>
      <c r="AM2722" s="176" t="s">
        <v>284</v>
      </c>
      <c r="AN2722" s="176" t="s">
        <v>284</v>
      </c>
      <c r="AO2722" s="176" t="s">
        <v>284</v>
      </c>
      <c r="AP2722" s="176" t="s">
        <v>284</v>
      </c>
      <c r="AQ2722" s="176" t="s">
        <v>284</v>
      </c>
      <c r="AR2722" s="176" t="s">
        <v>284</v>
      </c>
      <c r="AS2722" s="176" t="s">
        <v>284</v>
      </c>
      <c r="AT2722" s="176" t="s">
        <v>284</v>
      </c>
      <c r="AU2722" s="176" t="s">
        <v>284</v>
      </c>
      <c r="AV2722" s="176" t="s">
        <v>284</v>
      </c>
      <c r="AW2722" s="176" t="s">
        <v>284</v>
      </c>
      <c r="AX2722" s="176" t="s">
        <v>284</v>
      </c>
    </row>
    <row r="2723" spans="1:50" x14ac:dyDescent="0.3">
      <c r="A2723" s="176">
        <v>813818</v>
      </c>
      <c r="B2723" s="176" t="s">
        <v>308</v>
      </c>
      <c r="C2723" s="176" t="s">
        <v>222</v>
      </c>
      <c r="D2723" s="176" t="s">
        <v>222</v>
      </c>
      <c r="E2723" s="176" t="s">
        <v>222</v>
      </c>
      <c r="F2723" s="176" t="s">
        <v>222</v>
      </c>
      <c r="G2723" s="176" t="s">
        <v>222</v>
      </c>
      <c r="H2723" s="176" t="s">
        <v>222</v>
      </c>
      <c r="I2723" s="176" t="s">
        <v>221</v>
      </c>
      <c r="J2723" s="176" t="s">
        <v>221</v>
      </c>
      <c r="K2723" s="176" t="s">
        <v>221</v>
      </c>
      <c r="L2723" s="176" t="s">
        <v>221</v>
      </c>
      <c r="M2723" s="176" t="s">
        <v>221</v>
      </c>
      <c r="N2723" s="176" t="s">
        <v>221</v>
      </c>
    </row>
    <row r="2724" spans="1:50" x14ac:dyDescent="0.3">
      <c r="A2724" s="176">
        <v>813819</v>
      </c>
      <c r="B2724" s="176" t="s">
        <v>308</v>
      </c>
      <c r="C2724" s="176" t="s">
        <v>222</v>
      </c>
      <c r="D2724" s="176" t="s">
        <v>221</v>
      </c>
      <c r="E2724" s="176" t="s">
        <v>221</v>
      </c>
      <c r="F2724" s="176" t="s">
        <v>221</v>
      </c>
      <c r="G2724" s="176" t="s">
        <v>221</v>
      </c>
      <c r="H2724" s="176" t="s">
        <v>222</v>
      </c>
      <c r="I2724" s="176" t="s">
        <v>222</v>
      </c>
      <c r="J2724" s="176" t="s">
        <v>221</v>
      </c>
      <c r="K2724" s="176" t="s">
        <v>221</v>
      </c>
      <c r="L2724" s="176" t="s">
        <v>222</v>
      </c>
      <c r="M2724" s="176" t="s">
        <v>221</v>
      </c>
      <c r="N2724" s="176" t="s">
        <v>221</v>
      </c>
      <c r="O2724" s="176" t="s">
        <v>284</v>
      </c>
      <c r="P2724" s="176" t="s">
        <v>284</v>
      </c>
      <c r="Q2724" s="176" t="s">
        <v>284</v>
      </c>
      <c r="R2724" s="176" t="s">
        <v>284</v>
      </c>
      <c r="S2724" s="176" t="s">
        <v>284</v>
      </c>
      <c r="T2724" s="176" t="s">
        <v>284</v>
      </c>
      <c r="U2724" s="176" t="s">
        <v>284</v>
      </c>
      <c r="V2724" s="176" t="s">
        <v>284</v>
      </c>
      <c r="W2724" s="176" t="s">
        <v>284</v>
      </c>
      <c r="X2724" s="176" t="s">
        <v>284</v>
      </c>
      <c r="Y2724" s="176" t="s">
        <v>284</v>
      </c>
      <c r="Z2724" s="176" t="s">
        <v>284</v>
      </c>
      <c r="AA2724" s="176" t="s">
        <v>284</v>
      </c>
      <c r="AB2724" s="176" t="s">
        <v>284</v>
      </c>
      <c r="AC2724" s="176" t="s">
        <v>284</v>
      </c>
      <c r="AD2724" s="176" t="s">
        <v>284</v>
      </c>
      <c r="AE2724" s="176" t="s">
        <v>284</v>
      </c>
      <c r="AF2724" s="176" t="s">
        <v>284</v>
      </c>
      <c r="AG2724" s="176" t="s">
        <v>284</v>
      </c>
      <c r="AH2724" s="176" t="s">
        <v>284</v>
      </c>
      <c r="AI2724" s="176" t="s">
        <v>284</v>
      </c>
      <c r="AJ2724" s="176" t="s">
        <v>284</v>
      </c>
      <c r="AK2724" s="176" t="s">
        <v>284</v>
      </c>
      <c r="AL2724" s="176" t="s">
        <v>284</v>
      </c>
      <c r="AM2724" s="176" t="s">
        <v>284</v>
      </c>
      <c r="AN2724" s="176" t="s">
        <v>284</v>
      </c>
      <c r="AO2724" s="176" t="s">
        <v>284</v>
      </c>
      <c r="AP2724" s="176" t="s">
        <v>284</v>
      </c>
      <c r="AQ2724" s="176" t="s">
        <v>284</v>
      </c>
      <c r="AR2724" s="176" t="s">
        <v>284</v>
      </c>
      <c r="AS2724" s="176" t="s">
        <v>284</v>
      </c>
      <c r="AT2724" s="176" t="s">
        <v>284</v>
      </c>
      <c r="AU2724" s="176" t="s">
        <v>284</v>
      </c>
      <c r="AV2724" s="176" t="s">
        <v>284</v>
      </c>
      <c r="AW2724" s="176" t="s">
        <v>284</v>
      </c>
      <c r="AX2724" s="176" t="s">
        <v>284</v>
      </c>
    </row>
    <row r="2725" spans="1:50" x14ac:dyDescent="0.3">
      <c r="A2725" s="176">
        <v>813820</v>
      </c>
      <c r="B2725" s="176" t="s">
        <v>308</v>
      </c>
      <c r="C2725" s="176" t="s">
        <v>1144</v>
      </c>
      <c r="D2725" s="176" t="s">
        <v>222</v>
      </c>
      <c r="E2725" s="176" t="s">
        <v>222</v>
      </c>
      <c r="F2725" s="176" t="s">
        <v>1144</v>
      </c>
      <c r="G2725" s="176" t="s">
        <v>1144</v>
      </c>
      <c r="H2725" s="176" t="s">
        <v>1144</v>
      </c>
      <c r="I2725" s="176" t="s">
        <v>221</v>
      </c>
      <c r="J2725" s="176" t="s">
        <v>1144</v>
      </c>
      <c r="K2725" s="176" t="s">
        <v>221</v>
      </c>
      <c r="L2725" s="176" t="s">
        <v>221</v>
      </c>
      <c r="M2725" s="176" t="s">
        <v>1144</v>
      </c>
      <c r="N2725" s="176" t="s">
        <v>1144</v>
      </c>
      <c r="O2725" s="176" t="s">
        <v>284</v>
      </c>
      <c r="P2725" s="176" t="s">
        <v>284</v>
      </c>
      <c r="Q2725" s="176" t="s">
        <v>284</v>
      </c>
      <c r="R2725" s="176" t="s">
        <v>284</v>
      </c>
      <c r="S2725" s="176" t="s">
        <v>284</v>
      </c>
      <c r="T2725" s="176" t="s">
        <v>284</v>
      </c>
      <c r="U2725" s="176" t="s">
        <v>284</v>
      </c>
      <c r="V2725" s="176" t="s">
        <v>284</v>
      </c>
      <c r="W2725" s="176" t="s">
        <v>284</v>
      </c>
      <c r="X2725" s="176" t="s">
        <v>284</v>
      </c>
      <c r="Y2725" s="176" t="s">
        <v>284</v>
      </c>
      <c r="Z2725" s="176" t="s">
        <v>284</v>
      </c>
      <c r="AA2725" s="176" t="s">
        <v>284</v>
      </c>
      <c r="AB2725" s="176" t="s">
        <v>284</v>
      </c>
      <c r="AC2725" s="176" t="s">
        <v>284</v>
      </c>
      <c r="AD2725" s="176" t="s">
        <v>284</v>
      </c>
      <c r="AE2725" s="176" t="s">
        <v>284</v>
      </c>
      <c r="AF2725" s="176" t="s">
        <v>284</v>
      </c>
      <c r="AG2725" s="176" t="s">
        <v>284</v>
      </c>
      <c r="AH2725" s="176" t="s">
        <v>284</v>
      </c>
      <c r="AI2725" s="176" t="s">
        <v>284</v>
      </c>
      <c r="AJ2725" s="176" t="s">
        <v>284</v>
      </c>
      <c r="AK2725" s="176" t="s">
        <v>284</v>
      </c>
      <c r="AL2725" s="176" t="s">
        <v>284</v>
      </c>
      <c r="AM2725" s="176" t="s">
        <v>284</v>
      </c>
      <c r="AN2725" s="176" t="s">
        <v>284</v>
      </c>
      <c r="AO2725" s="176" t="s">
        <v>284</v>
      </c>
      <c r="AP2725" s="176" t="s">
        <v>284</v>
      </c>
      <c r="AQ2725" s="176" t="s">
        <v>284</v>
      </c>
      <c r="AR2725" s="176" t="s">
        <v>284</v>
      </c>
      <c r="AS2725" s="176" t="s">
        <v>284</v>
      </c>
      <c r="AT2725" s="176" t="s">
        <v>284</v>
      </c>
      <c r="AU2725" s="176" t="s">
        <v>284</v>
      </c>
      <c r="AV2725" s="176" t="s">
        <v>284</v>
      </c>
      <c r="AW2725" s="176" t="s">
        <v>284</v>
      </c>
      <c r="AX2725" s="176" t="s">
        <v>284</v>
      </c>
    </row>
    <row r="2726" spans="1:50" x14ac:dyDescent="0.3">
      <c r="A2726" s="176">
        <v>813822</v>
      </c>
      <c r="B2726" s="176" t="s">
        <v>308</v>
      </c>
      <c r="C2726" s="176" t="s">
        <v>222</v>
      </c>
      <c r="D2726" s="176" t="s">
        <v>222</v>
      </c>
      <c r="E2726" s="176" t="s">
        <v>222</v>
      </c>
      <c r="F2726" s="176" t="s">
        <v>222</v>
      </c>
      <c r="G2726" s="176" t="s">
        <v>221</v>
      </c>
      <c r="H2726" s="176" t="s">
        <v>222</v>
      </c>
      <c r="I2726" s="176" t="s">
        <v>221</v>
      </c>
      <c r="J2726" s="176" t="s">
        <v>221</v>
      </c>
      <c r="K2726" s="176" t="s">
        <v>221</v>
      </c>
      <c r="L2726" s="176" t="s">
        <v>221</v>
      </c>
      <c r="M2726" s="176" t="s">
        <v>221</v>
      </c>
      <c r="N2726" s="176" t="s">
        <v>221</v>
      </c>
    </row>
    <row r="2727" spans="1:50" x14ac:dyDescent="0.3">
      <c r="A2727" s="176">
        <v>813823</v>
      </c>
      <c r="B2727" s="176" t="s">
        <v>308</v>
      </c>
      <c r="C2727" s="176" t="s">
        <v>222</v>
      </c>
      <c r="D2727" s="176" t="s">
        <v>221</v>
      </c>
      <c r="E2727" s="176" t="s">
        <v>222</v>
      </c>
      <c r="F2727" s="176" t="s">
        <v>222</v>
      </c>
      <c r="G2727" s="176" t="s">
        <v>222</v>
      </c>
      <c r="H2727" s="176" t="s">
        <v>222</v>
      </c>
      <c r="I2727" s="176" t="s">
        <v>221</v>
      </c>
      <c r="J2727" s="176" t="s">
        <v>221</v>
      </c>
      <c r="K2727" s="176" t="s">
        <v>221</v>
      </c>
      <c r="L2727" s="176" t="s">
        <v>221</v>
      </c>
      <c r="M2727" s="176" t="s">
        <v>221</v>
      </c>
      <c r="N2727" s="176" t="s">
        <v>221</v>
      </c>
    </row>
    <row r="2728" spans="1:50" x14ac:dyDescent="0.3">
      <c r="A2728" s="176">
        <v>813825</v>
      </c>
      <c r="B2728" s="176" t="s">
        <v>308</v>
      </c>
      <c r="C2728" s="176" t="s">
        <v>222</v>
      </c>
      <c r="D2728" s="176" t="s">
        <v>221</v>
      </c>
      <c r="E2728" s="176" t="s">
        <v>222</v>
      </c>
      <c r="F2728" s="176" t="s">
        <v>221</v>
      </c>
      <c r="G2728" s="176" t="s">
        <v>222</v>
      </c>
      <c r="H2728" s="176" t="s">
        <v>222</v>
      </c>
      <c r="I2728" s="176" t="s">
        <v>222</v>
      </c>
      <c r="J2728" s="176" t="s">
        <v>222</v>
      </c>
      <c r="K2728" s="176" t="s">
        <v>221</v>
      </c>
      <c r="L2728" s="176" t="s">
        <v>222</v>
      </c>
      <c r="M2728" s="176" t="s">
        <v>222</v>
      </c>
      <c r="N2728" s="176" t="s">
        <v>222</v>
      </c>
      <c r="O2728" s="176" t="s">
        <v>284</v>
      </c>
      <c r="P2728" s="176" t="s">
        <v>284</v>
      </c>
      <c r="Q2728" s="176" t="s">
        <v>284</v>
      </c>
      <c r="R2728" s="176" t="s">
        <v>284</v>
      </c>
      <c r="S2728" s="176" t="s">
        <v>284</v>
      </c>
      <c r="T2728" s="176" t="s">
        <v>284</v>
      </c>
      <c r="U2728" s="176" t="s">
        <v>284</v>
      </c>
      <c r="V2728" s="176" t="s">
        <v>284</v>
      </c>
      <c r="W2728" s="176" t="s">
        <v>284</v>
      </c>
      <c r="X2728" s="176" t="s">
        <v>284</v>
      </c>
      <c r="Y2728" s="176" t="s">
        <v>284</v>
      </c>
      <c r="Z2728" s="176" t="s">
        <v>284</v>
      </c>
      <c r="AA2728" s="176" t="s">
        <v>284</v>
      </c>
      <c r="AB2728" s="176" t="s">
        <v>284</v>
      </c>
      <c r="AC2728" s="176" t="s">
        <v>284</v>
      </c>
      <c r="AD2728" s="176" t="s">
        <v>284</v>
      </c>
      <c r="AE2728" s="176" t="s">
        <v>284</v>
      </c>
      <c r="AF2728" s="176" t="s">
        <v>284</v>
      </c>
      <c r="AG2728" s="176" t="s">
        <v>284</v>
      </c>
      <c r="AH2728" s="176" t="s">
        <v>284</v>
      </c>
      <c r="AI2728" s="176" t="s">
        <v>284</v>
      </c>
      <c r="AJ2728" s="176" t="s">
        <v>284</v>
      </c>
      <c r="AK2728" s="176" t="s">
        <v>284</v>
      </c>
      <c r="AL2728" s="176" t="s">
        <v>284</v>
      </c>
      <c r="AM2728" s="176" t="s">
        <v>284</v>
      </c>
      <c r="AN2728" s="176" t="s">
        <v>284</v>
      </c>
      <c r="AO2728" s="176" t="s">
        <v>284</v>
      </c>
      <c r="AP2728" s="176" t="s">
        <v>284</v>
      </c>
      <c r="AQ2728" s="176" t="s">
        <v>284</v>
      </c>
      <c r="AR2728" s="176" t="s">
        <v>284</v>
      </c>
      <c r="AS2728" s="176" t="s">
        <v>284</v>
      </c>
      <c r="AT2728" s="176" t="s">
        <v>284</v>
      </c>
      <c r="AU2728" s="176" t="s">
        <v>284</v>
      </c>
      <c r="AV2728" s="176" t="s">
        <v>284</v>
      </c>
      <c r="AW2728" s="176" t="s">
        <v>284</v>
      </c>
      <c r="AX2728" s="176" t="s">
        <v>284</v>
      </c>
    </row>
    <row r="2729" spans="1:50" x14ac:dyDescent="0.3">
      <c r="A2729" s="176">
        <v>813828</v>
      </c>
      <c r="B2729" s="176" t="s">
        <v>308</v>
      </c>
      <c r="C2729" s="176" t="s">
        <v>222</v>
      </c>
      <c r="D2729" s="176" t="s">
        <v>221</v>
      </c>
      <c r="E2729" s="176" t="s">
        <v>222</v>
      </c>
      <c r="F2729" s="176" t="s">
        <v>222</v>
      </c>
      <c r="G2729" s="176" t="s">
        <v>222</v>
      </c>
      <c r="H2729" s="176" t="s">
        <v>222</v>
      </c>
      <c r="I2729" s="176" t="s">
        <v>221</v>
      </c>
      <c r="J2729" s="176" t="s">
        <v>221</v>
      </c>
      <c r="K2729" s="176" t="s">
        <v>221</v>
      </c>
      <c r="L2729" s="176" t="s">
        <v>221</v>
      </c>
      <c r="M2729" s="176" t="s">
        <v>221</v>
      </c>
      <c r="N2729" s="176" t="s">
        <v>221</v>
      </c>
    </row>
    <row r="2730" spans="1:50" x14ac:dyDescent="0.3">
      <c r="A2730" s="176">
        <v>813829</v>
      </c>
      <c r="B2730" s="176" t="s">
        <v>308</v>
      </c>
      <c r="C2730" s="176" t="s">
        <v>222</v>
      </c>
      <c r="D2730" s="176" t="s">
        <v>222</v>
      </c>
      <c r="E2730" s="176" t="s">
        <v>222</v>
      </c>
      <c r="F2730" s="176" t="s">
        <v>222</v>
      </c>
      <c r="G2730" s="176" t="s">
        <v>222</v>
      </c>
      <c r="H2730" s="176" t="s">
        <v>222</v>
      </c>
      <c r="I2730" s="176" t="s">
        <v>221</v>
      </c>
      <c r="J2730" s="176" t="s">
        <v>221</v>
      </c>
      <c r="K2730" s="176" t="s">
        <v>221</v>
      </c>
      <c r="L2730" s="176" t="s">
        <v>221</v>
      </c>
      <c r="M2730" s="176" t="s">
        <v>221</v>
      </c>
      <c r="N2730" s="176" t="s">
        <v>221</v>
      </c>
    </row>
    <row r="2731" spans="1:50" x14ac:dyDescent="0.3">
      <c r="A2731" s="176">
        <v>813830</v>
      </c>
      <c r="B2731" s="176" t="s">
        <v>308</v>
      </c>
      <c r="C2731" s="176" t="s">
        <v>222</v>
      </c>
      <c r="D2731" s="176" t="s">
        <v>222</v>
      </c>
      <c r="E2731" s="176" t="s">
        <v>222</v>
      </c>
      <c r="F2731" s="176" t="s">
        <v>222</v>
      </c>
      <c r="G2731" s="176" t="s">
        <v>222</v>
      </c>
      <c r="H2731" s="176" t="s">
        <v>222</v>
      </c>
      <c r="I2731" s="176" t="s">
        <v>222</v>
      </c>
      <c r="J2731" s="176" t="s">
        <v>222</v>
      </c>
      <c r="K2731" s="176" t="s">
        <v>222</v>
      </c>
      <c r="L2731" s="176" t="s">
        <v>222</v>
      </c>
      <c r="M2731" s="176" t="s">
        <v>222</v>
      </c>
      <c r="N2731" s="176" t="s">
        <v>222</v>
      </c>
      <c r="O2731" s="176" t="s">
        <v>284</v>
      </c>
      <c r="P2731" s="176" t="s">
        <v>284</v>
      </c>
      <c r="Q2731" s="176" t="s">
        <v>284</v>
      </c>
      <c r="R2731" s="176" t="s">
        <v>284</v>
      </c>
      <c r="S2731" s="176" t="s">
        <v>284</v>
      </c>
      <c r="T2731" s="176" t="s">
        <v>284</v>
      </c>
      <c r="U2731" s="176" t="s">
        <v>284</v>
      </c>
      <c r="V2731" s="176" t="s">
        <v>284</v>
      </c>
      <c r="W2731" s="176" t="s">
        <v>284</v>
      </c>
      <c r="X2731" s="176" t="s">
        <v>284</v>
      </c>
      <c r="Y2731" s="176" t="s">
        <v>284</v>
      </c>
      <c r="Z2731" s="176" t="s">
        <v>284</v>
      </c>
      <c r="AA2731" s="176" t="s">
        <v>284</v>
      </c>
      <c r="AB2731" s="176" t="s">
        <v>284</v>
      </c>
      <c r="AC2731" s="176" t="s">
        <v>284</v>
      </c>
      <c r="AD2731" s="176" t="s">
        <v>284</v>
      </c>
      <c r="AE2731" s="176" t="s">
        <v>284</v>
      </c>
      <c r="AF2731" s="176" t="s">
        <v>284</v>
      </c>
      <c r="AG2731" s="176" t="s">
        <v>284</v>
      </c>
      <c r="AH2731" s="176" t="s">
        <v>284</v>
      </c>
      <c r="AI2731" s="176" t="s">
        <v>284</v>
      </c>
      <c r="AJ2731" s="176" t="s">
        <v>284</v>
      </c>
      <c r="AK2731" s="176" t="s">
        <v>284</v>
      </c>
      <c r="AL2731" s="176" t="s">
        <v>284</v>
      </c>
      <c r="AM2731" s="176" t="s">
        <v>284</v>
      </c>
      <c r="AN2731" s="176" t="s">
        <v>284</v>
      </c>
      <c r="AO2731" s="176" t="s">
        <v>284</v>
      </c>
      <c r="AP2731" s="176" t="s">
        <v>284</v>
      </c>
      <c r="AQ2731" s="176" t="s">
        <v>284</v>
      </c>
      <c r="AR2731" s="176" t="s">
        <v>284</v>
      </c>
      <c r="AS2731" s="176" t="s">
        <v>284</v>
      </c>
      <c r="AT2731" s="176" t="s">
        <v>284</v>
      </c>
      <c r="AU2731" s="176" t="s">
        <v>284</v>
      </c>
      <c r="AV2731" s="176" t="s">
        <v>284</v>
      </c>
      <c r="AW2731" s="176" t="s">
        <v>284</v>
      </c>
      <c r="AX2731" s="176" t="s">
        <v>284</v>
      </c>
    </row>
    <row r="2732" spans="1:50" x14ac:dyDescent="0.3">
      <c r="A2732" s="176">
        <v>813831</v>
      </c>
      <c r="B2732" s="176" t="s">
        <v>308</v>
      </c>
      <c r="C2732" s="176" t="s">
        <v>222</v>
      </c>
      <c r="D2732" s="176" t="s">
        <v>222</v>
      </c>
      <c r="E2732" s="176" t="s">
        <v>222</v>
      </c>
      <c r="F2732" s="176" t="s">
        <v>222</v>
      </c>
      <c r="G2732" s="176" t="s">
        <v>222</v>
      </c>
      <c r="H2732" s="176" t="s">
        <v>222</v>
      </c>
      <c r="I2732" s="176" t="s">
        <v>222</v>
      </c>
      <c r="J2732" s="176" t="s">
        <v>222</v>
      </c>
      <c r="K2732" s="176" t="s">
        <v>222</v>
      </c>
      <c r="L2732" s="176" t="s">
        <v>222</v>
      </c>
      <c r="M2732" s="176" t="s">
        <v>222</v>
      </c>
      <c r="N2732" s="176" t="s">
        <v>222</v>
      </c>
      <c r="O2732" s="176" t="s">
        <v>284</v>
      </c>
      <c r="P2732" s="176" t="s">
        <v>284</v>
      </c>
      <c r="Q2732" s="176" t="s">
        <v>284</v>
      </c>
      <c r="R2732" s="176" t="s">
        <v>284</v>
      </c>
      <c r="S2732" s="176" t="s">
        <v>284</v>
      </c>
      <c r="T2732" s="176" t="s">
        <v>284</v>
      </c>
      <c r="U2732" s="176" t="s">
        <v>284</v>
      </c>
      <c r="V2732" s="176" t="s">
        <v>284</v>
      </c>
      <c r="W2732" s="176" t="s">
        <v>284</v>
      </c>
      <c r="X2732" s="176" t="s">
        <v>284</v>
      </c>
      <c r="Y2732" s="176" t="s">
        <v>284</v>
      </c>
      <c r="Z2732" s="176" t="s">
        <v>284</v>
      </c>
      <c r="AA2732" s="176" t="s">
        <v>284</v>
      </c>
      <c r="AB2732" s="176" t="s">
        <v>284</v>
      </c>
      <c r="AC2732" s="176" t="s">
        <v>284</v>
      </c>
      <c r="AD2732" s="176" t="s">
        <v>284</v>
      </c>
      <c r="AE2732" s="176" t="s">
        <v>284</v>
      </c>
      <c r="AF2732" s="176" t="s">
        <v>284</v>
      </c>
      <c r="AG2732" s="176" t="s">
        <v>284</v>
      </c>
      <c r="AH2732" s="176" t="s">
        <v>284</v>
      </c>
      <c r="AI2732" s="176" t="s">
        <v>284</v>
      </c>
      <c r="AJ2732" s="176" t="s">
        <v>284</v>
      </c>
      <c r="AK2732" s="176" t="s">
        <v>284</v>
      </c>
      <c r="AL2732" s="176" t="s">
        <v>284</v>
      </c>
      <c r="AM2732" s="176" t="s">
        <v>284</v>
      </c>
      <c r="AN2732" s="176" t="s">
        <v>284</v>
      </c>
      <c r="AO2732" s="176" t="s">
        <v>284</v>
      </c>
      <c r="AP2732" s="176" t="s">
        <v>284</v>
      </c>
      <c r="AQ2732" s="176" t="s">
        <v>284</v>
      </c>
      <c r="AR2732" s="176" t="s">
        <v>284</v>
      </c>
      <c r="AS2732" s="176" t="s">
        <v>284</v>
      </c>
      <c r="AT2732" s="176" t="s">
        <v>284</v>
      </c>
      <c r="AU2732" s="176" t="s">
        <v>284</v>
      </c>
      <c r="AV2732" s="176" t="s">
        <v>284</v>
      </c>
      <c r="AW2732" s="176" t="s">
        <v>284</v>
      </c>
      <c r="AX2732" s="176" t="s">
        <v>284</v>
      </c>
    </row>
    <row r="2733" spans="1:50" x14ac:dyDescent="0.3">
      <c r="A2733" s="176">
        <v>813832</v>
      </c>
      <c r="B2733" s="176" t="s">
        <v>308</v>
      </c>
      <c r="C2733" s="176" t="s">
        <v>222</v>
      </c>
      <c r="D2733" s="176" t="s">
        <v>222</v>
      </c>
      <c r="E2733" s="176" t="s">
        <v>222</v>
      </c>
      <c r="F2733" s="176" t="s">
        <v>222</v>
      </c>
      <c r="G2733" s="176" t="s">
        <v>222</v>
      </c>
      <c r="H2733" s="176" t="s">
        <v>222</v>
      </c>
      <c r="I2733" s="176" t="s">
        <v>221</v>
      </c>
      <c r="J2733" s="176" t="s">
        <v>221</v>
      </c>
      <c r="K2733" s="176" t="s">
        <v>221</v>
      </c>
      <c r="L2733" s="176" t="s">
        <v>221</v>
      </c>
      <c r="M2733" s="176" t="s">
        <v>221</v>
      </c>
      <c r="N2733" s="176" t="s">
        <v>221</v>
      </c>
    </row>
    <row r="2734" spans="1:50" x14ac:dyDescent="0.3">
      <c r="A2734" s="176">
        <v>813833</v>
      </c>
      <c r="B2734" s="176" t="s">
        <v>308</v>
      </c>
      <c r="C2734" s="176" t="s">
        <v>222</v>
      </c>
      <c r="D2734" s="176" t="s">
        <v>222</v>
      </c>
      <c r="E2734" s="176" t="s">
        <v>222</v>
      </c>
      <c r="F2734" s="176" t="s">
        <v>221</v>
      </c>
      <c r="G2734" s="176" t="s">
        <v>222</v>
      </c>
      <c r="H2734" s="176" t="s">
        <v>222</v>
      </c>
      <c r="I2734" s="176" t="s">
        <v>221</v>
      </c>
      <c r="J2734" s="176" t="s">
        <v>221</v>
      </c>
      <c r="K2734" s="176" t="s">
        <v>221</v>
      </c>
      <c r="L2734" s="176" t="s">
        <v>221</v>
      </c>
      <c r="M2734" s="176" t="s">
        <v>221</v>
      </c>
      <c r="N2734" s="176" t="s">
        <v>221</v>
      </c>
    </row>
    <row r="2735" spans="1:50" x14ac:dyDescent="0.3">
      <c r="A2735" s="176">
        <v>813834</v>
      </c>
      <c r="B2735" s="176" t="s">
        <v>308</v>
      </c>
      <c r="C2735" s="176" t="s">
        <v>222</v>
      </c>
      <c r="D2735" s="176" t="s">
        <v>222</v>
      </c>
      <c r="E2735" s="176" t="s">
        <v>222</v>
      </c>
      <c r="F2735" s="176" t="s">
        <v>222</v>
      </c>
      <c r="G2735" s="176" t="s">
        <v>222</v>
      </c>
      <c r="H2735" s="176" t="s">
        <v>222</v>
      </c>
      <c r="I2735" s="176" t="s">
        <v>221</v>
      </c>
      <c r="J2735" s="176" t="s">
        <v>221</v>
      </c>
      <c r="K2735" s="176" t="s">
        <v>221</v>
      </c>
      <c r="L2735" s="176" t="s">
        <v>221</v>
      </c>
      <c r="M2735" s="176" t="s">
        <v>221</v>
      </c>
      <c r="N2735" s="176" t="s">
        <v>221</v>
      </c>
    </row>
    <row r="2736" spans="1:50" x14ac:dyDescent="0.3">
      <c r="A2736" s="176">
        <v>813835</v>
      </c>
      <c r="B2736" s="176" t="s">
        <v>308</v>
      </c>
      <c r="C2736" s="176" t="s">
        <v>222</v>
      </c>
      <c r="D2736" s="176" t="s">
        <v>222</v>
      </c>
      <c r="E2736" s="176" t="s">
        <v>222</v>
      </c>
      <c r="F2736" s="176" t="s">
        <v>222</v>
      </c>
      <c r="G2736" s="176" t="s">
        <v>222</v>
      </c>
      <c r="H2736" s="176" t="s">
        <v>222</v>
      </c>
      <c r="I2736" s="176" t="s">
        <v>221</v>
      </c>
      <c r="J2736" s="176" t="s">
        <v>221</v>
      </c>
      <c r="K2736" s="176" t="s">
        <v>221</v>
      </c>
      <c r="L2736" s="176" t="s">
        <v>221</v>
      </c>
      <c r="M2736" s="176" t="s">
        <v>221</v>
      </c>
      <c r="N2736" s="176" t="s">
        <v>221</v>
      </c>
    </row>
    <row r="2737" spans="1:50" x14ac:dyDescent="0.3">
      <c r="A2737" s="176">
        <v>813838</v>
      </c>
      <c r="B2737" s="176" t="s">
        <v>308</v>
      </c>
      <c r="C2737" s="176" t="s">
        <v>221</v>
      </c>
      <c r="D2737" s="176" t="s">
        <v>221</v>
      </c>
      <c r="E2737" s="176" t="s">
        <v>221</v>
      </c>
      <c r="F2737" s="176" t="s">
        <v>221</v>
      </c>
      <c r="G2737" s="176" t="s">
        <v>221</v>
      </c>
      <c r="H2737" s="176" t="s">
        <v>221</v>
      </c>
      <c r="I2737" s="176" t="s">
        <v>221</v>
      </c>
      <c r="J2737" s="176" t="s">
        <v>221</v>
      </c>
      <c r="K2737" s="176" t="s">
        <v>221</v>
      </c>
      <c r="L2737" s="176" t="s">
        <v>221</v>
      </c>
      <c r="M2737" s="176" t="s">
        <v>221</v>
      </c>
      <c r="N2737" s="176" t="s">
        <v>221</v>
      </c>
    </row>
    <row r="2738" spans="1:50" x14ac:dyDescent="0.3">
      <c r="A2738" s="176">
        <v>813839</v>
      </c>
      <c r="B2738" s="176" t="s">
        <v>308</v>
      </c>
      <c r="C2738" s="176" t="s">
        <v>222</v>
      </c>
      <c r="D2738" s="176" t="s">
        <v>222</v>
      </c>
      <c r="E2738" s="176" t="s">
        <v>222</v>
      </c>
      <c r="F2738" s="176" t="s">
        <v>222</v>
      </c>
      <c r="G2738" s="176" t="s">
        <v>222</v>
      </c>
      <c r="H2738" s="176" t="s">
        <v>222</v>
      </c>
      <c r="I2738" s="176" t="s">
        <v>222</v>
      </c>
      <c r="J2738" s="176" t="s">
        <v>222</v>
      </c>
      <c r="K2738" s="176" t="s">
        <v>222</v>
      </c>
      <c r="L2738" s="176" t="s">
        <v>221</v>
      </c>
      <c r="M2738" s="176" t="s">
        <v>222</v>
      </c>
      <c r="N2738" s="176" t="s">
        <v>221</v>
      </c>
      <c r="O2738" s="176" t="s">
        <v>284</v>
      </c>
      <c r="P2738" s="176" t="s">
        <v>284</v>
      </c>
      <c r="Q2738" s="176" t="s">
        <v>284</v>
      </c>
      <c r="R2738" s="176" t="s">
        <v>284</v>
      </c>
      <c r="S2738" s="176" t="s">
        <v>284</v>
      </c>
      <c r="T2738" s="176" t="s">
        <v>284</v>
      </c>
      <c r="U2738" s="176" t="s">
        <v>284</v>
      </c>
      <c r="V2738" s="176" t="s">
        <v>284</v>
      </c>
      <c r="W2738" s="176" t="s">
        <v>284</v>
      </c>
      <c r="X2738" s="176" t="s">
        <v>284</v>
      </c>
      <c r="Y2738" s="176" t="s">
        <v>284</v>
      </c>
      <c r="Z2738" s="176" t="s">
        <v>284</v>
      </c>
      <c r="AA2738" s="176" t="s">
        <v>284</v>
      </c>
      <c r="AB2738" s="176" t="s">
        <v>284</v>
      </c>
      <c r="AC2738" s="176" t="s">
        <v>284</v>
      </c>
      <c r="AD2738" s="176" t="s">
        <v>284</v>
      </c>
      <c r="AE2738" s="176" t="s">
        <v>284</v>
      </c>
      <c r="AF2738" s="176" t="s">
        <v>284</v>
      </c>
      <c r="AG2738" s="176" t="s">
        <v>284</v>
      </c>
      <c r="AH2738" s="176" t="s">
        <v>284</v>
      </c>
      <c r="AI2738" s="176" t="s">
        <v>284</v>
      </c>
      <c r="AJ2738" s="176" t="s">
        <v>284</v>
      </c>
      <c r="AK2738" s="176" t="s">
        <v>284</v>
      </c>
      <c r="AL2738" s="176" t="s">
        <v>284</v>
      </c>
      <c r="AM2738" s="176" t="s">
        <v>284</v>
      </c>
      <c r="AN2738" s="176" t="s">
        <v>284</v>
      </c>
      <c r="AO2738" s="176" t="s">
        <v>284</v>
      </c>
      <c r="AP2738" s="176" t="s">
        <v>284</v>
      </c>
      <c r="AQ2738" s="176" t="s">
        <v>284</v>
      </c>
      <c r="AR2738" s="176" t="s">
        <v>284</v>
      </c>
      <c r="AS2738" s="176" t="s">
        <v>284</v>
      </c>
      <c r="AT2738" s="176" t="s">
        <v>284</v>
      </c>
      <c r="AU2738" s="176" t="s">
        <v>284</v>
      </c>
      <c r="AV2738" s="176" t="s">
        <v>284</v>
      </c>
      <c r="AW2738" s="176" t="s">
        <v>284</v>
      </c>
      <c r="AX2738" s="176" t="s">
        <v>284</v>
      </c>
    </row>
    <row r="2739" spans="1:50" x14ac:dyDescent="0.3">
      <c r="A2739" s="176">
        <v>813840</v>
      </c>
      <c r="B2739" s="176" t="s">
        <v>308</v>
      </c>
      <c r="C2739" s="176" t="s">
        <v>222</v>
      </c>
      <c r="D2739" s="176" t="s">
        <v>222</v>
      </c>
      <c r="E2739" s="176" t="s">
        <v>222</v>
      </c>
      <c r="F2739" s="176" t="s">
        <v>222</v>
      </c>
      <c r="G2739" s="176" t="s">
        <v>222</v>
      </c>
      <c r="H2739" s="176" t="s">
        <v>222</v>
      </c>
      <c r="I2739" s="176" t="s">
        <v>222</v>
      </c>
      <c r="J2739" s="176" t="s">
        <v>222</v>
      </c>
      <c r="K2739" s="176" t="s">
        <v>221</v>
      </c>
      <c r="L2739" s="176" t="s">
        <v>221</v>
      </c>
      <c r="M2739" s="176" t="s">
        <v>222</v>
      </c>
      <c r="N2739" s="176" t="s">
        <v>222</v>
      </c>
      <c r="O2739" s="176" t="s">
        <v>284</v>
      </c>
      <c r="P2739" s="176" t="s">
        <v>284</v>
      </c>
      <c r="Q2739" s="176" t="s">
        <v>284</v>
      </c>
      <c r="R2739" s="176" t="s">
        <v>284</v>
      </c>
      <c r="S2739" s="176" t="s">
        <v>284</v>
      </c>
      <c r="T2739" s="176" t="s">
        <v>284</v>
      </c>
      <c r="U2739" s="176" t="s">
        <v>284</v>
      </c>
      <c r="V2739" s="176" t="s">
        <v>284</v>
      </c>
      <c r="W2739" s="176" t="s">
        <v>284</v>
      </c>
      <c r="X2739" s="176" t="s">
        <v>284</v>
      </c>
      <c r="Y2739" s="176" t="s">
        <v>284</v>
      </c>
      <c r="Z2739" s="176" t="s">
        <v>284</v>
      </c>
      <c r="AA2739" s="176" t="s">
        <v>284</v>
      </c>
      <c r="AB2739" s="176" t="s">
        <v>284</v>
      </c>
      <c r="AC2739" s="176" t="s">
        <v>284</v>
      </c>
      <c r="AD2739" s="176" t="s">
        <v>284</v>
      </c>
      <c r="AE2739" s="176" t="s">
        <v>284</v>
      </c>
      <c r="AF2739" s="176" t="s">
        <v>284</v>
      </c>
      <c r="AG2739" s="176" t="s">
        <v>284</v>
      </c>
      <c r="AH2739" s="176" t="s">
        <v>284</v>
      </c>
      <c r="AI2739" s="176" t="s">
        <v>284</v>
      </c>
      <c r="AJ2739" s="176" t="s">
        <v>284</v>
      </c>
      <c r="AK2739" s="176" t="s">
        <v>284</v>
      </c>
      <c r="AL2739" s="176" t="s">
        <v>284</v>
      </c>
      <c r="AM2739" s="176" t="s">
        <v>284</v>
      </c>
      <c r="AN2739" s="176" t="s">
        <v>284</v>
      </c>
      <c r="AO2739" s="176" t="s">
        <v>284</v>
      </c>
      <c r="AP2739" s="176" t="s">
        <v>284</v>
      </c>
      <c r="AQ2739" s="176" t="s">
        <v>284</v>
      </c>
      <c r="AR2739" s="176" t="s">
        <v>284</v>
      </c>
      <c r="AS2739" s="176" t="s">
        <v>284</v>
      </c>
      <c r="AT2739" s="176" t="s">
        <v>284</v>
      </c>
      <c r="AU2739" s="176" t="s">
        <v>284</v>
      </c>
      <c r="AV2739" s="176" t="s">
        <v>284</v>
      </c>
      <c r="AW2739" s="176" t="s">
        <v>284</v>
      </c>
      <c r="AX2739" s="176" t="s">
        <v>284</v>
      </c>
    </row>
    <row r="2740" spans="1:50" x14ac:dyDescent="0.3">
      <c r="A2740" s="176">
        <v>813841</v>
      </c>
      <c r="B2740" s="176" t="s">
        <v>308</v>
      </c>
      <c r="C2740" s="176" t="s">
        <v>222</v>
      </c>
      <c r="D2740" s="176" t="s">
        <v>222</v>
      </c>
      <c r="E2740" s="176" t="s">
        <v>221</v>
      </c>
      <c r="F2740" s="176" t="s">
        <v>222</v>
      </c>
      <c r="G2740" s="176" t="s">
        <v>221</v>
      </c>
      <c r="H2740" s="176" t="s">
        <v>222</v>
      </c>
      <c r="I2740" s="176" t="s">
        <v>221</v>
      </c>
      <c r="J2740" s="176" t="s">
        <v>221</v>
      </c>
      <c r="K2740" s="176" t="s">
        <v>221</v>
      </c>
      <c r="L2740" s="176" t="s">
        <v>221</v>
      </c>
      <c r="M2740" s="176" t="s">
        <v>221</v>
      </c>
      <c r="N2740" s="176" t="s">
        <v>221</v>
      </c>
    </row>
    <row r="2741" spans="1:50" x14ac:dyDescent="0.3">
      <c r="A2741" s="176">
        <v>813842</v>
      </c>
      <c r="B2741" s="176" t="s">
        <v>308</v>
      </c>
      <c r="C2741" s="176" t="s">
        <v>222</v>
      </c>
      <c r="D2741" s="176" t="s">
        <v>221</v>
      </c>
      <c r="E2741" s="176" t="s">
        <v>222</v>
      </c>
      <c r="F2741" s="176" t="s">
        <v>222</v>
      </c>
      <c r="G2741" s="176" t="s">
        <v>222</v>
      </c>
      <c r="H2741" s="176" t="s">
        <v>222</v>
      </c>
      <c r="I2741" s="176" t="s">
        <v>221</v>
      </c>
      <c r="J2741" s="176" t="s">
        <v>221</v>
      </c>
      <c r="K2741" s="176" t="s">
        <v>221</v>
      </c>
      <c r="L2741" s="176" t="s">
        <v>221</v>
      </c>
      <c r="M2741" s="176" t="s">
        <v>221</v>
      </c>
      <c r="N2741" s="176" t="s">
        <v>221</v>
      </c>
    </row>
    <row r="2742" spans="1:50" x14ac:dyDescent="0.3">
      <c r="A2742" s="176">
        <v>813843</v>
      </c>
      <c r="B2742" s="176" t="s">
        <v>308</v>
      </c>
      <c r="C2742" s="176" t="s">
        <v>222</v>
      </c>
      <c r="D2742" s="176" t="s">
        <v>222</v>
      </c>
      <c r="E2742" s="176" t="s">
        <v>221</v>
      </c>
      <c r="F2742" s="176" t="s">
        <v>222</v>
      </c>
      <c r="G2742" s="176" t="s">
        <v>222</v>
      </c>
      <c r="H2742" s="176" t="s">
        <v>222</v>
      </c>
      <c r="I2742" s="176" t="s">
        <v>221</v>
      </c>
      <c r="J2742" s="176" t="s">
        <v>221</v>
      </c>
      <c r="K2742" s="176" t="s">
        <v>221</v>
      </c>
      <c r="L2742" s="176" t="s">
        <v>221</v>
      </c>
      <c r="M2742" s="176" t="s">
        <v>221</v>
      </c>
      <c r="N2742" s="176" t="s">
        <v>221</v>
      </c>
    </row>
    <row r="2743" spans="1:50" x14ac:dyDescent="0.3">
      <c r="A2743" s="176">
        <v>813844</v>
      </c>
      <c r="B2743" s="176" t="s">
        <v>308</v>
      </c>
      <c r="C2743" s="176" t="s">
        <v>222</v>
      </c>
      <c r="D2743" s="176" t="s">
        <v>222</v>
      </c>
      <c r="E2743" s="176" t="s">
        <v>222</v>
      </c>
      <c r="F2743" s="176" t="s">
        <v>222</v>
      </c>
      <c r="G2743" s="176" t="s">
        <v>222</v>
      </c>
      <c r="H2743" s="176" t="s">
        <v>222</v>
      </c>
      <c r="I2743" s="176" t="s">
        <v>221</v>
      </c>
      <c r="J2743" s="176" t="s">
        <v>221</v>
      </c>
      <c r="K2743" s="176" t="s">
        <v>221</v>
      </c>
      <c r="L2743" s="176" t="s">
        <v>221</v>
      </c>
      <c r="M2743" s="176" t="s">
        <v>221</v>
      </c>
      <c r="N2743" s="176" t="s">
        <v>221</v>
      </c>
    </row>
    <row r="2744" spans="1:50" x14ac:dyDescent="0.3">
      <c r="A2744" s="176">
        <v>813845</v>
      </c>
      <c r="B2744" s="176" t="s">
        <v>308</v>
      </c>
      <c r="C2744" s="176" t="s">
        <v>222</v>
      </c>
      <c r="D2744" s="176" t="s">
        <v>222</v>
      </c>
      <c r="E2744" s="176" t="s">
        <v>221</v>
      </c>
      <c r="F2744" s="176" t="s">
        <v>222</v>
      </c>
      <c r="G2744" s="176" t="s">
        <v>221</v>
      </c>
      <c r="H2744" s="176" t="s">
        <v>222</v>
      </c>
      <c r="I2744" s="176" t="s">
        <v>221</v>
      </c>
      <c r="J2744" s="176" t="s">
        <v>221</v>
      </c>
      <c r="K2744" s="176" t="s">
        <v>221</v>
      </c>
      <c r="L2744" s="176" t="s">
        <v>221</v>
      </c>
      <c r="M2744" s="176" t="s">
        <v>221</v>
      </c>
      <c r="N2744" s="176" t="s">
        <v>221</v>
      </c>
    </row>
    <row r="2745" spans="1:50" x14ac:dyDescent="0.3">
      <c r="A2745" s="176">
        <v>813846</v>
      </c>
      <c r="B2745" s="176" t="s">
        <v>308</v>
      </c>
      <c r="C2745" s="176" t="s">
        <v>222</v>
      </c>
      <c r="D2745" s="176" t="s">
        <v>222</v>
      </c>
      <c r="E2745" s="176" t="s">
        <v>222</v>
      </c>
      <c r="F2745" s="176" t="s">
        <v>222</v>
      </c>
      <c r="G2745" s="176" t="s">
        <v>222</v>
      </c>
      <c r="H2745" s="176" t="s">
        <v>222</v>
      </c>
      <c r="I2745" s="176" t="s">
        <v>221</v>
      </c>
      <c r="J2745" s="176" t="s">
        <v>221</v>
      </c>
      <c r="K2745" s="176" t="s">
        <v>221</v>
      </c>
      <c r="L2745" s="176" t="s">
        <v>221</v>
      </c>
      <c r="M2745" s="176" t="s">
        <v>221</v>
      </c>
      <c r="N2745" s="176" t="s">
        <v>221</v>
      </c>
    </row>
    <row r="2746" spans="1:50" x14ac:dyDescent="0.3">
      <c r="A2746" s="176">
        <v>813847</v>
      </c>
      <c r="B2746" s="176" t="s">
        <v>308</v>
      </c>
      <c r="C2746" s="176" t="s">
        <v>222</v>
      </c>
      <c r="D2746" s="176" t="s">
        <v>222</v>
      </c>
      <c r="E2746" s="176" t="s">
        <v>222</v>
      </c>
      <c r="F2746" s="176" t="s">
        <v>222</v>
      </c>
      <c r="G2746" s="176" t="s">
        <v>222</v>
      </c>
      <c r="H2746" s="176" t="s">
        <v>222</v>
      </c>
      <c r="I2746" s="176" t="s">
        <v>222</v>
      </c>
      <c r="J2746" s="176" t="s">
        <v>222</v>
      </c>
      <c r="K2746" s="176" t="s">
        <v>222</v>
      </c>
      <c r="L2746" s="176" t="s">
        <v>222</v>
      </c>
      <c r="M2746" s="176" t="s">
        <v>222</v>
      </c>
      <c r="N2746" s="176" t="s">
        <v>222</v>
      </c>
      <c r="O2746" s="176" t="s">
        <v>284</v>
      </c>
      <c r="P2746" s="176" t="s">
        <v>284</v>
      </c>
      <c r="Q2746" s="176" t="s">
        <v>284</v>
      </c>
      <c r="R2746" s="176" t="s">
        <v>284</v>
      </c>
      <c r="S2746" s="176" t="s">
        <v>284</v>
      </c>
      <c r="T2746" s="176" t="s">
        <v>284</v>
      </c>
      <c r="U2746" s="176" t="s">
        <v>284</v>
      </c>
      <c r="V2746" s="176" t="s">
        <v>284</v>
      </c>
      <c r="W2746" s="176" t="s">
        <v>284</v>
      </c>
      <c r="X2746" s="176" t="s">
        <v>284</v>
      </c>
      <c r="Y2746" s="176" t="s">
        <v>284</v>
      </c>
      <c r="Z2746" s="176" t="s">
        <v>284</v>
      </c>
      <c r="AA2746" s="176" t="s">
        <v>284</v>
      </c>
      <c r="AB2746" s="176" t="s">
        <v>284</v>
      </c>
      <c r="AC2746" s="176" t="s">
        <v>284</v>
      </c>
      <c r="AD2746" s="176" t="s">
        <v>284</v>
      </c>
      <c r="AE2746" s="176" t="s">
        <v>284</v>
      </c>
      <c r="AF2746" s="176" t="s">
        <v>284</v>
      </c>
      <c r="AG2746" s="176" t="s">
        <v>284</v>
      </c>
      <c r="AH2746" s="176" t="s">
        <v>284</v>
      </c>
      <c r="AI2746" s="176" t="s">
        <v>284</v>
      </c>
      <c r="AJ2746" s="176" t="s">
        <v>284</v>
      </c>
      <c r="AK2746" s="176" t="s">
        <v>284</v>
      </c>
      <c r="AL2746" s="176" t="s">
        <v>284</v>
      </c>
      <c r="AM2746" s="176" t="s">
        <v>284</v>
      </c>
      <c r="AN2746" s="176" t="s">
        <v>284</v>
      </c>
      <c r="AO2746" s="176" t="s">
        <v>284</v>
      </c>
      <c r="AP2746" s="176" t="s">
        <v>284</v>
      </c>
      <c r="AQ2746" s="176" t="s">
        <v>284</v>
      </c>
      <c r="AR2746" s="176" t="s">
        <v>284</v>
      </c>
      <c r="AS2746" s="176" t="s">
        <v>284</v>
      </c>
      <c r="AT2746" s="176" t="s">
        <v>284</v>
      </c>
      <c r="AU2746" s="176" t="s">
        <v>284</v>
      </c>
      <c r="AV2746" s="176" t="s">
        <v>284</v>
      </c>
      <c r="AW2746" s="176" t="s">
        <v>284</v>
      </c>
      <c r="AX2746" s="176" t="s">
        <v>284</v>
      </c>
    </row>
    <row r="2747" spans="1:50" x14ac:dyDescent="0.3">
      <c r="A2747" s="176">
        <v>813848</v>
      </c>
      <c r="B2747" s="176" t="s">
        <v>308</v>
      </c>
      <c r="C2747" s="176" t="s">
        <v>221</v>
      </c>
      <c r="D2747" s="176" t="s">
        <v>221</v>
      </c>
      <c r="E2747" s="176" t="s">
        <v>221</v>
      </c>
      <c r="F2747" s="176" t="s">
        <v>221</v>
      </c>
      <c r="G2747" s="176" t="s">
        <v>221</v>
      </c>
      <c r="H2747" s="176" t="s">
        <v>221</v>
      </c>
      <c r="I2747" s="176" t="s">
        <v>221</v>
      </c>
      <c r="J2747" s="176" t="s">
        <v>221</v>
      </c>
      <c r="K2747" s="176" t="s">
        <v>221</v>
      </c>
      <c r="L2747" s="176" t="s">
        <v>221</v>
      </c>
      <c r="M2747" s="176" t="s">
        <v>221</v>
      </c>
      <c r="N2747" s="176" t="s">
        <v>221</v>
      </c>
    </row>
    <row r="2748" spans="1:50" x14ac:dyDescent="0.3">
      <c r="A2748" s="176">
        <v>813849</v>
      </c>
      <c r="B2748" s="176" t="s">
        <v>308</v>
      </c>
      <c r="C2748" s="176" t="s">
        <v>222</v>
      </c>
      <c r="D2748" s="176" t="s">
        <v>221</v>
      </c>
      <c r="E2748" s="176" t="s">
        <v>221</v>
      </c>
      <c r="F2748" s="176" t="s">
        <v>222</v>
      </c>
      <c r="G2748" s="176" t="s">
        <v>222</v>
      </c>
      <c r="H2748" s="176" t="s">
        <v>221</v>
      </c>
      <c r="I2748" s="176" t="s">
        <v>221</v>
      </c>
      <c r="J2748" s="176" t="s">
        <v>221</v>
      </c>
      <c r="K2748" s="176" t="s">
        <v>221</v>
      </c>
      <c r="L2748" s="176" t="s">
        <v>221</v>
      </c>
      <c r="M2748" s="176" t="s">
        <v>221</v>
      </c>
      <c r="N2748" s="176" t="s">
        <v>221</v>
      </c>
    </row>
    <row r="2749" spans="1:50" x14ac:dyDescent="0.3">
      <c r="A2749" s="176">
        <v>813850</v>
      </c>
      <c r="B2749" s="176" t="s">
        <v>308</v>
      </c>
      <c r="C2749" s="176" t="s">
        <v>222</v>
      </c>
      <c r="D2749" s="176" t="s">
        <v>222</v>
      </c>
      <c r="E2749" s="176" t="s">
        <v>222</v>
      </c>
      <c r="F2749" s="176" t="s">
        <v>222</v>
      </c>
      <c r="G2749" s="176" t="s">
        <v>222</v>
      </c>
      <c r="H2749" s="176" t="s">
        <v>222</v>
      </c>
      <c r="I2749" s="176" t="s">
        <v>222</v>
      </c>
      <c r="J2749" s="176" t="s">
        <v>222</v>
      </c>
      <c r="K2749" s="176" t="s">
        <v>222</v>
      </c>
      <c r="L2749" s="176" t="s">
        <v>222</v>
      </c>
      <c r="M2749" s="176" t="s">
        <v>222</v>
      </c>
      <c r="N2749" s="176" t="s">
        <v>222</v>
      </c>
      <c r="O2749" s="176" t="s">
        <v>284</v>
      </c>
      <c r="P2749" s="176" t="s">
        <v>284</v>
      </c>
      <c r="Q2749" s="176" t="s">
        <v>284</v>
      </c>
      <c r="R2749" s="176" t="s">
        <v>284</v>
      </c>
      <c r="S2749" s="176" t="s">
        <v>284</v>
      </c>
      <c r="T2749" s="176" t="s">
        <v>284</v>
      </c>
      <c r="U2749" s="176" t="s">
        <v>284</v>
      </c>
      <c r="V2749" s="176" t="s">
        <v>284</v>
      </c>
      <c r="W2749" s="176" t="s">
        <v>284</v>
      </c>
      <c r="X2749" s="176" t="s">
        <v>284</v>
      </c>
      <c r="Y2749" s="176" t="s">
        <v>284</v>
      </c>
      <c r="Z2749" s="176" t="s">
        <v>284</v>
      </c>
      <c r="AA2749" s="176" t="s">
        <v>284</v>
      </c>
      <c r="AB2749" s="176" t="s">
        <v>284</v>
      </c>
      <c r="AC2749" s="176" t="s">
        <v>284</v>
      </c>
      <c r="AD2749" s="176" t="s">
        <v>284</v>
      </c>
      <c r="AE2749" s="176" t="s">
        <v>284</v>
      </c>
      <c r="AF2749" s="176" t="s">
        <v>284</v>
      </c>
      <c r="AG2749" s="176" t="s">
        <v>284</v>
      </c>
      <c r="AH2749" s="176" t="s">
        <v>284</v>
      </c>
      <c r="AI2749" s="176" t="s">
        <v>284</v>
      </c>
      <c r="AJ2749" s="176" t="s">
        <v>284</v>
      </c>
      <c r="AK2749" s="176" t="s">
        <v>284</v>
      </c>
      <c r="AL2749" s="176" t="s">
        <v>284</v>
      </c>
      <c r="AM2749" s="176" t="s">
        <v>284</v>
      </c>
      <c r="AN2749" s="176" t="s">
        <v>284</v>
      </c>
      <c r="AO2749" s="176" t="s">
        <v>284</v>
      </c>
      <c r="AP2749" s="176" t="s">
        <v>284</v>
      </c>
      <c r="AQ2749" s="176" t="s">
        <v>284</v>
      </c>
      <c r="AR2749" s="176" t="s">
        <v>284</v>
      </c>
      <c r="AS2749" s="176" t="s">
        <v>284</v>
      </c>
      <c r="AT2749" s="176" t="s">
        <v>284</v>
      </c>
      <c r="AU2749" s="176" t="s">
        <v>284</v>
      </c>
      <c r="AV2749" s="176" t="s">
        <v>284</v>
      </c>
      <c r="AW2749" s="176" t="s">
        <v>284</v>
      </c>
      <c r="AX2749" s="176" t="s">
        <v>284</v>
      </c>
    </row>
    <row r="2750" spans="1:50" x14ac:dyDescent="0.3">
      <c r="A2750" s="176">
        <v>813851</v>
      </c>
      <c r="B2750" s="176" t="s">
        <v>308</v>
      </c>
      <c r="C2750" s="176" t="s">
        <v>222</v>
      </c>
      <c r="D2750" s="176" t="s">
        <v>222</v>
      </c>
      <c r="E2750" s="176" t="s">
        <v>221</v>
      </c>
      <c r="F2750" s="176" t="s">
        <v>222</v>
      </c>
      <c r="G2750" s="176" t="s">
        <v>222</v>
      </c>
      <c r="H2750" s="176" t="s">
        <v>222</v>
      </c>
      <c r="I2750" s="176" t="s">
        <v>221</v>
      </c>
      <c r="J2750" s="176" t="s">
        <v>221</v>
      </c>
      <c r="K2750" s="176" t="s">
        <v>221</v>
      </c>
      <c r="L2750" s="176" t="s">
        <v>221</v>
      </c>
      <c r="M2750" s="176" t="s">
        <v>221</v>
      </c>
      <c r="N2750" s="176" t="s">
        <v>221</v>
      </c>
    </row>
    <row r="2751" spans="1:50" x14ac:dyDescent="0.3">
      <c r="A2751" s="176">
        <v>813852</v>
      </c>
      <c r="B2751" s="176" t="s">
        <v>308</v>
      </c>
      <c r="C2751" s="176" t="s">
        <v>222</v>
      </c>
      <c r="D2751" s="176" t="s">
        <v>222</v>
      </c>
      <c r="E2751" s="176" t="s">
        <v>222</v>
      </c>
      <c r="F2751" s="176" t="s">
        <v>222</v>
      </c>
      <c r="G2751" s="176" t="s">
        <v>221</v>
      </c>
      <c r="H2751" s="176" t="s">
        <v>222</v>
      </c>
      <c r="I2751" s="176" t="s">
        <v>222</v>
      </c>
      <c r="J2751" s="176" t="s">
        <v>222</v>
      </c>
      <c r="K2751" s="176" t="s">
        <v>221</v>
      </c>
      <c r="L2751" s="176" t="s">
        <v>222</v>
      </c>
      <c r="M2751" s="176" t="s">
        <v>222</v>
      </c>
      <c r="N2751" s="176" t="s">
        <v>222</v>
      </c>
      <c r="O2751" s="176" t="s">
        <v>284</v>
      </c>
      <c r="P2751" s="176" t="s">
        <v>284</v>
      </c>
      <c r="Q2751" s="176" t="s">
        <v>284</v>
      </c>
      <c r="R2751" s="176" t="s">
        <v>284</v>
      </c>
      <c r="S2751" s="176" t="s">
        <v>284</v>
      </c>
      <c r="T2751" s="176" t="s">
        <v>284</v>
      </c>
      <c r="U2751" s="176" t="s">
        <v>284</v>
      </c>
      <c r="V2751" s="176" t="s">
        <v>284</v>
      </c>
      <c r="W2751" s="176" t="s">
        <v>284</v>
      </c>
      <c r="X2751" s="176" t="s">
        <v>284</v>
      </c>
      <c r="Y2751" s="176" t="s">
        <v>284</v>
      </c>
      <c r="Z2751" s="176" t="s">
        <v>284</v>
      </c>
      <c r="AA2751" s="176" t="s">
        <v>284</v>
      </c>
      <c r="AB2751" s="176" t="s">
        <v>284</v>
      </c>
      <c r="AC2751" s="176" t="s">
        <v>284</v>
      </c>
      <c r="AD2751" s="176" t="s">
        <v>284</v>
      </c>
      <c r="AE2751" s="176" t="s">
        <v>284</v>
      </c>
      <c r="AF2751" s="176" t="s">
        <v>284</v>
      </c>
      <c r="AG2751" s="176" t="s">
        <v>284</v>
      </c>
      <c r="AH2751" s="176" t="s">
        <v>284</v>
      </c>
      <c r="AI2751" s="176" t="s">
        <v>284</v>
      </c>
      <c r="AJ2751" s="176" t="s">
        <v>284</v>
      </c>
      <c r="AK2751" s="176" t="s">
        <v>284</v>
      </c>
      <c r="AL2751" s="176" t="s">
        <v>284</v>
      </c>
      <c r="AM2751" s="176" t="s">
        <v>284</v>
      </c>
      <c r="AN2751" s="176" t="s">
        <v>284</v>
      </c>
      <c r="AO2751" s="176" t="s">
        <v>284</v>
      </c>
      <c r="AP2751" s="176" t="s">
        <v>284</v>
      </c>
      <c r="AQ2751" s="176" t="s">
        <v>284</v>
      </c>
      <c r="AR2751" s="176" t="s">
        <v>284</v>
      </c>
      <c r="AS2751" s="176" t="s">
        <v>284</v>
      </c>
      <c r="AT2751" s="176" t="s">
        <v>284</v>
      </c>
      <c r="AU2751" s="176" t="s">
        <v>284</v>
      </c>
      <c r="AV2751" s="176" t="s">
        <v>284</v>
      </c>
      <c r="AW2751" s="176" t="s">
        <v>284</v>
      </c>
      <c r="AX2751" s="176" t="s">
        <v>284</v>
      </c>
    </row>
    <row r="2752" spans="1:50" x14ac:dyDescent="0.3">
      <c r="A2752" s="176">
        <v>813853</v>
      </c>
      <c r="B2752" s="176" t="s">
        <v>308</v>
      </c>
      <c r="C2752" s="176" t="s">
        <v>222</v>
      </c>
      <c r="D2752" s="176" t="s">
        <v>222</v>
      </c>
      <c r="E2752" s="176" t="s">
        <v>222</v>
      </c>
      <c r="F2752" s="176" t="s">
        <v>222</v>
      </c>
      <c r="G2752" s="176" t="s">
        <v>221</v>
      </c>
      <c r="H2752" s="176" t="s">
        <v>222</v>
      </c>
      <c r="I2752" s="176" t="s">
        <v>221</v>
      </c>
      <c r="J2752" s="176" t="s">
        <v>221</v>
      </c>
      <c r="K2752" s="176" t="s">
        <v>221</v>
      </c>
      <c r="L2752" s="176" t="s">
        <v>221</v>
      </c>
      <c r="M2752" s="176" t="s">
        <v>221</v>
      </c>
      <c r="N2752" s="176" t="s">
        <v>221</v>
      </c>
    </row>
    <row r="2753" spans="1:50" x14ac:dyDescent="0.3">
      <c r="A2753" s="176">
        <v>813854</v>
      </c>
      <c r="B2753" s="176" t="s">
        <v>308</v>
      </c>
      <c r="C2753" s="176" t="s">
        <v>222</v>
      </c>
      <c r="D2753" s="176" t="s">
        <v>221</v>
      </c>
      <c r="E2753" s="176" t="s">
        <v>221</v>
      </c>
      <c r="F2753" s="176" t="s">
        <v>222</v>
      </c>
      <c r="G2753" s="176" t="s">
        <v>222</v>
      </c>
      <c r="H2753" s="176" t="s">
        <v>222</v>
      </c>
      <c r="I2753" s="176" t="s">
        <v>222</v>
      </c>
      <c r="J2753" s="176" t="s">
        <v>222</v>
      </c>
      <c r="K2753" s="176" t="s">
        <v>221</v>
      </c>
      <c r="L2753" s="176" t="s">
        <v>221</v>
      </c>
      <c r="M2753" s="176" t="s">
        <v>221</v>
      </c>
      <c r="N2753" s="176" t="s">
        <v>221</v>
      </c>
      <c r="O2753" s="176" t="s">
        <v>284</v>
      </c>
      <c r="P2753" s="176" t="s">
        <v>284</v>
      </c>
      <c r="Q2753" s="176" t="s">
        <v>284</v>
      </c>
      <c r="R2753" s="176" t="s">
        <v>284</v>
      </c>
      <c r="S2753" s="176" t="s">
        <v>284</v>
      </c>
      <c r="T2753" s="176" t="s">
        <v>284</v>
      </c>
      <c r="U2753" s="176" t="s">
        <v>284</v>
      </c>
      <c r="V2753" s="176" t="s">
        <v>284</v>
      </c>
      <c r="W2753" s="176" t="s">
        <v>284</v>
      </c>
      <c r="X2753" s="176" t="s">
        <v>284</v>
      </c>
      <c r="Y2753" s="176" t="s">
        <v>284</v>
      </c>
      <c r="Z2753" s="176" t="s">
        <v>284</v>
      </c>
      <c r="AA2753" s="176" t="s">
        <v>284</v>
      </c>
      <c r="AB2753" s="176" t="s">
        <v>284</v>
      </c>
      <c r="AC2753" s="176" t="s">
        <v>284</v>
      </c>
      <c r="AD2753" s="176" t="s">
        <v>284</v>
      </c>
      <c r="AE2753" s="176" t="s">
        <v>284</v>
      </c>
      <c r="AF2753" s="176" t="s">
        <v>284</v>
      </c>
      <c r="AG2753" s="176" t="s">
        <v>284</v>
      </c>
      <c r="AH2753" s="176" t="s">
        <v>284</v>
      </c>
      <c r="AI2753" s="176" t="s">
        <v>284</v>
      </c>
      <c r="AJ2753" s="176" t="s">
        <v>284</v>
      </c>
      <c r="AK2753" s="176" t="s">
        <v>284</v>
      </c>
      <c r="AL2753" s="176" t="s">
        <v>284</v>
      </c>
      <c r="AM2753" s="176" t="s">
        <v>284</v>
      </c>
      <c r="AN2753" s="176" t="s">
        <v>284</v>
      </c>
      <c r="AO2753" s="176" t="s">
        <v>284</v>
      </c>
      <c r="AP2753" s="176" t="s">
        <v>284</v>
      </c>
      <c r="AQ2753" s="176" t="s">
        <v>284</v>
      </c>
      <c r="AR2753" s="176" t="s">
        <v>284</v>
      </c>
      <c r="AS2753" s="176" t="s">
        <v>284</v>
      </c>
      <c r="AT2753" s="176" t="s">
        <v>284</v>
      </c>
      <c r="AU2753" s="176" t="s">
        <v>284</v>
      </c>
      <c r="AV2753" s="176" t="s">
        <v>284</v>
      </c>
      <c r="AW2753" s="176" t="s">
        <v>284</v>
      </c>
      <c r="AX2753" s="176" t="s">
        <v>284</v>
      </c>
    </row>
    <row r="2754" spans="1:50" x14ac:dyDescent="0.3">
      <c r="A2754" s="176">
        <v>813855</v>
      </c>
      <c r="B2754" s="176" t="s">
        <v>308</v>
      </c>
      <c r="C2754" s="176" t="s">
        <v>222</v>
      </c>
      <c r="D2754" s="176" t="s">
        <v>222</v>
      </c>
      <c r="E2754" s="176" t="s">
        <v>222</v>
      </c>
      <c r="F2754" s="176" t="s">
        <v>222</v>
      </c>
      <c r="G2754" s="176" t="s">
        <v>222</v>
      </c>
      <c r="H2754" s="176" t="s">
        <v>222</v>
      </c>
      <c r="I2754" s="176" t="s">
        <v>222</v>
      </c>
      <c r="J2754" s="176" t="s">
        <v>222</v>
      </c>
      <c r="K2754" s="176" t="s">
        <v>222</v>
      </c>
      <c r="L2754" s="176" t="s">
        <v>222</v>
      </c>
      <c r="M2754" s="176" t="s">
        <v>222</v>
      </c>
      <c r="N2754" s="176" t="s">
        <v>222</v>
      </c>
      <c r="O2754" s="176" t="s">
        <v>284</v>
      </c>
      <c r="P2754" s="176" t="s">
        <v>284</v>
      </c>
      <c r="Q2754" s="176" t="s">
        <v>284</v>
      </c>
      <c r="R2754" s="176" t="s">
        <v>284</v>
      </c>
      <c r="S2754" s="176" t="s">
        <v>284</v>
      </c>
      <c r="T2754" s="176" t="s">
        <v>284</v>
      </c>
      <c r="U2754" s="176" t="s">
        <v>284</v>
      </c>
      <c r="V2754" s="176" t="s">
        <v>284</v>
      </c>
      <c r="W2754" s="176" t="s">
        <v>284</v>
      </c>
      <c r="X2754" s="176" t="s">
        <v>284</v>
      </c>
      <c r="Y2754" s="176" t="s">
        <v>284</v>
      </c>
      <c r="Z2754" s="176" t="s">
        <v>284</v>
      </c>
      <c r="AA2754" s="176" t="s">
        <v>284</v>
      </c>
      <c r="AB2754" s="176" t="s">
        <v>284</v>
      </c>
      <c r="AC2754" s="176" t="s">
        <v>284</v>
      </c>
      <c r="AD2754" s="176" t="s">
        <v>284</v>
      </c>
      <c r="AE2754" s="176" t="s">
        <v>284</v>
      </c>
      <c r="AF2754" s="176" t="s">
        <v>284</v>
      </c>
      <c r="AG2754" s="176" t="s">
        <v>284</v>
      </c>
      <c r="AH2754" s="176" t="s">
        <v>284</v>
      </c>
      <c r="AI2754" s="176" t="s">
        <v>284</v>
      </c>
      <c r="AJ2754" s="176" t="s">
        <v>284</v>
      </c>
      <c r="AK2754" s="176" t="s">
        <v>284</v>
      </c>
      <c r="AL2754" s="176" t="s">
        <v>284</v>
      </c>
      <c r="AM2754" s="176" t="s">
        <v>284</v>
      </c>
      <c r="AN2754" s="176" t="s">
        <v>284</v>
      </c>
      <c r="AO2754" s="176" t="s">
        <v>284</v>
      </c>
      <c r="AP2754" s="176" t="s">
        <v>284</v>
      </c>
      <c r="AQ2754" s="176" t="s">
        <v>284</v>
      </c>
      <c r="AR2754" s="176" t="s">
        <v>284</v>
      </c>
      <c r="AS2754" s="176" t="s">
        <v>284</v>
      </c>
      <c r="AT2754" s="176" t="s">
        <v>284</v>
      </c>
      <c r="AU2754" s="176" t="s">
        <v>284</v>
      </c>
      <c r="AV2754" s="176" t="s">
        <v>284</v>
      </c>
      <c r="AW2754" s="176" t="s">
        <v>284</v>
      </c>
      <c r="AX2754" s="176" t="s">
        <v>284</v>
      </c>
    </row>
    <row r="2755" spans="1:50" x14ac:dyDescent="0.3">
      <c r="A2755" s="176">
        <v>813856</v>
      </c>
      <c r="B2755" s="176" t="s">
        <v>308</v>
      </c>
      <c r="C2755" s="176" t="s">
        <v>222</v>
      </c>
      <c r="D2755" s="176" t="s">
        <v>222</v>
      </c>
      <c r="E2755" s="176" t="s">
        <v>221</v>
      </c>
      <c r="F2755" s="176" t="s">
        <v>221</v>
      </c>
      <c r="G2755" s="176" t="s">
        <v>222</v>
      </c>
      <c r="H2755" s="176" t="s">
        <v>222</v>
      </c>
      <c r="I2755" s="176" t="s">
        <v>221</v>
      </c>
      <c r="J2755" s="176" t="s">
        <v>221</v>
      </c>
      <c r="K2755" s="176" t="s">
        <v>221</v>
      </c>
      <c r="L2755" s="176" t="s">
        <v>221</v>
      </c>
      <c r="M2755" s="176" t="s">
        <v>221</v>
      </c>
      <c r="N2755" s="176" t="s">
        <v>221</v>
      </c>
    </row>
    <row r="2756" spans="1:50" x14ac:dyDescent="0.3">
      <c r="A2756" s="176">
        <v>813857</v>
      </c>
      <c r="B2756" s="176" t="s">
        <v>308</v>
      </c>
      <c r="C2756" s="176" t="s">
        <v>222</v>
      </c>
      <c r="D2756" s="176" t="s">
        <v>222</v>
      </c>
      <c r="E2756" s="176" t="s">
        <v>222</v>
      </c>
      <c r="F2756" s="176" t="s">
        <v>222</v>
      </c>
      <c r="G2756" s="176" t="s">
        <v>222</v>
      </c>
      <c r="H2756" s="176" t="s">
        <v>222</v>
      </c>
      <c r="I2756" s="176" t="s">
        <v>222</v>
      </c>
      <c r="J2756" s="176" t="s">
        <v>222</v>
      </c>
      <c r="K2756" s="176" t="s">
        <v>221</v>
      </c>
      <c r="L2756" s="176" t="s">
        <v>221</v>
      </c>
      <c r="M2756" s="176" t="s">
        <v>222</v>
      </c>
      <c r="N2756" s="176" t="s">
        <v>222</v>
      </c>
      <c r="O2756" s="176" t="s">
        <v>284</v>
      </c>
      <c r="P2756" s="176" t="s">
        <v>284</v>
      </c>
      <c r="Q2756" s="176" t="s">
        <v>284</v>
      </c>
      <c r="R2756" s="176" t="s">
        <v>284</v>
      </c>
      <c r="S2756" s="176" t="s">
        <v>284</v>
      </c>
      <c r="T2756" s="176" t="s">
        <v>284</v>
      </c>
      <c r="U2756" s="176" t="s">
        <v>284</v>
      </c>
      <c r="V2756" s="176" t="s">
        <v>284</v>
      </c>
      <c r="W2756" s="176" t="s">
        <v>284</v>
      </c>
      <c r="X2756" s="176" t="s">
        <v>284</v>
      </c>
      <c r="Y2756" s="176" t="s">
        <v>284</v>
      </c>
      <c r="Z2756" s="176" t="s">
        <v>284</v>
      </c>
      <c r="AA2756" s="176" t="s">
        <v>284</v>
      </c>
      <c r="AB2756" s="176" t="s">
        <v>284</v>
      </c>
      <c r="AC2756" s="176" t="s">
        <v>284</v>
      </c>
      <c r="AD2756" s="176" t="s">
        <v>284</v>
      </c>
      <c r="AE2756" s="176" t="s">
        <v>284</v>
      </c>
      <c r="AF2756" s="176" t="s">
        <v>284</v>
      </c>
      <c r="AG2756" s="176" t="s">
        <v>284</v>
      </c>
      <c r="AH2756" s="176" t="s">
        <v>284</v>
      </c>
      <c r="AI2756" s="176" t="s">
        <v>284</v>
      </c>
      <c r="AJ2756" s="176" t="s">
        <v>284</v>
      </c>
      <c r="AK2756" s="176" t="s">
        <v>284</v>
      </c>
      <c r="AL2756" s="176" t="s">
        <v>284</v>
      </c>
      <c r="AM2756" s="176" t="s">
        <v>284</v>
      </c>
      <c r="AN2756" s="176" t="s">
        <v>284</v>
      </c>
      <c r="AO2756" s="176" t="s">
        <v>284</v>
      </c>
      <c r="AP2756" s="176" t="s">
        <v>284</v>
      </c>
      <c r="AQ2756" s="176" t="s">
        <v>284</v>
      </c>
      <c r="AR2756" s="176" t="s">
        <v>284</v>
      </c>
      <c r="AS2756" s="176" t="s">
        <v>284</v>
      </c>
      <c r="AT2756" s="176" t="s">
        <v>284</v>
      </c>
      <c r="AU2756" s="176" t="s">
        <v>284</v>
      </c>
      <c r="AV2756" s="176" t="s">
        <v>284</v>
      </c>
      <c r="AW2756" s="176" t="s">
        <v>284</v>
      </c>
      <c r="AX2756" s="176" t="s">
        <v>284</v>
      </c>
    </row>
    <row r="2757" spans="1:50" x14ac:dyDescent="0.3">
      <c r="A2757" s="176">
        <v>813858</v>
      </c>
      <c r="B2757" s="176" t="s">
        <v>308</v>
      </c>
      <c r="C2757" s="176" t="s">
        <v>222</v>
      </c>
      <c r="D2757" s="176" t="s">
        <v>222</v>
      </c>
      <c r="E2757" s="176" t="s">
        <v>222</v>
      </c>
      <c r="F2757" s="176" t="s">
        <v>222</v>
      </c>
      <c r="G2757" s="176" t="s">
        <v>222</v>
      </c>
      <c r="H2757" s="176" t="s">
        <v>222</v>
      </c>
      <c r="I2757" s="176" t="s">
        <v>222</v>
      </c>
      <c r="J2757" s="176" t="s">
        <v>222</v>
      </c>
      <c r="K2757" s="176" t="s">
        <v>222</v>
      </c>
      <c r="L2757" s="176" t="s">
        <v>222</v>
      </c>
      <c r="M2757" s="176" t="s">
        <v>222</v>
      </c>
      <c r="N2757" s="176" t="s">
        <v>222</v>
      </c>
      <c r="O2757" s="176" t="s">
        <v>284</v>
      </c>
      <c r="P2757" s="176" t="s">
        <v>284</v>
      </c>
      <c r="Q2757" s="176" t="s">
        <v>284</v>
      </c>
      <c r="R2757" s="176" t="s">
        <v>284</v>
      </c>
      <c r="S2757" s="176" t="s">
        <v>284</v>
      </c>
      <c r="T2757" s="176" t="s">
        <v>284</v>
      </c>
      <c r="U2757" s="176" t="s">
        <v>284</v>
      </c>
      <c r="V2757" s="176" t="s">
        <v>284</v>
      </c>
      <c r="W2757" s="176" t="s">
        <v>284</v>
      </c>
      <c r="X2757" s="176" t="s">
        <v>284</v>
      </c>
      <c r="Y2757" s="176" t="s">
        <v>284</v>
      </c>
      <c r="Z2757" s="176" t="s">
        <v>284</v>
      </c>
      <c r="AA2757" s="176" t="s">
        <v>284</v>
      </c>
      <c r="AB2757" s="176" t="s">
        <v>284</v>
      </c>
      <c r="AC2757" s="176" t="s">
        <v>284</v>
      </c>
      <c r="AD2757" s="176" t="s">
        <v>284</v>
      </c>
      <c r="AE2757" s="176" t="s">
        <v>284</v>
      </c>
      <c r="AF2757" s="176" t="s">
        <v>284</v>
      </c>
      <c r="AG2757" s="176" t="s">
        <v>284</v>
      </c>
      <c r="AH2757" s="176" t="s">
        <v>284</v>
      </c>
      <c r="AI2757" s="176" t="s">
        <v>284</v>
      </c>
      <c r="AJ2757" s="176" t="s">
        <v>284</v>
      </c>
      <c r="AK2757" s="176" t="s">
        <v>284</v>
      </c>
      <c r="AL2757" s="176" t="s">
        <v>284</v>
      </c>
      <c r="AM2757" s="176" t="s">
        <v>284</v>
      </c>
      <c r="AN2757" s="176" t="s">
        <v>284</v>
      </c>
      <c r="AO2757" s="176" t="s">
        <v>284</v>
      </c>
      <c r="AP2757" s="176" t="s">
        <v>284</v>
      </c>
      <c r="AQ2757" s="176" t="s">
        <v>284</v>
      </c>
      <c r="AR2757" s="176" t="s">
        <v>284</v>
      </c>
      <c r="AS2757" s="176" t="s">
        <v>284</v>
      </c>
      <c r="AT2757" s="176" t="s">
        <v>284</v>
      </c>
      <c r="AU2757" s="176" t="s">
        <v>284</v>
      </c>
      <c r="AV2757" s="176" t="s">
        <v>284</v>
      </c>
      <c r="AW2757" s="176" t="s">
        <v>284</v>
      </c>
      <c r="AX2757" s="176" t="s">
        <v>284</v>
      </c>
    </row>
    <row r="2758" spans="1:50" x14ac:dyDescent="0.3">
      <c r="A2758" s="176">
        <v>813859</v>
      </c>
      <c r="B2758" s="176" t="s">
        <v>308</v>
      </c>
      <c r="C2758" s="176" t="s">
        <v>221</v>
      </c>
      <c r="D2758" s="176" t="s">
        <v>221</v>
      </c>
      <c r="E2758" s="176" t="s">
        <v>222</v>
      </c>
      <c r="F2758" s="176" t="s">
        <v>222</v>
      </c>
      <c r="G2758" s="176" t="s">
        <v>222</v>
      </c>
      <c r="H2758" s="176" t="s">
        <v>222</v>
      </c>
      <c r="I2758" s="176" t="s">
        <v>221</v>
      </c>
      <c r="J2758" s="176" t="s">
        <v>221</v>
      </c>
      <c r="K2758" s="176" t="s">
        <v>221</v>
      </c>
      <c r="L2758" s="176" t="s">
        <v>221</v>
      </c>
      <c r="M2758" s="176" t="s">
        <v>221</v>
      </c>
      <c r="N2758" s="176" t="s">
        <v>221</v>
      </c>
    </row>
    <row r="2759" spans="1:50" x14ac:dyDescent="0.3">
      <c r="A2759" s="176">
        <v>813861</v>
      </c>
      <c r="B2759" s="176" t="s">
        <v>308</v>
      </c>
      <c r="C2759" s="176" t="s">
        <v>222</v>
      </c>
      <c r="D2759" s="176" t="s">
        <v>222</v>
      </c>
      <c r="E2759" s="176" t="s">
        <v>222</v>
      </c>
      <c r="F2759" s="176" t="s">
        <v>221</v>
      </c>
      <c r="G2759" s="176" t="s">
        <v>221</v>
      </c>
      <c r="H2759" s="176" t="s">
        <v>221</v>
      </c>
      <c r="I2759" s="176" t="s">
        <v>221</v>
      </c>
      <c r="J2759" s="176" t="s">
        <v>221</v>
      </c>
      <c r="K2759" s="176" t="s">
        <v>221</v>
      </c>
      <c r="L2759" s="176" t="s">
        <v>221</v>
      </c>
      <c r="M2759" s="176" t="s">
        <v>221</v>
      </c>
      <c r="N2759" s="176" t="s">
        <v>221</v>
      </c>
    </row>
    <row r="2760" spans="1:50" x14ac:dyDescent="0.3">
      <c r="A2760" s="176">
        <v>813862</v>
      </c>
      <c r="B2760" s="176" t="s">
        <v>308</v>
      </c>
      <c r="C2760" s="176" t="s">
        <v>222</v>
      </c>
      <c r="D2760" s="176" t="s">
        <v>222</v>
      </c>
      <c r="E2760" s="176" t="s">
        <v>222</v>
      </c>
      <c r="F2760" s="176" t="s">
        <v>1144</v>
      </c>
      <c r="G2760" s="176" t="s">
        <v>222</v>
      </c>
      <c r="H2760" s="176" t="s">
        <v>1144</v>
      </c>
      <c r="I2760" s="176" t="s">
        <v>222</v>
      </c>
      <c r="J2760" s="176" t="s">
        <v>222</v>
      </c>
      <c r="K2760" s="176" t="s">
        <v>222</v>
      </c>
      <c r="L2760" s="176" t="s">
        <v>222</v>
      </c>
      <c r="M2760" s="176" t="s">
        <v>222</v>
      </c>
      <c r="N2760" s="176" t="s">
        <v>1144</v>
      </c>
      <c r="O2760" s="176" t="s">
        <v>284</v>
      </c>
      <c r="P2760" s="176" t="s">
        <v>284</v>
      </c>
      <c r="Q2760" s="176" t="s">
        <v>284</v>
      </c>
      <c r="R2760" s="176" t="s">
        <v>284</v>
      </c>
      <c r="S2760" s="176" t="s">
        <v>284</v>
      </c>
      <c r="T2760" s="176" t="s">
        <v>284</v>
      </c>
      <c r="U2760" s="176" t="s">
        <v>284</v>
      </c>
      <c r="V2760" s="176" t="s">
        <v>284</v>
      </c>
      <c r="W2760" s="176" t="s">
        <v>284</v>
      </c>
      <c r="X2760" s="176" t="s">
        <v>284</v>
      </c>
      <c r="Y2760" s="176" t="s">
        <v>284</v>
      </c>
      <c r="Z2760" s="176" t="s">
        <v>284</v>
      </c>
      <c r="AA2760" s="176" t="s">
        <v>284</v>
      </c>
      <c r="AB2760" s="176" t="s">
        <v>284</v>
      </c>
      <c r="AC2760" s="176" t="s">
        <v>284</v>
      </c>
      <c r="AD2760" s="176" t="s">
        <v>284</v>
      </c>
      <c r="AE2760" s="176" t="s">
        <v>284</v>
      </c>
      <c r="AF2760" s="176" t="s">
        <v>284</v>
      </c>
      <c r="AG2760" s="176" t="s">
        <v>284</v>
      </c>
      <c r="AH2760" s="176" t="s">
        <v>284</v>
      </c>
      <c r="AI2760" s="176" t="s">
        <v>284</v>
      </c>
      <c r="AJ2760" s="176" t="s">
        <v>284</v>
      </c>
      <c r="AK2760" s="176" t="s">
        <v>284</v>
      </c>
      <c r="AL2760" s="176" t="s">
        <v>284</v>
      </c>
      <c r="AM2760" s="176" t="s">
        <v>284</v>
      </c>
      <c r="AN2760" s="176" t="s">
        <v>284</v>
      </c>
      <c r="AO2760" s="176" t="s">
        <v>284</v>
      </c>
      <c r="AP2760" s="176" t="s">
        <v>284</v>
      </c>
      <c r="AQ2760" s="176" t="s">
        <v>284</v>
      </c>
      <c r="AR2760" s="176" t="s">
        <v>284</v>
      </c>
      <c r="AS2760" s="176" t="s">
        <v>284</v>
      </c>
      <c r="AT2760" s="176" t="s">
        <v>284</v>
      </c>
      <c r="AU2760" s="176" t="s">
        <v>284</v>
      </c>
      <c r="AV2760" s="176" t="s">
        <v>284</v>
      </c>
      <c r="AW2760" s="176" t="s">
        <v>284</v>
      </c>
      <c r="AX2760" s="176" t="s">
        <v>284</v>
      </c>
    </row>
    <row r="2761" spans="1:50" x14ac:dyDescent="0.3">
      <c r="A2761" s="176">
        <v>813863</v>
      </c>
      <c r="B2761" s="176" t="s">
        <v>308</v>
      </c>
      <c r="C2761" s="176" t="s">
        <v>222</v>
      </c>
      <c r="D2761" s="176" t="s">
        <v>222</v>
      </c>
      <c r="E2761" s="176" t="s">
        <v>222</v>
      </c>
      <c r="F2761" s="176" t="s">
        <v>222</v>
      </c>
      <c r="G2761" s="176" t="s">
        <v>222</v>
      </c>
      <c r="H2761" s="176" t="s">
        <v>222</v>
      </c>
      <c r="I2761" s="176" t="s">
        <v>222</v>
      </c>
      <c r="J2761" s="176" t="s">
        <v>222</v>
      </c>
      <c r="K2761" s="176" t="s">
        <v>221</v>
      </c>
      <c r="L2761" s="176" t="s">
        <v>222</v>
      </c>
      <c r="M2761" s="176" t="s">
        <v>222</v>
      </c>
      <c r="N2761" s="176" t="s">
        <v>222</v>
      </c>
      <c r="O2761" s="176" t="s">
        <v>284</v>
      </c>
      <c r="P2761" s="176" t="s">
        <v>284</v>
      </c>
      <c r="Q2761" s="176" t="s">
        <v>284</v>
      </c>
      <c r="R2761" s="176" t="s">
        <v>284</v>
      </c>
      <c r="S2761" s="176" t="s">
        <v>284</v>
      </c>
      <c r="T2761" s="176" t="s">
        <v>284</v>
      </c>
      <c r="U2761" s="176" t="s">
        <v>284</v>
      </c>
      <c r="V2761" s="176" t="s">
        <v>284</v>
      </c>
      <c r="W2761" s="176" t="s">
        <v>284</v>
      </c>
      <c r="X2761" s="176" t="s">
        <v>284</v>
      </c>
      <c r="Y2761" s="176" t="s">
        <v>284</v>
      </c>
      <c r="Z2761" s="176" t="s">
        <v>284</v>
      </c>
      <c r="AA2761" s="176" t="s">
        <v>284</v>
      </c>
      <c r="AB2761" s="176" t="s">
        <v>284</v>
      </c>
      <c r="AC2761" s="176" t="s">
        <v>284</v>
      </c>
      <c r="AD2761" s="176" t="s">
        <v>284</v>
      </c>
      <c r="AE2761" s="176" t="s">
        <v>284</v>
      </c>
      <c r="AF2761" s="176" t="s">
        <v>284</v>
      </c>
      <c r="AG2761" s="176" t="s">
        <v>284</v>
      </c>
      <c r="AH2761" s="176" t="s">
        <v>284</v>
      </c>
      <c r="AI2761" s="176" t="s">
        <v>284</v>
      </c>
      <c r="AJ2761" s="176" t="s">
        <v>284</v>
      </c>
      <c r="AK2761" s="176" t="s">
        <v>284</v>
      </c>
      <c r="AL2761" s="176" t="s">
        <v>284</v>
      </c>
      <c r="AM2761" s="176" t="s">
        <v>284</v>
      </c>
      <c r="AN2761" s="176" t="s">
        <v>284</v>
      </c>
      <c r="AO2761" s="176" t="s">
        <v>284</v>
      </c>
      <c r="AP2761" s="176" t="s">
        <v>284</v>
      </c>
      <c r="AQ2761" s="176" t="s">
        <v>284</v>
      </c>
      <c r="AR2761" s="176" t="s">
        <v>284</v>
      </c>
      <c r="AS2761" s="176" t="s">
        <v>284</v>
      </c>
      <c r="AT2761" s="176" t="s">
        <v>284</v>
      </c>
      <c r="AU2761" s="176" t="s">
        <v>284</v>
      </c>
      <c r="AV2761" s="176" t="s">
        <v>284</v>
      </c>
      <c r="AW2761" s="176" t="s">
        <v>284</v>
      </c>
      <c r="AX2761" s="176" t="s">
        <v>284</v>
      </c>
    </row>
    <row r="2762" spans="1:50" x14ac:dyDescent="0.3">
      <c r="A2762" s="176">
        <v>813865</v>
      </c>
      <c r="B2762" s="176" t="s">
        <v>308</v>
      </c>
      <c r="C2762" s="176" t="s">
        <v>222</v>
      </c>
      <c r="D2762" s="176" t="s">
        <v>221</v>
      </c>
      <c r="E2762" s="176" t="s">
        <v>222</v>
      </c>
      <c r="F2762" s="176" t="s">
        <v>222</v>
      </c>
      <c r="G2762" s="176" t="s">
        <v>222</v>
      </c>
      <c r="H2762" s="176" t="s">
        <v>222</v>
      </c>
      <c r="I2762" s="176" t="s">
        <v>222</v>
      </c>
      <c r="J2762" s="176" t="s">
        <v>221</v>
      </c>
      <c r="K2762" s="176" t="s">
        <v>222</v>
      </c>
      <c r="L2762" s="176" t="s">
        <v>221</v>
      </c>
      <c r="M2762" s="176" t="s">
        <v>221</v>
      </c>
      <c r="N2762" s="176" t="s">
        <v>221</v>
      </c>
      <c r="O2762" s="176" t="s">
        <v>284</v>
      </c>
      <c r="P2762" s="176" t="s">
        <v>284</v>
      </c>
      <c r="Q2762" s="176" t="s">
        <v>284</v>
      </c>
      <c r="R2762" s="176" t="s">
        <v>284</v>
      </c>
      <c r="S2762" s="176" t="s">
        <v>284</v>
      </c>
      <c r="T2762" s="176" t="s">
        <v>284</v>
      </c>
      <c r="U2762" s="176" t="s">
        <v>284</v>
      </c>
      <c r="V2762" s="176" t="s">
        <v>284</v>
      </c>
      <c r="W2762" s="176" t="s">
        <v>284</v>
      </c>
      <c r="X2762" s="176" t="s">
        <v>284</v>
      </c>
      <c r="Y2762" s="176" t="s">
        <v>284</v>
      </c>
      <c r="Z2762" s="176" t="s">
        <v>284</v>
      </c>
      <c r="AA2762" s="176" t="s">
        <v>284</v>
      </c>
      <c r="AB2762" s="176" t="s">
        <v>284</v>
      </c>
      <c r="AC2762" s="176" t="s">
        <v>284</v>
      </c>
      <c r="AD2762" s="176" t="s">
        <v>284</v>
      </c>
      <c r="AE2762" s="176" t="s">
        <v>284</v>
      </c>
      <c r="AF2762" s="176" t="s">
        <v>284</v>
      </c>
      <c r="AG2762" s="176" t="s">
        <v>284</v>
      </c>
      <c r="AH2762" s="176" t="s">
        <v>284</v>
      </c>
      <c r="AI2762" s="176" t="s">
        <v>284</v>
      </c>
      <c r="AJ2762" s="176" t="s">
        <v>284</v>
      </c>
      <c r="AK2762" s="176" t="s">
        <v>284</v>
      </c>
      <c r="AL2762" s="176" t="s">
        <v>284</v>
      </c>
      <c r="AM2762" s="176" t="s">
        <v>284</v>
      </c>
      <c r="AN2762" s="176" t="s">
        <v>284</v>
      </c>
      <c r="AO2762" s="176" t="s">
        <v>284</v>
      </c>
      <c r="AP2762" s="176" t="s">
        <v>284</v>
      </c>
      <c r="AQ2762" s="176" t="s">
        <v>284</v>
      </c>
      <c r="AR2762" s="176" t="s">
        <v>284</v>
      </c>
      <c r="AS2762" s="176" t="s">
        <v>284</v>
      </c>
      <c r="AT2762" s="176" t="s">
        <v>284</v>
      </c>
      <c r="AU2762" s="176" t="s">
        <v>284</v>
      </c>
      <c r="AV2762" s="176" t="s">
        <v>284</v>
      </c>
      <c r="AW2762" s="176" t="s">
        <v>284</v>
      </c>
      <c r="AX2762" s="176" t="s">
        <v>284</v>
      </c>
    </row>
    <row r="2763" spans="1:50" x14ac:dyDescent="0.3">
      <c r="A2763" s="176">
        <v>813866</v>
      </c>
      <c r="B2763" s="176" t="s">
        <v>308</v>
      </c>
      <c r="C2763" s="176" t="s">
        <v>222</v>
      </c>
      <c r="D2763" s="176" t="s">
        <v>222</v>
      </c>
      <c r="E2763" s="176" t="s">
        <v>221</v>
      </c>
      <c r="F2763" s="176" t="s">
        <v>222</v>
      </c>
      <c r="G2763" s="176" t="s">
        <v>222</v>
      </c>
      <c r="H2763" s="176" t="s">
        <v>222</v>
      </c>
      <c r="I2763" s="176" t="s">
        <v>221</v>
      </c>
      <c r="J2763" s="176" t="s">
        <v>221</v>
      </c>
      <c r="K2763" s="176" t="s">
        <v>221</v>
      </c>
      <c r="L2763" s="176" t="s">
        <v>221</v>
      </c>
      <c r="M2763" s="176" t="s">
        <v>221</v>
      </c>
      <c r="N2763" s="176" t="s">
        <v>221</v>
      </c>
    </row>
    <row r="2764" spans="1:50" x14ac:dyDescent="0.3">
      <c r="A2764" s="176">
        <v>813867</v>
      </c>
      <c r="B2764" s="176" t="s">
        <v>308</v>
      </c>
      <c r="C2764" s="176" t="s">
        <v>222</v>
      </c>
      <c r="D2764" s="176" t="s">
        <v>221</v>
      </c>
      <c r="E2764" s="176" t="s">
        <v>221</v>
      </c>
      <c r="F2764" s="176" t="s">
        <v>222</v>
      </c>
      <c r="G2764" s="176" t="s">
        <v>221</v>
      </c>
      <c r="H2764" s="176" t="s">
        <v>222</v>
      </c>
      <c r="I2764" s="176" t="s">
        <v>221</v>
      </c>
      <c r="J2764" s="176" t="s">
        <v>221</v>
      </c>
      <c r="K2764" s="176" t="s">
        <v>221</v>
      </c>
      <c r="L2764" s="176" t="s">
        <v>221</v>
      </c>
      <c r="M2764" s="176" t="s">
        <v>221</v>
      </c>
      <c r="N2764" s="176" t="s">
        <v>221</v>
      </c>
      <c r="O2764" s="176" t="s">
        <v>284</v>
      </c>
      <c r="P2764" s="176" t="s">
        <v>284</v>
      </c>
      <c r="Q2764" s="176" t="s">
        <v>284</v>
      </c>
      <c r="R2764" s="176" t="s">
        <v>284</v>
      </c>
      <c r="S2764" s="176" t="s">
        <v>284</v>
      </c>
      <c r="T2764" s="176" t="s">
        <v>284</v>
      </c>
      <c r="U2764" s="176" t="s">
        <v>284</v>
      </c>
      <c r="V2764" s="176" t="s">
        <v>284</v>
      </c>
      <c r="W2764" s="176" t="s">
        <v>284</v>
      </c>
      <c r="X2764" s="176" t="s">
        <v>284</v>
      </c>
      <c r="Y2764" s="176" t="s">
        <v>284</v>
      </c>
      <c r="Z2764" s="176" t="s">
        <v>284</v>
      </c>
      <c r="AA2764" s="176" t="s">
        <v>284</v>
      </c>
      <c r="AB2764" s="176" t="s">
        <v>284</v>
      </c>
      <c r="AC2764" s="176" t="s">
        <v>284</v>
      </c>
      <c r="AD2764" s="176" t="s">
        <v>284</v>
      </c>
      <c r="AE2764" s="176" t="s">
        <v>284</v>
      </c>
      <c r="AF2764" s="176" t="s">
        <v>284</v>
      </c>
      <c r="AG2764" s="176" t="s">
        <v>284</v>
      </c>
      <c r="AH2764" s="176" t="s">
        <v>284</v>
      </c>
      <c r="AI2764" s="176" t="s">
        <v>284</v>
      </c>
      <c r="AJ2764" s="176" t="s">
        <v>284</v>
      </c>
      <c r="AK2764" s="176" t="s">
        <v>284</v>
      </c>
      <c r="AL2764" s="176" t="s">
        <v>284</v>
      </c>
      <c r="AM2764" s="176" t="s">
        <v>284</v>
      </c>
      <c r="AN2764" s="176" t="s">
        <v>284</v>
      </c>
      <c r="AO2764" s="176" t="s">
        <v>284</v>
      </c>
      <c r="AP2764" s="176" t="s">
        <v>284</v>
      </c>
      <c r="AQ2764" s="176" t="s">
        <v>284</v>
      </c>
      <c r="AR2764" s="176" t="s">
        <v>284</v>
      </c>
      <c r="AS2764" s="176" t="s">
        <v>284</v>
      </c>
      <c r="AT2764" s="176" t="s">
        <v>284</v>
      </c>
      <c r="AU2764" s="176" t="s">
        <v>284</v>
      </c>
      <c r="AV2764" s="176" t="s">
        <v>284</v>
      </c>
      <c r="AW2764" s="176" t="s">
        <v>284</v>
      </c>
      <c r="AX2764" s="176" t="s">
        <v>284</v>
      </c>
    </row>
    <row r="2765" spans="1:50" x14ac:dyDescent="0.3">
      <c r="A2765" s="176">
        <v>813868</v>
      </c>
      <c r="B2765" s="176" t="s">
        <v>308</v>
      </c>
      <c r="C2765" s="176" t="s">
        <v>222</v>
      </c>
      <c r="D2765" s="176" t="s">
        <v>222</v>
      </c>
      <c r="E2765" s="176" t="s">
        <v>222</v>
      </c>
      <c r="F2765" s="176" t="s">
        <v>222</v>
      </c>
      <c r="G2765" s="176" t="s">
        <v>222</v>
      </c>
      <c r="H2765" s="176" t="s">
        <v>222</v>
      </c>
      <c r="I2765" s="176" t="s">
        <v>221</v>
      </c>
      <c r="J2765" s="176" t="s">
        <v>221</v>
      </c>
      <c r="K2765" s="176" t="s">
        <v>221</v>
      </c>
      <c r="L2765" s="176" t="s">
        <v>221</v>
      </c>
      <c r="M2765" s="176" t="s">
        <v>221</v>
      </c>
      <c r="N2765" s="176" t="s">
        <v>221</v>
      </c>
      <c r="O2765" s="176" t="s">
        <v>284</v>
      </c>
      <c r="P2765" s="176" t="s">
        <v>284</v>
      </c>
      <c r="Q2765" s="176" t="s">
        <v>284</v>
      </c>
      <c r="R2765" s="176" t="s">
        <v>284</v>
      </c>
      <c r="S2765" s="176" t="s">
        <v>284</v>
      </c>
      <c r="T2765" s="176" t="s">
        <v>284</v>
      </c>
      <c r="U2765" s="176" t="s">
        <v>284</v>
      </c>
      <c r="V2765" s="176" t="s">
        <v>284</v>
      </c>
      <c r="W2765" s="176" t="s">
        <v>284</v>
      </c>
      <c r="X2765" s="176" t="s">
        <v>284</v>
      </c>
      <c r="Y2765" s="176" t="s">
        <v>284</v>
      </c>
      <c r="Z2765" s="176" t="s">
        <v>284</v>
      </c>
      <c r="AA2765" s="176" t="s">
        <v>284</v>
      </c>
      <c r="AB2765" s="176" t="s">
        <v>284</v>
      </c>
      <c r="AC2765" s="176" t="s">
        <v>284</v>
      </c>
      <c r="AD2765" s="176" t="s">
        <v>284</v>
      </c>
      <c r="AE2765" s="176" t="s">
        <v>284</v>
      </c>
      <c r="AF2765" s="176" t="s">
        <v>284</v>
      </c>
      <c r="AG2765" s="176" t="s">
        <v>284</v>
      </c>
      <c r="AH2765" s="176" t="s">
        <v>284</v>
      </c>
      <c r="AI2765" s="176" t="s">
        <v>284</v>
      </c>
      <c r="AJ2765" s="176" t="s">
        <v>284</v>
      </c>
      <c r="AK2765" s="176" t="s">
        <v>284</v>
      </c>
      <c r="AL2765" s="176" t="s">
        <v>284</v>
      </c>
      <c r="AM2765" s="176" t="s">
        <v>284</v>
      </c>
      <c r="AN2765" s="176" t="s">
        <v>284</v>
      </c>
      <c r="AO2765" s="176" t="s">
        <v>284</v>
      </c>
      <c r="AP2765" s="176" t="s">
        <v>284</v>
      </c>
      <c r="AQ2765" s="176" t="s">
        <v>284</v>
      </c>
      <c r="AR2765" s="176" t="s">
        <v>284</v>
      </c>
      <c r="AS2765" s="176" t="s">
        <v>284</v>
      </c>
      <c r="AT2765" s="176" t="s">
        <v>284</v>
      </c>
      <c r="AU2765" s="176" t="s">
        <v>284</v>
      </c>
      <c r="AV2765" s="176" t="s">
        <v>284</v>
      </c>
      <c r="AW2765" s="176" t="s">
        <v>284</v>
      </c>
      <c r="AX2765" s="176" t="s">
        <v>284</v>
      </c>
    </row>
    <row r="2766" spans="1:50" x14ac:dyDescent="0.3">
      <c r="A2766" s="176">
        <v>813869</v>
      </c>
      <c r="B2766" s="176" t="s">
        <v>308</v>
      </c>
      <c r="C2766" s="176" t="s">
        <v>222</v>
      </c>
      <c r="D2766" s="176" t="s">
        <v>222</v>
      </c>
      <c r="E2766" s="176" t="s">
        <v>221</v>
      </c>
      <c r="F2766" s="176" t="s">
        <v>222</v>
      </c>
      <c r="G2766" s="176" t="s">
        <v>222</v>
      </c>
      <c r="H2766" s="176" t="s">
        <v>222</v>
      </c>
      <c r="I2766" s="176" t="s">
        <v>221</v>
      </c>
      <c r="J2766" s="176" t="s">
        <v>221</v>
      </c>
      <c r="K2766" s="176" t="s">
        <v>221</v>
      </c>
      <c r="L2766" s="176" t="s">
        <v>221</v>
      </c>
      <c r="M2766" s="176" t="s">
        <v>221</v>
      </c>
      <c r="N2766" s="176" t="s">
        <v>221</v>
      </c>
    </row>
    <row r="2767" spans="1:50" x14ac:dyDescent="0.3">
      <c r="A2767" s="176">
        <v>813870</v>
      </c>
      <c r="B2767" s="176" t="s">
        <v>308</v>
      </c>
      <c r="C2767" s="176" t="s">
        <v>222</v>
      </c>
      <c r="D2767" s="176" t="s">
        <v>221</v>
      </c>
      <c r="E2767" s="176" t="s">
        <v>222</v>
      </c>
      <c r="F2767" s="176" t="s">
        <v>222</v>
      </c>
      <c r="G2767" s="176" t="s">
        <v>221</v>
      </c>
      <c r="H2767" s="176" t="s">
        <v>222</v>
      </c>
      <c r="I2767" s="176" t="s">
        <v>222</v>
      </c>
      <c r="J2767" s="176" t="s">
        <v>221</v>
      </c>
      <c r="K2767" s="176" t="s">
        <v>221</v>
      </c>
      <c r="L2767" s="176" t="s">
        <v>221</v>
      </c>
      <c r="M2767" s="176" t="s">
        <v>221</v>
      </c>
      <c r="N2767" s="176" t="s">
        <v>222</v>
      </c>
      <c r="O2767" s="176" t="s">
        <v>284</v>
      </c>
      <c r="P2767" s="176" t="s">
        <v>284</v>
      </c>
      <c r="Q2767" s="176" t="s">
        <v>284</v>
      </c>
      <c r="R2767" s="176" t="s">
        <v>284</v>
      </c>
      <c r="S2767" s="176" t="s">
        <v>284</v>
      </c>
      <c r="T2767" s="176" t="s">
        <v>284</v>
      </c>
      <c r="U2767" s="176" t="s">
        <v>284</v>
      </c>
      <c r="V2767" s="176" t="s">
        <v>284</v>
      </c>
      <c r="W2767" s="176" t="s">
        <v>284</v>
      </c>
      <c r="X2767" s="176" t="s">
        <v>284</v>
      </c>
      <c r="Y2767" s="176" t="s">
        <v>284</v>
      </c>
      <c r="Z2767" s="176" t="s">
        <v>284</v>
      </c>
      <c r="AA2767" s="176" t="s">
        <v>284</v>
      </c>
      <c r="AB2767" s="176" t="s">
        <v>284</v>
      </c>
      <c r="AC2767" s="176" t="s">
        <v>284</v>
      </c>
      <c r="AD2767" s="176" t="s">
        <v>284</v>
      </c>
      <c r="AE2767" s="176" t="s">
        <v>284</v>
      </c>
      <c r="AF2767" s="176" t="s">
        <v>284</v>
      </c>
      <c r="AG2767" s="176" t="s">
        <v>284</v>
      </c>
      <c r="AH2767" s="176" t="s">
        <v>284</v>
      </c>
      <c r="AI2767" s="176" t="s">
        <v>284</v>
      </c>
      <c r="AJ2767" s="176" t="s">
        <v>284</v>
      </c>
      <c r="AK2767" s="176" t="s">
        <v>284</v>
      </c>
      <c r="AL2767" s="176" t="s">
        <v>284</v>
      </c>
      <c r="AM2767" s="176" t="s">
        <v>284</v>
      </c>
      <c r="AN2767" s="176" t="s">
        <v>284</v>
      </c>
      <c r="AO2767" s="176" t="s">
        <v>284</v>
      </c>
      <c r="AP2767" s="176" t="s">
        <v>284</v>
      </c>
      <c r="AQ2767" s="176" t="s">
        <v>284</v>
      </c>
      <c r="AR2767" s="176" t="s">
        <v>284</v>
      </c>
      <c r="AS2767" s="176" t="s">
        <v>284</v>
      </c>
      <c r="AT2767" s="176" t="s">
        <v>284</v>
      </c>
      <c r="AU2767" s="176" t="s">
        <v>284</v>
      </c>
      <c r="AV2767" s="176" t="s">
        <v>284</v>
      </c>
      <c r="AW2767" s="176" t="s">
        <v>284</v>
      </c>
      <c r="AX2767" s="176" t="s">
        <v>284</v>
      </c>
    </row>
    <row r="2768" spans="1:50" x14ac:dyDescent="0.3">
      <c r="A2768" s="176">
        <v>813871</v>
      </c>
      <c r="B2768" s="176" t="s">
        <v>308</v>
      </c>
      <c r="C2768" s="176" t="s">
        <v>222</v>
      </c>
      <c r="D2768" s="176" t="s">
        <v>222</v>
      </c>
      <c r="E2768" s="176" t="s">
        <v>222</v>
      </c>
      <c r="F2768" s="176" t="s">
        <v>222</v>
      </c>
      <c r="G2768" s="176" t="s">
        <v>222</v>
      </c>
      <c r="H2768" s="176" t="s">
        <v>222</v>
      </c>
      <c r="I2768" s="176" t="s">
        <v>222</v>
      </c>
      <c r="J2768" s="176" t="s">
        <v>222</v>
      </c>
      <c r="K2768" s="176" t="s">
        <v>222</v>
      </c>
      <c r="L2768" s="176" t="s">
        <v>222</v>
      </c>
      <c r="M2768" s="176" t="s">
        <v>221</v>
      </c>
      <c r="N2768" s="176" t="s">
        <v>221</v>
      </c>
      <c r="O2768" s="176" t="s">
        <v>284</v>
      </c>
      <c r="P2768" s="176" t="s">
        <v>284</v>
      </c>
      <c r="Q2768" s="176" t="s">
        <v>284</v>
      </c>
      <c r="R2768" s="176" t="s">
        <v>284</v>
      </c>
      <c r="S2768" s="176" t="s">
        <v>284</v>
      </c>
      <c r="T2768" s="176" t="s">
        <v>284</v>
      </c>
      <c r="U2768" s="176" t="s">
        <v>284</v>
      </c>
      <c r="V2768" s="176" t="s">
        <v>284</v>
      </c>
      <c r="W2768" s="176" t="s">
        <v>284</v>
      </c>
      <c r="X2768" s="176" t="s">
        <v>284</v>
      </c>
      <c r="Y2768" s="176" t="s">
        <v>284</v>
      </c>
      <c r="Z2768" s="176" t="s">
        <v>284</v>
      </c>
      <c r="AA2768" s="176" t="s">
        <v>284</v>
      </c>
      <c r="AB2768" s="176" t="s">
        <v>284</v>
      </c>
      <c r="AC2768" s="176" t="s">
        <v>284</v>
      </c>
      <c r="AD2768" s="176" t="s">
        <v>284</v>
      </c>
      <c r="AE2768" s="176" t="s">
        <v>284</v>
      </c>
      <c r="AF2768" s="176" t="s">
        <v>284</v>
      </c>
      <c r="AG2768" s="176" t="s">
        <v>284</v>
      </c>
      <c r="AH2768" s="176" t="s">
        <v>284</v>
      </c>
      <c r="AI2768" s="176" t="s">
        <v>284</v>
      </c>
      <c r="AJ2768" s="176" t="s">
        <v>284</v>
      </c>
      <c r="AK2768" s="176" t="s">
        <v>284</v>
      </c>
      <c r="AL2768" s="176" t="s">
        <v>284</v>
      </c>
      <c r="AM2768" s="176" t="s">
        <v>284</v>
      </c>
      <c r="AN2768" s="176" t="s">
        <v>284</v>
      </c>
      <c r="AO2768" s="176" t="s">
        <v>284</v>
      </c>
      <c r="AP2768" s="176" t="s">
        <v>284</v>
      </c>
      <c r="AQ2768" s="176" t="s">
        <v>284</v>
      </c>
      <c r="AR2768" s="176" t="s">
        <v>284</v>
      </c>
      <c r="AS2768" s="176" t="s">
        <v>284</v>
      </c>
      <c r="AT2768" s="176" t="s">
        <v>284</v>
      </c>
      <c r="AU2768" s="176" t="s">
        <v>284</v>
      </c>
      <c r="AV2768" s="176" t="s">
        <v>284</v>
      </c>
      <c r="AW2768" s="176" t="s">
        <v>284</v>
      </c>
      <c r="AX2768" s="176" t="s">
        <v>284</v>
      </c>
    </row>
    <row r="2769" spans="1:50" x14ac:dyDescent="0.3">
      <c r="A2769" s="176">
        <v>813872</v>
      </c>
      <c r="B2769" s="176" t="s">
        <v>308</v>
      </c>
      <c r="C2769" s="176" t="s">
        <v>222</v>
      </c>
      <c r="D2769" s="176" t="s">
        <v>222</v>
      </c>
      <c r="E2769" s="176" t="s">
        <v>222</v>
      </c>
      <c r="F2769" s="176" t="s">
        <v>222</v>
      </c>
      <c r="G2769" s="176" t="s">
        <v>222</v>
      </c>
      <c r="H2769" s="176" t="s">
        <v>222</v>
      </c>
      <c r="I2769" s="176" t="s">
        <v>221</v>
      </c>
      <c r="J2769" s="176" t="s">
        <v>221</v>
      </c>
      <c r="K2769" s="176" t="s">
        <v>221</v>
      </c>
      <c r="L2769" s="176" t="s">
        <v>221</v>
      </c>
      <c r="M2769" s="176" t="s">
        <v>221</v>
      </c>
      <c r="N2769" s="176" t="s">
        <v>221</v>
      </c>
      <c r="O2769" s="176" t="s">
        <v>284</v>
      </c>
      <c r="P2769" s="176" t="s">
        <v>284</v>
      </c>
      <c r="Q2769" s="176" t="s">
        <v>284</v>
      </c>
      <c r="R2769" s="176" t="s">
        <v>284</v>
      </c>
      <c r="S2769" s="176" t="s">
        <v>284</v>
      </c>
      <c r="T2769" s="176" t="s">
        <v>284</v>
      </c>
      <c r="U2769" s="176" t="s">
        <v>284</v>
      </c>
      <c r="V2769" s="176" t="s">
        <v>284</v>
      </c>
      <c r="W2769" s="176" t="s">
        <v>284</v>
      </c>
      <c r="X2769" s="176" t="s">
        <v>284</v>
      </c>
      <c r="Y2769" s="176" t="s">
        <v>284</v>
      </c>
      <c r="Z2769" s="176" t="s">
        <v>284</v>
      </c>
      <c r="AA2769" s="176" t="s">
        <v>284</v>
      </c>
      <c r="AB2769" s="176" t="s">
        <v>284</v>
      </c>
      <c r="AC2769" s="176" t="s">
        <v>284</v>
      </c>
      <c r="AD2769" s="176" t="s">
        <v>284</v>
      </c>
      <c r="AE2769" s="176" t="s">
        <v>284</v>
      </c>
      <c r="AF2769" s="176" t="s">
        <v>284</v>
      </c>
      <c r="AG2769" s="176" t="s">
        <v>284</v>
      </c>
      <c r="AH2769" s="176" t="s">
        <v>284</v>
      </c>
      <c r="AI2769" s="176" t="s">
        <v>284</v>
      </c>
      <c r="AJ2769" s="176" t="s">
        <v>284</v>
      </c>
      <c r="AK2769" s="176" t="s">
        <v>284</v>
      </c>
      <c r="AL2769" s="176" t="s">
        <v>284</v>
      </c>
      <c r="AM2769" s="176" t="s">
        <v>284</v>
      </c>
      <c r="AN2769" s="176" t="s">
        <v>284</v>
      </c>
      <c r="AO2769" s="176" t="s">
        <v>284</v>
      </c>
      <c r="AP2769" s="176" t="s">
        <v>284</v>
      </c>
      <c r="AQ2769" s="176" t="s">
        <v>284</v>
      </c>
      <c r="AR2769" s="176" t="s">
        <v>284</v>
      </c>
      <c r="AS2769" s="176" t="s">
        <v>284</v>
      </c>
      <c r="AT2769" s="176" t="s">
        <v>284</v>
      </c>
      <c r="AU2769" s="176" t="s">
        <v>284</v>
      </c>
      <c r="AV2769" s="176" t="s">
        <v>284</v>
      </c>
      <c r="AW2769" s="176" t="s">
        <v>284</v>
      </c>
      <c r="AX2769" s="176" t="s">
        <v>284</v>
      </c>
    </row>
    <row r="2770" spans="1:50" x14ac:dyDescent="0.3">
      <c r="A2770" s="176">
        <v>813873</v>
      </c>
      <c r="B2770" s="176" t="s">
        <v>308</v>
      </c>
      <c r="C2770" s="176" t="s">
        <v>222</v>
      </c>
      <c r="D2770" s="176" t="s">
        <v>222</v>
      </c>
      <c r="E2770" s="176" t="s">
        <v>222</v>
      </c>
      <c r="F2770" s="176" t="s">
        <v>222</v>
      </c>
      <c r="G2770" s="176" t="s">
        <v>222</v>
      </c>
      <c r="H2770" s="176" t="s">
        <v>222</v>
      </c>
      <c r="I2770" s="176" t="s">
        <v>222</v>
      </c>
      <c r="J2770" s="176" t="s">
        <v>222</v>
      </c>
      <c r="K2770" s="176" t="s">
        <v>222</v>
      </c>
      <c r="L2770" s="176" t="s">
        <v>222</v>
      </c>
      <c r="M2770" s="176" t="s">
        <v>222</v>
      </c>
      <c r="N2770" s="176" t="s">
        <v>222</v>
      </c>
      <c r="O2770" s="176" t="s">
        <v>284</v>
      </c>
      <c r="P2770" s="176" t="s">
        <v>284</v>
      </c>
      <c r="Q2770" s="176" t="s">
        <v>284</v>
      </c>
      <c r="R2770" s="176" t="s">
        <v>284</v>
      </c>
      <c r="S2770" s="176" t="s">
        <v>284</v>
      </c>
      <c r="T2770" s="176" t="s">
        <v>284</v>
      </c>
      <c r="U2770" s="176" t="s">
        <v>284</v>
      </c>
      <c r="V2770" s="176" t="s">
        <v>284</v>
      </c>
      <c r="W2770" s="176" t="s">
        <v>284</v>
      </c>
      <c r="X2770" s="176" t="s">
        <v>284</v>
      </c>
      <c r="Y2770" s="176" t="s">
        <v>284</v>
      </c>
      <c r="Z2770" s="176" t="s">
        <v>284</v>
      </c>
      <c r="AA2770" s="176" t="s">
        <v>284</v>
      </c>
      <c r="AB2770" s="176" t="s">
        <v>284</v>
      </c>
      <c r="AC2770" s="176" t="s">
        <v>284</v>
      </c>
      <c r="AD2770" s="176" t="s">
        <v>284</v>
      </c>
      <c r="AE2770" s="176" t="s">
        <v>284</v>
      </c>
      <c r="AF2770" s="176" t="s">
        <v>284</v>
      </c>
      <c r="AG2770" s="176" t="s">
        <v>284</v>
      </c>
      <c r="AH2770" s="176" t="s">
        <v>284</v>
      </c>
      <c r="AI2770" s="176" t="s">
        <v>284</v>
      </c>
      <c r="AJ2770" s="176" t="s">
        <v>284</v>
      </c>
      <c r="AK2770" s="176" t="s">
        <v>284</v>
      </c>
      <c r="AL2770" s="176" t="s">
        <v>284</v>
      </c>
      <c r="AM2770" s="176" t="s">
        <v>284</v>
      </c>
      <c r="AN2770" s="176" t="s">
        <v>284</v>
      </c>
      <c r="AO2770" s="176" t="s">
        <v>284</v>
      </c>
      <c r="AP2770" s="176" t="s">
        <v>284</v>
      </c>
      <c r="AQ2770" s="176" t="s">
        <v>284</v>
      </c>
      <c r="AR2770" s="176" t="s">
        <v>284</v>
      </c>
      <c r="AS2770" s="176" t="s">
        <v>284</v>
      </c>
      <c r="AT2770" s="176" t="s">
        <v>284</v>
      </c>
      <c r="AU2770" s="176" t="s">
        <v>284</v>
      </c>
      <c r="AV2770" s="176" t="s">
        <v>284</v>
      </c>
      <c r="AW2770" s="176" t="s">
        <v>284</v>
      </c>
      <c r="AX2770" s="176" t="s">
        <v>284</v>
      </c>
    </row>
    <row r="2771" spans="1:50" x14ac:dyDescent="0.3">
      <c r="A2771" s="176">
        <v>813874</v>
      </c>
      <c r="B2771" s="176" t="s">
        <v>308</v>
      </c>
      <c r="C2771" s="176" t="s">
        <v>222</v>
      </c>
      <c r="D2771" s="176" t="s">
        <v>222</v>
      </c>
      <c r="E2771" s="176" t="s">
        <v>222</v>
      </c>
      <c r="F2771" s="176" t="s">
        <v>222</v>
      </c>
      <c r="G2771" s="176" t="s">
        <v>222</v>
      </c>
      <c r="H2771" s="176" t="s">
        <v>222</v>
      </c>
      <c r="I2771" s="176" t="s">
        <v>221</v>
      </c>
      <c r="J2771" s="176" t="s">
        <v>221</v>
      </c>
      <c r="K2771" s="176" t="s">
        <v>221</v>
      </c>
      <c r="L2771" s="176" t="s">
        <v>221</v>
      </c>
      <c r="M2771" s="176" t="s">
        <v>221</v>
      </c>
      <c r="N2771" s="176" t="s">
        <v>221</v>
      </c>
    </row>
    <row r="2772" spans="1:50" x14ac:dyDescent="0.3">
      <c r="A2772" s="176">
        <v>813876</v>
      </c>
      <c r="B2772" s="176" t="s">
        <v>308</v>
      </c>
      <c r="C2772" s="176" t="s">
        <v>222</v>
      </c>
      <c r="D2772" s="176" t="s">
        <v>222</v>
      </c>
      <c r="E2772" s="176" t="s">
        <v>222</v>
      </c>
      <c r="F2772" s="176" t="s">
        <v>222</v>
      </c>
      <c r="G2772" s="176" t="s">
        <v>222</v>
      </c>
      <c r="H2772" s="176" t="s">
        <v>222</v>
      </c>
      <c r="I2772" s="176" t="s">
        <v>221</v>
      </c>
      <c r="J2772" s="176" t="s">
        <v>221</v>
      </c>
      <c r="K2772" s="176" t="s">
        <v>221</v>
      </c>
      <c r="L2772" s="176" t="s">
        <v>221</v>
      </c>
      <c r="M2772" s="176" t="s">
        <v>221</v>
      </c>
      <c r="N2772" s="176" t="s">
        <v>221</v>
      </c>
    </row>
    <row r="2773" spans="1:50" x14ac:dyDescent="0.3">
      <c r="A2773" s="176">
        <v>813877</v>
      </c>
      <c r="B2773" s="176" t="s">
        <v>308</v>
      </c>
      <c r="C2773" s="176" t="s">
        <v>222</v>
      </c>
      <c r="D2773" s="176" t="s">
        <v>221</v>
      </c>
      <c r="E2773" s="176" t="s">
        <v>222</v>
      </c>
      <c r="F2773" s="176" t="s">
        <v>221</v>
      </c>
      <c r="G2773" s="176" t="s">
        <v>222</v>
      </c>
      <c r="H2773" s="176" t="s">
        <v>222</v>
      </c>
      <c r="I2773" s="176" t="s">
        <v>222</v>
      </c>
      <c r="J2773" s="176" t="s">
        <v>221</v>
      </c>
      <c r="K2773" s="176" t="s">
        <v>221</v>
      </c>
      <c r="L2773" s="176" t="s">
        <v>222</v>
      </c>
      <c r="M2773" s="176" t="s">
        <v>222</v>
      </c>
      <c r="N2773" s="176" t="s">
        <v>222</v>
      </c>
      <c r="O2773" s="176" t="s">
        <v>284</v>
      </c>
      <c r="P2773" s="176" t="s">
        <v>284</v>
      </c>
      <c r="Q2773" s="176" t="s">
        <v>284</v>
      </c>
      <c r="R2773" s="176" t="s">
        <v>284</v>
      </c>
      <c r="S2773" s="176" t="s">
        <v>284</v>
      </c>
      <c r="T2773" s="176" t="s">
        <v>284</v>
      </c>
      <c r="U2773" s="176" t="s">
        <v>284</v>
      </c>
      <c r="V2773" s="176" t="s">
        <v>284</v>
      </c>
      <c r="W2773" s="176" t="s">
        <v>284</v>
      </c>
      <c r="X2773" s="176" t="s">
        <v>284</v>
      </c>
      <c r="Y2773" s="176" t="s">
        <v>284</v>
      </c>
      <c r="Z2773" s="176" t="s">
        <v>284</v>
      </c>
      <c r="AA2773" s="176" t="s">
        <v>284</v>
      </c>
      <c r="AB2773" s="176" t="s">
        <v>284</v>
      </c>
      <c r="AC2773" s="176" t="s">
        <v>284</v>
      </c>
      <c r="AD2773" s="176" t="s">
        <v>284</v>
      </c>
      <c r="AE2773" s="176" t="s">
        <v>284</v>
      </c>
      <c r="AF2773" s="176" t="s">
        <v>284</v>
      </c>
      <c r="AG2773" s="176" t="s">
        <v>284</v>
      </c>
      <c r="AH2773" s="176" t="s">
        <v>284</v>
      </c>
      <c r="AI2773" s="176" t="s">
        <v>284</v>
      </c>
      <c r="AJ2773" s="176" t="s">
        <v>284</v>
      </c>
      <c r="AK2773" s="176" t="s">
        <v>284</v>
      </c>
      <c r="AL2773" s="176" t="s">
        <v>284</v>
      </c>
      <c r="AM2773" s="176" t="s">
        <v>284</v>
      </c>
      <c r="AN2773" s="176" t="s">
        <v>284</v>
      </c>
      <c r="AO2773" s="176" t="s">
        <v>284</v>
      </c>
      <c r="AP2773" s="176" t="s">
        <v>284</v>
      </c>
      <c r="AQ2773" s="176" t="s">
        <v>284</v>
      </c>
      <c r="AR2773" s="176" t="s">
        <v>284</v>
      </c>
      <c r="AS2773" s="176" t="s">
        <v>284</v>
      </c>
      <c r="AT2773" s="176" t="s">
        <v>284</v>
      </c>
      <c r="AU2773" s="176" t="s">
        <v>284</v>
      </c>
      <c r="AV2773" s="176" t="s">
        <v>284</v>
      </c>
      <c r="AW2773" s="176" t="s">
        <v>284</v>
      </c>
      <c r="AX2773" s="176" t="s">
        <v>284</v>
      </c>
    </row>
    <row r="2774" spans="1:50" x14ac:dyDescent="0.3">
      <c r="A2774" s="176">
        <v>813878</v>
      </c>
      <c r="B2774" s="176" t="s">
        <v>308</v>
      </c>
      <c r="C2774" s="176" t="s">
        <v>222</v>
      </c>
      <c r="D2774" s="176" t="s">
        <v>222</v>
      </c>
      <c r="E2774" s="176" t="s">
        <v>222</v>
      </c>
      <c r="F2774" s="176" t="s">
        <v>222</v>
      </c>
      <c r="G2774" s="176" t="s">
        <v>222</v>
      </c>
      <c r="H2774" s="176" t="s">
        <v>222</v>
      </c>
      <c r="I2774" s="176" t="s">
        <v>221</v>
      </c>
      <c r="J2774" s="176" t="s">
        <v>222</v>
      </c>
      <c r="K2774" s="176" t="s">
        <v>222</v>
      </c>
      <c r="L2774" s="176" t="s">
        <v>222</v>
      </c>
      <c r="M2774" s="176" t="s">
        <v>222</v>
      </c>
      <c r="N2774" s="176" t="s">
        <v>221</v>
      </c>
      <c r="O2774" s="176" t="s">
        <v>284</v>
      </c>
      <c r="P2774" s="176" t="s">
        <v>284</v>
      </c>
      <c r="Q2774" s="176" t="s">
        <v>284</v>
      </c>
      <c r="R2774" s="176" t="s">
        <v>284</v>
      </c>
      <c r="S2774" s="176" t="s">
        <v>284</v>
      </c>
      <c r="T2774" s="176" t="s">
        <v>284</v>
      </c>
      <c r="U2774" s="176" t="s">
        <v>284</v>
      </c>
      <c r="V2774" s="176" t="s">
        <v>284</v>
      </c>
      <c r="W2774" s="176" t="s">
        <v>284</v>
      </c>
      <c r="X2774" s="176" t="s">
        <v>284</v>
      </c>
      <c r="Y2774" s="176" t="s">
        <v>284</v>
      </c>
      <c r="Z2774" s="176" t="s">
        <v>284</v>
      </c>
      <c r="AA2774" s="176" t="s">
        <v>284</v>
      </c>
      <c r="AB2774" s="176" t="s">
        <v>284</v>
      </c>
      <c r="AC2774" s="176" t="s">
        <v>284</v>
      </c>
      <c r="AD2774" s="176" t="s">
        <v>284</v>
      </c>
      <c r="AE2774" s="176" t="s">
        <v>284</v>
      </c>
      <c r="AF2774" s="176" t="s">
        <v>284</v>
      </c>
      <c r="AG2774" s="176" t="s">
        <v>284</v>
      </c>
      <c r="AH2774" s="176" t="s">
        <v>284</v>
      </c>
      <c r="AI2774" s="176" t="s">
        <v>284</v>
      </c>
      <c r="AJ2774" s="176" t="s">
        <v>284</v>
      </c>
      <c r="AK2774" s="176" t="s">
        <v>284</v>
      </c>
      <c r="AL2774" s="176" t="s">
        <v>284</v>
      </c>
      <c r="AM2774" s="176" t="s">
        <v>284</v>
      </c>
      <c r="AN2774" s="176" t="s">
        <v>284</v>
      </c>
      <c r="AO2774" s="176" t="s">
        <v>284</v>
      </c>
      <c r="AP2774" s="176" t="s">
        <v>284</v>
      </c>
      <c r="AQ2774" s="176" t="s">
        <v>284</v>
      </c>
      <c r="AR2774" s="176" t="s">
        <v>284</v>
      </c>
      <c r="AS2774" s="176" t="s">
        <v>284</v>
      </c>
      <c r="AT2774" s="176" t="s">
        <v>284</v>
      </c>
      <c r="AU2774" s="176" t="s">
        <v>284</v>
      </c>
      <c r="AV2774" s="176" t="s">
        <v>284</v>
      </c>
      <c r="AW2774" s="176" t="s">
        <v>284</v>
      </c>
      <c r="AX2774" s="176" t="s">
        <v>284</v>
      </c>
    </row>
    <row r="2775" spans="1:50" x14ac:dyDescent="0.3">
      <c r="A2775" s="176">
        <v>813879</v>
      </c>
      <c r="B2775" s="176" t="s">
        <v>308</v>
      </c>
      <c r="C2775" s="176" t="s">
        <v>222</v>
      </c>
      <c r="D2775" s="176" t="s">
        <v>221</v>
      </c>
      <c r="E2775" s="176" t="s">
        <v>221</v>
      </c>
      <c r="F2775" s="176" t="s">
        <v>221</v>
      </c>
      <c r="G2775" s="176" t="s">
        <v>222</v>
      </c>
      <c r="H2775" s="176" t="s">
        <v>221</v>
      </c>
      <c r="I2775" s="176" t="s">
        <v>221</v>
      </c>
      <c r="J2775" s="176" t="s">
        <v>221</v>
      </c>
      <c r="K2775" s="176" t="s">
        <v>222</v>
      </c>
      <c r="L2775" s="176" t="s">
        <v>221</v>
      </c>
      <c r="M2775" s="176" t="s">
        <v>222</v>
      </c>
      <c r="N2775" s="176" t="s">
        <v>221</v>
      </c>
      <c r="O2775" s="176" t="s">
        <v>284</v>
      </c>
      <c r="P2775" s="176" t="s">
        <v>284</v>
      </c>
      <c r="Q2775" s="176" t="s">
        <v>284</v>
      </c>
      <c r="R2775" s="176" t="s">
        <v>284</v>
      </c>
      <c r="S2775" s="176" t="s">
        <v>284</v>
      </c>
      <c r="T2775" s="176" t="s">
        <v>284</v>
      </c>
      <c r="U2775" s="176" t="s">
        <v>284</v>
      </c>
      <c r="V2775" s="176" t="s">
        <v>284</v>
      </c>
      <c r="W2775" s="176" t="s">
        <v>284</v>
      </c>
      <c r="X2775" s="176" t="s">
        <v>284</v>
      </c>
      <c r="Y2775" s="176" t="s">
        <v>284</v>
      </c>
      <c r="Z2775" s="176" t="s">
        <v>284</v>
      </c>
      <c r="AA2775" s="176" t="s">
        <v>284</v>
      </c>
      <c r="AB2775" s="176" t="s">
        <v>284</v>
      </c>
      <c r="AC2775" s="176" t="s">
        <v>284</v>
      </c>
      <c r="AD2775" s="176" t="s">
        <v>284</v>
      </c>
      <c r="AE2775" s="176" t="s">
        <v>284</v>
      </c>
      <c r="AF2775" s="176" t="s">
        <v>284</v>
      </c>
      <c r="AG2775" s="176" t="s">
        <v>284</v>
      </c>
      <c r="AH2775" s="176" t="s">
        <v>284</v>
      </c>
      <c r="AI2775" s="176" t="s">
        <v>284</v>
      </c>
      <c r="AJ2775" s="176" t="s">
        <v>284</v>
      </c>
      <c r="AK2775" s="176" t="s">
        <v>284</v>
      </c>
      <c r="AL2775" s="176" t="s">
        <v>284</v>
      </c>
      <c r="AM2775" s="176" t="s">
        <v>284</v>
      </c>
      <c r="AN2775" s="176" t="s">
        <v>284</v>
      </c>
      <c r="AO2775" s="176" t="s">
        <v>284</v>
      </c>
      <c r="AP2775" s="176" t="s">
        <v>284</v>
      </c>
      <c r="AQ2775" s="176" t="s">
        <v>284</v>
      </c>
      <c r="AR2775" s="176" t="s">
        <v>284</v>
      </c>
      <c r="AS2775" s="176" t="s">
        <v>284</v>
      </c>
      <c r="AT2775" s="176" t="s">
        <v>284</v>
      </c>
      <c r="AU2775" s="176" t="s">
        <v>284</v>
      </c>
      <c r="AV2775" s="176" t="s">
        <v>284</v>
      </c>
      <c r="AW2775" s="176" t="s">
        <v>284</v>
      </c>
      <c r="AX2775" s="176" t="s">
        <v>284</v>
      </c>
    </row>
    <row r="2776" spans="1:50" x14ac:dyDescent="0.3">
      <c r="A2776" s="176">
        <v>813880</v>
      </c>
      <c r="B2776" s="176" t="s">
        <v>308</v>
      </c>
      <c r="C2776" s="176" t="s">
        <v>222</v>
      </c>
      <c r="D2776" s="176" t="s">
        <v>222</v>
      </c>
      <c r="E2776" s="176" t="s">
        <v>221</v>
      </c>
      <c r="F2776" s="176" t="s">
        <v>221</v>
      </c>
      <c r="G2776" s="176" t="s">
        <v>222</v>
      </c>
      <c r="H2776" s="176" t="s">
        <v>222</v>
      </c>
      <c r="I2776" s="176" t="s">
        <v>221</v>
      </c>
      <c r="J2776" s="176" t="s">
        <v>221</v>
      </c>
      <c r="K2776" s="176" t="s">
        <v>221</v>
      </c>
      <c r="L2776" s="176" t="s">
        <v>221</v>
      </c>
      <c r="M2776" s="176" t="s">
        <v>221</v>
      </c>
      <c r="N2776" s="176" t="s">
        <v>221</v>
      </c>
    </row>
    <row r="2777" spans="1:50" x14ac:dyDescent="0.3">
      <c r="A2777" s="176">
        <v>813881</v>
      </c>
      <c r="B2777" s="176" t="s">
        <v>308</v>
      </c>
      <c r="C2777" s="176" t="s">
        <v>222</v>
      </c>
      <c r="D2777" s="176" t="s">
        <v>222</v>
      </c>
      <c r="E2777" s="176" t="s">
        <v>222</v>
      </c>
      <c r="F2777" s="176" t="s">
        <v>222</v>
      </c>
      <c r="G2777" s="176" t="s">
        <v>222</v>
      </c>
      <c r="H2777" s="176" t="s">
        <v>221</v>
      </c>
      <c r="I2777" s="176" t="s">
        <v>221</v>
      </c>
      <c r="J2777" s="176" t="s">
        <v>221</v>
      </c>
      <c r="K2777" s="176" t="s">
        <v>221</v>
      </c>
      <c r="L2777" s="176" t="s">
        <v>221</v>
      </c>
      <c r="M2777" s="176" t="s">
        <v>221</v>
      </c>
      <c r="N2777" s="176" t="s">
        <v>221</v>
      </c>
    </row>
    <row r="2778" spans="1:50" x14ac:dyDescent="0.3">
      <c r="A2778" s="176">
        <v>813882</v>
      </c>
      <c r="B2778" s="176" t="s">
        <v>308</v>
      </c>
      <c r="C2778" s="176" t="s">
        <v>222</v>
      </c>
      <c r="D2778" s="176" t="s">
        <v>222</v>
      </c>
      <c r="E2778" s="176" t="s">
        <v>222</v>
      </c>
      <c r="F2778" s="176" t="s">
        <v>222</v>
      </c>
      <c r="G2778" s="176" t="s">
        <v>222</v>
      </c>
      <c r="H2778" s="176" t="s">
        <v>222</v>
      </c>
      <c r="I2778" s="176" t="s">
        <v>222</v>
      </c>
      <c r="J2778" s="176" t="s">
        <v>221</v>
      </c>
      <c r="K2778" s="176" t="s">
        <v>222</v>
      </c>
      <c r="L2778" s="176" t="s">
        <v>222</v>
      </c>
      <c r="M2778" s="176" t="s">
        <v>222</v>
      </c>
      <c r="N2778" s="176" t="s">
        <v>222</v>
      </c>
      <c r="O2778" s="176" t="s">
        <v>284</v>
      </c>
      <c r="P2778" s="176" t="s">
        <v>284</v>
      </c>
      <c r="Q2778" s="176" t="s">
        <v>284</v>
      </c>
      <c r="R2778" s="176" t="s">
        <v>284</v>
      </c>
      <c r="S2778" s="176" t="s">
        <v>284</v>
      </c>
      <c r="T2778" s="176" t="s">
        <v>284</v>
      </c>
      <c r="U2778" s="176" t="s">
        <v>284</v>
      </c>
      <c r="V2778" s="176" t="s">
        <v>284</v>
      </c>
      <c r="W2778" s="176" t="s">
        <v>284</v>
      </c>
      <c r="X2778" s="176" t="s">
        <v>284</v>
      </c>
      <c r="Y2778" s="176" t="s">
        <v>284</v>
      </c>
      <c r="Z2778" s="176" t="s">
        <v>284</v>
      </c>
      <c r="AA2778" s="176" t="s">
        <v>284</v>
      </c>
      <c r="AB2778" s="176" t="s">
        <v>284</v>
      </c>
      <c r="AC2778" s="176" t="s">
        <v>284</v>
      </c>
      <c r="AD2778" s="176" t="s">
        <v>284</v>
      </c>
      <c r="AE2778" s="176" t="s">
        <v>284</v>
      </c>
      <c r="AF2778" s="176" t="s">
        <v>284</v>
      </c>
      <c r="AG2778" s="176" t="s">
        <v>284</v>
      </c>
      <c r="AH2778" s="176" t="s">
        <v>284</v>
      </c>
      <c r="AI2778" s="176" t="s">
        <v>284</v>
      </c>
      <c r="AJ2778" s="176" t="s">
        <v>284</v>
      </c>
      <c r="AK2778" s="176" t="s">
        <v>284</v>
      </c>
      <c r="AL2778" s="176" t="s">
        <v>284</v>
      </c>
      <c r="AM2778" s="176" t="s">
        <v>284</v>
      </c>
      <c r="AN2778" s="176" t="s">
        <v>284</v>
      </c>
      <c r="AO2778" s="176" t="s">
        <v>284</v>
      </c>
      <c r="AP2778" s="176" t="s">
        <v>284</v>
      </c>
      <c r="AQ2778" s="176" t="s">
        <v>284</v>
      </c>
      <c r="AR2778" s="176" t="s">
        <v>284</v>
      </c>
      <c r="AS2778" s="176" t="s">
        <v>284</v>
      </c>
      <c r="AT2778" s="176" t="s">
        <v>284</v>
      </c>
      <c r="AU2778" s="176" t="s">
        <v>284</v>
      </c>
      <c r="AV2778" s="176" t="s">
        <v>284</v>
      </c>
      <c r="AW2778" s="176" t="s">
        <v>284</v>
      </c>
      <c r="AX2778" s="176" t="s">
        <v>284</v>
      </c>
    </row>
    <row r="2779" spans="1:50" x14ac:dyDescent="0.3">
      <c r="A2779" s="176">
        <v>813883</v>
      </c>
      <c r="B2779" s="176" t="s">
        <v>308</v>
      </c>
      <c r="C2779" s="176" t="s">
        <v>1144</v>
      </c>
      <c r="D2779" s="176" t="s">
        <v>222</v>
      </c>
      <c r="E2779" s="176" t="s">
        <v>1144</v>
      </c>
      <c r="F2779" s="176" t="s">
        <v>1144</v>
      </c>
      <c r="G2779" s="176" t="s">
        <v>222</v>
      </c>
      <c r="H2779" s="176" t="s">
        <v>1144</v>
      </c>
      <c r="I2779" s="176" t="s">
        <v>1144</v>
      </c>
      <c r="J2779" s="176" t="s">
        <v>222</v>
      </c>
      <c r="K2779" s="176" t="s">
        <v>221</v>
      </c>
      <c r="L2779" s="176" t="s">
        <v>222</v>
      </c>
      <c r="M2779" s="176" t="s">
        <v>1144</v>
      </c>
      <c r="N2779" s="176" t="s">
        <v>1144</v>
      </c>
    </row>
    <row r="2780" spans="1:50" x14ac:dyDescent="0.3">
      <c r="A2780" s="176">
        <v>813884</v>
      </c>
      <c r="B2780" s="176" t="s">
        <v>308</v>
      </c>
      <c r="C2780" s="176" t="s">
        <v>222</v>
      </c>
      <c r="D2780" s="176" t="s">
        <v>222</v>
      </c>
      <c r="E2780" s="176" t="s">
        <v>222</v>
      </c>
      <c r="F2780" s="176" t="s">
        <v>222</v>
      </c>
      <c r="G2780" s="176" t="s">
        <v>222</v>
      </c>
      <c r="H2780" s="176" t="s">
        <v>222</v>
      </c>
      <c r="I2780" s="176" t="s">
        <v>221</v>
      </c>
      <c r="J2780" s="176" t="s">
        <v>221</v>
      </c>
      <c r="K2780" s="176" t="s">
        <v>221</v>
      </c>
      <c r="L2780" s="176" t="s">
        <v>221</v>
      </c>
      <c r="M2780" s="176" t="s">
        <v>221</v>
      </c>
      <c r="N2780" s="176" t="s">
        <v>221</v>
      </c>
      <c r="O2780" s="176" t="s">
        <v>284</v>
      </c>
      <c r="P2780" s="176" t="s">
        <v>284</v>
      </c>
      <c r="Q2780" s="176" t="s">
        <v>284</v>
      </c>
      <c r="R2780" s="176" t="s">
        <v>284</v>
      </c>
      <c r="S2780" s="176" t="s">
        <v>284</v>
      </c>
      <c r="T2780" s="176" t="s">
        <v>284</v>
      </c>
      <c r="U2780" s="176" t="s">
        <v>284</v>
      </c>
      <c r="V2780" s="176" t="s">
        <v>284</v>
      </c>
      <c r="W2780" s="176" t="s">
        <v>284</v>
      </c>
      <c r="X2780" s="176" t="s">
        <v>284</v>
      </c>
      <c r="Y2780" s="176" t="s">
        <v>284</v>
      </c>
      <c r="Z2780" s="176" t="s">
        <v>284</v>
      </c>
      <c r="AA2780" s="176" t="s">
        <v>284</v>
      </c>
      <c r="AB2780" s="176" t="s">
        <v>284</v>
      </c>
      <c r="AC2780" s="176" t="s">
        <v>284</v>
      </c>
      <c r="AD2780" s="176" t="s">
        <v>284</v>
      </c>
      <c r="AE2780" s="176" t="s">
        <v>284</v>
      </c>
      <c r="AF2780" s="176" t="s">
        <v>284</v>
      </c>
      <c r="AG2780" s="176" t="s">
        <v>284</v>
      </c>
      <c r="AH2780" s="176" t="s">
        <v>284</v>
      </c>
      <c r="AI2780" s="176" t="s">
        <v>284</v>
      </c>
      <c r="AJ2780" s="176" t="s">
        <v>284</v>
      </c>
      <c r="AK2780" s="176" t="s">
        <v>284</v>
      </c>
      <c r="AL2780" s="176" t="s">
        <v>284</v>
      </c>
      <c r="AM2780" s="176" t="s">
        <v>284</v>
      </c>
      <c r="AN2780" s="176" t="s">
        <v>284</v>
      </c>
      <c r="AO2780" s="176" t="s">
        <v>284</v>
      </c>
      <c r="AP2780" s="176" t="s">
        <v>284</v>
      </c>
      <c r="AQ2780" s="176" t="s">
        <v>284</v>
      </c>
      <c r="AR2780" s="176" t="s">
        <v>284</v>
      </c>
      <c r="AS2780" s="176" t="s">
        <v>284</v>
      </c>
      <c r="AT2780" s="176" t="s">
        <v>284</v>
      </c>
      <c r="AU2780" s="176" t="s">
        <v>284</v>
      </c>
      <c r="AV2780" s="176" t="s">
        <v>284</v>
      </c>
      <c r="AW2780" s="176" t="s">
        <v>284</v>
      </c>
      <c r="AX2780" s="176" t="s">
        <v>284</v>
      </c>
    </row>
    <row r="2781" spans="1:50" x14ac:dyDescent="0.3">
      <c r="A2781" s="176">
        <v>813885</v>
      </c>
      <c r="B2781" s="176" t="s">
        <v>308</v>
      </c>
      <c r="C2781" s="176" t="s">
        <v>222</v>
      </c>
      <c r="D2781" s="176" t="s">
        <v>222</v>
      </c>
      <c r="E2781" s="176" t="s">
        <v>222</v>
      </c>
      <c r="F2781" s="176" t="s">
        <v>222</v>
      </c>
      <c r="G2781" s="176" t="s">
        <v>221</v>
      </c>
      <c r="H2781" s="176" t="s">
        <v>222</v>
      </c>
      <c r="I2781" s="176" t="s">
        <v>221</v>
      </c>
      <c r="J2781" s="176" t="s">
        <v>221</v>
      </c>
      <c r="K2781" s="176" t="s">
        <v>221</v>
      </c>
      <c r="L2781" s="176" t="s">
        <v>221</v>
      </c>
      <c r="M2781" s="176" t="s">
        <v>221</v>
      </c>
      <c r="N2781" s="176" t="s">
        <v>221</v>
      </c>
    </row>
    <row r="2782" spans="1:50" x14ac:dyDescent="0.3">
      <c r="A2782" s="176">
        <v>813886</v>
      </c>
      <c r="B2782" s="176" t="s">
        <v>308</v>
      </c>
      <c r="C2782" s="176" t="s">
        <v>222</v>
      </c>
      <c r="D2782" s="176" t="s">
        <v>221</v>
      </c>
      <c r="E2782" s="176" t="s">
        <v>221</v>
      </c>
      <c r="F2782" s="176" t="s">
        <v>222</v>
      </c>
      <c r="G2782" s="176" t="s">
        <v>222</v>
      </c>
      <c r="H2782" s="176" t="s">
        <v>221</v>
      </c>
      <c r="I2782" s="176" t="s">
        <v>221</v>
      </c>
      <c r="J2782" s="176" t="s">
        <v>221</v>
      </c>
      <c r="K2782" s="176" t="s">
        <v>221</v>
      </c>
      <c r="L2782" s="176" t="s">
        <v>221</v>
      </c>
      <c r="M2782" s="176" t="s">
        <v>221</v>
      </c>
      <c r="N2782" s="176" t="s">
        <v>221</v>
      </c>
    </row>
    <row r="2783" spans="1:50" x14ac:dyDescent="0.3">
      <c r="A2783" s="176">
        <v>813887</v>
      </c>
      <c r="B2783" s="176" t="s">
        <v>308</v>
      </c>
      <c r="C2783" s="176" t="s">
        <v>222</v>
      </c>
      <c r="D2783" s="176" t="s">
        <v>222</v>
      </c>
      <c r="E2783" s="176" t="s">
        <v>221</v>
      </c>
      <c r="F2783" s="176" t="s">
        <v>221</v>
      </c>
      <c r="G2783" s="176" t="s">
        <v>222</v>
      </c>
      <c r="H2783" s="176" t="s">
        <v>222</v>
      </c>
      <c r="I2783" s="176" t="s">
        <v>221</v>
      </c>
      <c r="J2783" s="176" t="s">
        <v>221</v>
      </c>
      <c r="K2783" s="176" t="s">
        <v>221</v>
      </c>
      <c r="L2783" s="176" t="s">
        <v>221</v>
      </c>
      <c r="M2783" s="176" t="s">
        <v>221</v>
      </c>
      <c r="N2783" s="176" t="s">
        <v>221</v>
      </c>
    </row>
    <row r="2784" spans="1:50" x14ac:dyDescent="0.3">
      <c r="A2784" s="176">
        <v>813888</v>
      </c>
      <c r="B2784" s="176" t="s">
        <v>308</v>
      </c>
      <c r="C2784" s="176" t="s">
        <v>222</v>
      </c>
      <c r="D2784" s="176" t="s">
        <v>222</v>
      </c>
      <c r="E2784" s="176" t="s">
        <v>222</v>
      </c>
      <c r="F2784" s="176" t="s">
        <v>222</v>
      </c>
      <c r="G2784" s="176" t="s">
        <v>222</v>
      </c>
      <c r="H2784" s="176" t="s">
        <v>222</v>
      </c>
      <c r="I2784" s="176" t="s">
        <v>221</v>
      </c>
      <c r="J2784" s="176" t="s">
        <v>221</v>
      </c>
      <c r="K2784" s="176" t="s">
        <v>221</v>
      </c>
      <c r="L2784" s="176" t="s">
        <v>221</v>
      </c>
      <c r="M2784" s="176" t="s">
        <v>221</v>
      </c>
      <c r="N2784" s="176" t="s">
        <v>221</v>
      </c>
    </row>
    <row r="2785" spans="1:50" x14ac:dyDescent="0.3">
      <c r="A2785" s="176">
        <v>813889</v>
      </c>
      <c r="B2785" s="176" t="s">
        <v>308</v>
      </c>
      <c r="C2785" s="176" t="s">
        <v>222</v>
      </c>
      <c r="D2785" s="176" t="s">
        <v>222</v>
      </c>
      <c r="E2785" s="176" t="s">
        <v>222</v>
      </c>
      <c r="F2785" s="176" t="s">
        <v>222</v>
      </c>
      <c r="G2785" s="176" t="s">
        <v>222</v>
      </c>
      <c r="H2785" s="176" t="s">
        <v>222</v>
      </c>
      <c r="I2785" s="176" t="s">
        <v>222</v>
      </c>
      <c r="J2785" s="176" t="s">
        <v>222</v>
      </c>
      <c r="K2785" s="176" t="s">
        <v>221</v>
      </c>
      <c r="L2785" s="176" t="s">
        <v>222</v>
      </c>
      <c r="M2785" s="176" t="s">
        <v>222</v>
      </c>
      <c r="N2785" s="176" t="s">
        <v>222</v>
      </c>
      <c r="O2785" s="176" t="s">
        <v>284</v>
      </c>
      <c r="P2785" s="176" t="s">
        <v>284</v>
      </c>
      <c r="Q2785" s="176" t="s">
        <v>284</v>
      </c>
      <c r="R2785" s="176" t="s">
        <v>284</v>
      </c>
      <c r="S2785" s="176" t="s">
        <v>284</v>
      </c>
      <c r="T2785" s="176" t="s">
        <v>284</v>
      </c>
      <c r="U2785" s="176" t="s">
        <v>284</v>
      </c>
      <c r="V2785" s="176" t="s">
        <v>284</v>
      </c>
      <c r="W2785" s="176" t="s">
        <v>284</v>
      </c>
      <c r="X2785" s="176" t="s">
        <v>284</v>
      </c>
      <c r="Y2785" s="176" t="s">
        <v>284</v>
      </c>
      <c r="Z2785" s="176" t="s">
        <v>284</v>
      </c>
      <c r="AA2785" s="176" t="s">
        <v>284</v>
      </c>
      <c r="AB2785" s="176" t="s">
        <v>284</v>
      </c>
      <c r="AC2785" s="176" t="s">
        <v>284</v>
      </c>
      <c r="AD2785" s="176" t="s">
        <v>284</v>
      </c>
      <c r="AE2785" s="176" t="s">
        <v>284</v>
      </c>
      <c r="AF2785" s="176" t="s">
        <v>284</v>
      </c>
      <c r="AG2785" s="176" t="s">
        <v>284</v>
      </c>
      <c r="AH2785" s="176" t="s">
        <v>284</v>
      </c>
      <c r="AI2785" s="176" t="s">
        <v>284</v>
      </c>
      <c r="AJ2785" s="176" t="s">
        <v>284</v>
      </c>
      <c r="AK2785" s="176" t="s">
        <v>284</v>
      </c>
      <c r="AL2785" s="176" t="s">
        <v>284</v>
      </c>
      <c r="AM2785" s="176" t="s">
        <v>284</v>
      </c>
      <c r="AN2785" s="176" t="s">
        <v>284</v>
      </c>
      <c r="AO2785" s="176" t="s">
        <v>284</v>
      </c>
      <c r="AP2785" s="176" t="s">
        <v>284</v>
      </c>
      <c r="AQ2785" s="176" t="s">
        <v>284</v>
      </c>
      <c r="AR2785" s="176" t="s">
        <v>284</v>
      </c>
      <c r="AS2785" s="176" t="s">
        <v>284</v>
      </c>
      <c r="AT2785" s="176" t="s">
        <v>284</v>
      </c>
      <c r="AU2785" s="176" t="s">
        <v>284</v>
      </c>
      <c r="AV2785" s="176" t="s">
        <v>284</v>
      </c>
      <c r="AW2785" s="176" t="s">
        <v>284</v>
      </c>
      <c r="AX2785" s="176" t="s">
        <v>284</v>
      </c>
    </row>
    <row r="2786" spans="1:50" x14ac:dyDescent="0.3">
      <c r="A2786" s="176">
        <v>813890</v>
      </c>
      <c r="B2786" s="176" t="s">
        <v>308</v>
      </c>
      <c r="C2786" s="176" t="s">
        <v>222</v>
      </c>
      <c r="D2786" s="176" t="s">
        <v>222</v>
      </c>
      <c r="E2786" s="176" t="s">
        <v>221</v>
      </c>
      <c r="F2786" s="176" t="s">
        <v>222</v>
      </c>
      <c r="G2786" s="176" t="s">
        <v>222</v>
      </c>
      <c r="H2786" s="176" t="s">
        <v>221</v>
      </c>
      <c r="I2786" s="176" t="s">
        <v>221</v>
      </c>
      <c r="J2786" s="176" t="s">
        <v>221</v>
      </c>
      <c r="K2786" s="176" t="s">
        <v>221</v>
      </c>
      <c r="L2786" s="176" t="s">
        <v>221</v>
      </c>
      <c r="M2786" s="176" t="s">
        <v>221</v>
      </c>
      <c r="N2786" s="176" t="s">
        <v>221</v>
      </c>
    </row>
    <row r="2787" spans="1:50" x14ac:dyDescent="0.3">
      <c r="A2787" s="176">
        <v>813891</v>
      </c>
      <c r="B2787" s="176" t="s">
        <v>308</v>
      </c>
      <c r="C2787" s="176" t="s">
        <v>222</v>
      </c>
      <c r="D2787" s="176" t="s">
        <v>222</v>
      </c>
      <c r="E2787" s="176" t="s">
        <v>222</v>
      </c>
      <c r="F2787" s="176" t="s">
        <v>222</v>
      </c>
      <c r="G2787" s="176" t="s">
        <v>222</v>
      </c>
      <c r="H2787" s="176" t="s">
        <v>222</v>
      </c>
      <c r="I2787" s="176" t="s">
        <v>222</v>
      </c>
      <c r="J2787" s="176" t="s">
        <v>222</v>
      </c>
      <c r="K2787" s="176" t="s">
        <v>222</v>
      </c>
      <c r="L2787" s="176" t="s">
        <v>222</v>
      </c>
      <c r="M2787" s="176" t="s">
        <v>222</v>
      </c>
      <c r="N2787" s="176" t="s">
        <v>222</v>
      </c>
      <c r="O2787" s="176" t="s">
        <v>284</v>
      </c>
      <c r="P2787" s="176" t="s">
        <v>284</v>
      </c>
      <c r="Q2787" s="176" t="s">
        <v>284</v>
      </c>
      <c r="R2787" s="176" t="s">
        <v>284</v>
      </c>
      <c r="S2787" s="176" t="s">
        <v>284</v>
      </c>
      <c r="T2787" s="176" t="s">
        <v>284</v>
      </c>
      <c r="U2787" s="176" t="s">
        <v>284</v>
      </c>
      <c r="V2787" s="176" t="s">
        <v>284</v>
      </c>
      <c r="W2787" s="176" t="s">
        <v>284</v>
      </c>
      <c r="X2787" s="176" t="s">
        <v>284</v>
      </c>
      <c r="Y2787" s="176" t="s">
        <v>284</v>
      </c>
      <c r="Z2787" s="176" t="s">
        <v>284</v>
      </c>
      <c r="AA2787" s="176" t="s">
        <v>284</v>
      </c>
      <c r="AB2787" s="176" t="s">
        <v>284</v>
      </c>
      <c r="AC2787" s="176" t="s">
        <v>284</v>
      </c>
      <c r="AD2787" s="176" t="s">
        <v>284</v>
      </c>
      <c r="AE2787" s="176" t="s">
        <v>284</v>
      </c>
      <c r="AF2787" s="176" t="s">
        <v>284</v>
      </c>
      <c r="AG2787" s="176" t="s">
        <v>284</v>
      </c>
      <c r="AH2787" s="176" t="s">
        <v>284</v>
      </c>
      <c r="AI2787" s="176" t="s">
        <v>284</v>
      </c>
      <c r="AJ2787" s="176" t="s">
        <v>284</v>
      </c>
      <c r="AK2787" s="176" t="s">
        <v>284</v>
      </c>
      <c r="AL2787" s="176" t="s">
        <v>284</v>
      </c>
      <c r="AM2787" s="176" t="s">
        <v>284</v>
      </c>
      <c r="AN2787" s="176" t="s">
        <v>284</v>
      </c>
      <c r="AO2787" s="176" t="s">
        <v>284</v>
      </c>
      <c r="AP2787" s="176" t="s">
        <v>284</v>
      </c>
      <c r="AQ2787" s="176" t="s">
        <v>284</v>
      </c>
      <c r="AR2787" s="176" t="s">
        <v>284</v>
      </c>
      <c r="AS2787" s="176" t="s">
        <v>284</v>
      </c>
      <c r="AT2787" s="176" t="s">
        <v>284</v>
      </c>
      <c r="AU2787" s="176" t="s">
        <v>284</v>
      </c>
      <c r="AV2787" s="176" t="s">
        <v>284</v>
      </c>
      <c r="AW2787" s="176" t="s">
        <v>284</v>
      </c>
      <c r="AX2787" s="176" t="s">
        <v>284</v>
      </c>
    </row>
    <row r="2788" spans="1:50" x14ac:dyDescent="0.3">
      <c r="A2788" s="176">
        <v>813892</v>
      </c>
      <c r="B2788" s="176" t="s">
        <v>308</v>
      </c>
      <c r="C2788" s="176" t="s">
        <v>222</v>
      </c>
      <c r="D2788" s="176" t="s">
        <v>222</v>
      </c>
      <c r="E2788" s="176" t="s">
        <v>222</v>
      </c>
      <c r="F2788" s="176" t="s">
        <v>222</v>
      </c>
      <c r="G2788" s="176" t="s">
        <v>221</v>
      </c>
      <c r="H2788" s="176" t="s">
        <v>221</v>
      </c>
      <c r="I2788" s="176" t="s">
        <v>221</v>
      </c>
      <c r="J2788" s="176" t="s">
        <v>221</v>
      </c>
      <c r="K2788" s="176" t="s">
        <v>221</v>
      </c>
      <c r="L2788" s="176" t="s">
        <v>221</v>
      </c>
      <c r="M2788" s="176" t="s">
        <v>221</v>
      </c>
      <c r="N2788" s="176" t="s">
        <v>221</v>
      </c>
    </row>
    <row r="2789" spans="1:50" x14ac:dyDescent="0.3">
      <c r="A2789" s="176">
        <v>813893</v>
      </c>
      <c r="B2789" s="176" t="s">
        <v>308</v>
      </c>
      <c r="C2789" s="176" t="s">
        <v>222</v>
      </c>
      <c r="D2789" s="176" t="s">
        <v>221</v>
      </c>
      <c r="E2789" s="176" t="s">
        <v>221</v>
      </c>
      <c r="F2789" s="176" t="s">
        <v>222</v>
      </c>
      <c r="G2789" s="176" t="s">
        <v>222</v>
      </c>
      <c r="H2789" s="176" t="s">
        <v>222</v>
      </c>
      <c r="I2789" s="176" t="s">
        <v>222</v>
      </c>
      <c r="J2789" s="176" t="s">
        <v>222</v>
      </c>
      <c r="K2789" s="176" t="s">
        <v>222</v>
      </c>
      <c r="L2789" s="176" t="s">
        <v>222</v>
      </c>
      <c r="M2789" s="176" t="s">
        <v>222</v>
      </c>
      <c r="N2789" s="176" t="s">
        <v>222</v>
      </c>
      <c r="O2789" s="176" t="s">
        <v>284</v>
      </c>
      <c r="P2789" s="176" t="s">
        <v>284</v>
      </c>
      <c r="Q2789" s="176" t="s">
        <v>284</v>
      </c>
      <c r="R2789" s="176" t="s">
        <v>284</v>
      </c>
      <c r="S2789" s="176" t="s">
        <v>284</v>
      </c>
      <c r="T2789" s="176" t="s">
        <v>284</v>
      </c>
      <c r="U2789" s="176" t="s">
        <v>284</v>
      </c>
      <c r="V2789" s="176" t="s">
        <v>284</v>
      </c>
      <c r="W2789" s="176" t="s">
        <v>284</v>
      </c>
      <c r="X2789" s="176" t="s">
        <v>284</v>
      </c>
      <c r="Y2789" s="176" t="s">
        <v>284</v>
      </c>
      <c r="Z2789" s="176" t="s">
        <v>284</v>
      </c>
      <c r="AA2789" s="176" t="s">
        <v>284</v>
      </c>
      <c r="AB2789" s="176" t="s">
        <v>284</v>
      </c>
      <c r="AC2789" s="176" t="s">
        <v>284</v>
      </c>
      <c r="AD2789" s="176" t="s">
        <v>284</v>
      </c>
      <c r="AE2789" s="176" t="s">
        <v>284</v>
      </c>
      <c r="AF2789" s="176" t="s">
        <v>284</v>
      </c>
      <c r="AG2789" s="176" t="s">
        <v>284</v>
      </c>
      <c r="AH2789" s="176" t="s">
        <v>284</v>
      </c>
      <c r="AI2789" s="176" t="s">
        <v>284</v>
      </c>
      <c r="AJ2789" s="176" t="s">
        <v>284</v>
      </c>
      <c r="AK2789" s="176" t="s">
        <v>284</v>
      </c>
      <c r="AL2789" s="176" t="s">
        <v>284</v>
      </c>
      <c r="AM2789" s="176" t="s">
        <v>284</v>
      </c>
      <c r="AN2789" s="176" t="s">
        <v>284</v>
      </c>
      <c r="AO2789" s="176" t="s">
        <v>284</v>
      </c>
      <c r="AP2789" s="176" t="s">
        <v>284</v>
      </c>
      <c r="AQ2789" s="176" t="s">
        <v>284</v>
      </c>
      <c r="AR2789" s="176" t="s">
        <v>284</v>
      </c>
      <c r="AS2789" s="176" t="s">
        <v>284</v>
      </c>
      <c r="AT2789" s="176" t="s">
        <v>284</v>
      </c>
      <c r="AU2789" s="176" t="s">
        <v>284</v>
      </c>
      <c r="AV2789" s="176" t="s">
        <v>284</v>
      </c>
      <c r="AW2789" s="176" t="s">
        <v>284</v>
      </c>
      <c r="AX2789" s="176" t="s">
        <v>284</v>
      </c>
    </row>
    <row r="2790" spans="1:50" x14ac:dyDescent="0.3">
      <c r="A2790" s="176">
        <v>813894</v>
      </c>
      <c r="B2790" s="176" t="s">
        <v>308</v>
      </c>
      <c r="C2790" s="176" t="s">
        <v>222</v>
      </c>
      <c r="D2790" s="176" t="s">
        <v>221</v>
      </c>
      <c r="E2790" s="176" t="s">
        <v>222</v>
      </c>
      <c r="F2790" s="176" t="s">
        <v>222</v>
      </c>
      <c r="G2790" s="176" t="s">
        <v>222</v>
      </c>
      <c r="H2790" s="176" t="s">
        <v>222</v>
      </c>
      <c r="I2790" s="176" t="s">
        <v>222</v>
      </c>
      <c r="J2790" s="176" t="s">
        <v>222</v>
      </c>
      <c r="K2790" s="176" t="s">
        <v>221</v>
      </c>
      <c r="L2790" s="176" t="s">
        <v>222</v>
      </c>
      <c r="M2790" s="176" t="s">
        <v>222</v>
      </c>
      <c r="N2790" s="176" t="s">
        <v>221</v>
      </c>
      <c r="O2790" s="176" t="s">
        <v>284</v>
      </c>
      <c r="P2790" s="176" t="s">
        <v>284</v>
      </c>
      <c r="Q2790" s="176" t="s">
        <v>284</v>
      </c>
      <c r="R2790" s="176" t="s">
        <v>284</v>
      </c>
      <c r="S2790" s="176" t="s">
        <v>284</v>
      </c>
      <c r="T2790" s="176" t="s">
        <v>284</v>
      </c>
      <c r="U2790" s="176" t="s">
        <v>284</v>
      </c>
      <c r="V2790" s="176" t="s">
        <v>284</v>
      </c>
      <c r="W2790" s="176" t="s">
        <v>284</v>
      </c>
      <c r="X2790" s="176" t="s">
        <v>284</v>
      </c>
      <c r="Y2790" s="176" t="s">
        <v>284</v>
      </c>
      <c r="Z2790" s="176" t="s">
        <v>284</v>
      </c>
      <c r="AA2790" s="176" t="s">
        <v>284</v>
      </c>
      <c r="AB2790" s="176" t="s">
        <v>284</v>
      </c>
      <c r="AC2790" s="176" t="s">
        <v>284</v>
      </c>
      <c r="AD2790" s="176" t="s">
        <v>284</v>
      </c>
      <c r="AE2790" s="176" t="s">
        <v>284</v>
      </c>
      <c r="AF2790" s="176" t="s">
        <v>284</v>
      </c>
      <c r="AG2790" s="176" t="s">
        <v>284</v>
      </c>
      <c r="AH2790" s="176" t="s">
        <v>284</v>
      </c>
      <c r="AI2790" s="176" t="s">
        <v>284</v>
      </c>
      <c r="AJ2790" s="176" t="s">
        <v>284</v>
      </c>
      <c r="AK2790" s="176" t="s">
        <v>284</v>
      </c>
      <c r="AL2790" s="176" t="s">
        <v>284</v>
      </c>
      <c r="AM2790" s="176" t="s">
        <v>284</v>
      </c>
      <c r="AN2790" s="176" t="s">
        <v>284</v>
      </c>
      <c r="AO2790" s="176" t="s">
        <v>284</v>
      </c>
      <c r="AP2790" s="176" t="s">
        <v>284</v>
      </c>
      <c r="AQ2790" s="176" t="s">
        <v>284</v>
      </c>
      <c r="AR2790" s="176" t="s">
        <v>284</v>
      </c>
      <c r="AS2790" s="176" t="s">
        <v>284</v>
      </c>
      <c r="AT2790" s="176" t="s">
        <v>284</v>
      </c>
      <c r="AU2790" s="176" t="s">
        <v>284</v>
      </c>
      <c r="AV2790" s="176" t="s">
        <v>284</v>
      </c>
      <c r="AW2790" s="176" t="s">
        <v>284</v>
      </c>
      <c r="AX2790" s="176" t="s">
        <v>284</v>
      </c>
    </row>
    <row r="2791" spans="1:50" x14ac:dyDescent="0.3">
      <c r="A2791" s="176">
        <v>813895</v>
      </c>
      <c r="B2791" s="176" t="s">
        <v>308</v>
      </c>
      <c r="C2791" s="176" t="s">
        <v>222</v>
      </c>
      <c r="D2791" s="176" t="s">
        <v>222</v>
      </c>
      <c r="E2791" s="176" t="s">
        <v>222</v>
      </c>
      <c r="F2791" s="176" t="s">
        <v>222</v>
      </c>
      <c r="G2791" s="176" t="s">
        <v>222</v>
      </c>
      <c r="H2791" s="176" t="s">
        <v>222</v>
      </c>
      <c r="I2791" s="176" t="s">
        <v>222</v>
      </c>
      <c r="J2791" s="176" t="s">
        <v>222</v>
      </c>
      <c r="K2791" s="176" t="s">
        <v>222</v>
      </c>
      <c r="L2791" s="176" t="s">
        <v>222</v>
      </c>
      <c r="M2791" s="176" t="s">
        <v>222</v>
      </c>
      <c r="N2791" s="176" t="s">
        <v>222</v>
      </c>
      <c r="O2791" s="176" t="s">
        <v>284</v>
      </c>
      <c r="P2791" s="176" t="s">
        <v>284</v>
      </c>
      <c r="Q2791" s="176" t="s">
        <v>284</v>
      </c>
      <c r="R2791" s="176" t="s">
        <v>284</v>
      </c>
      <c r="S2791" s="176" t="s">
        <v>284</v>
      </c>
      <c r="T2791" s="176" t="s">
        <v>284</v>
      </c>
      <c r="U2791" s="176" t="s">
        <v>284</v>
      </c>
      <c r="V2791" s="176" t="s">
        <v>284</v>
      </c>
      <c r="W2791" s="176" t="s">
        <v>284</v>
      </c>
      <c r="X2791" s="176" t="s">
        <v>284</v>
      </c>
      <c r="Y2791" s="176" t="s">
        <v>284</v>
      </c>
      <c r="Z2791" s="176" t="s">
        <v>284</v>
      </c>
      <c r="AA2791" s="176" t="s">
        <v>284</v>
      </c>
      <c r="AB2791" s="176" t="s">
        <v>284</v>
      </c>
      <c r="AC2791" s="176" t="s">
        <v>284</v>
      </c>
      <c r="AD2791" s="176" t="s">
        <v>284</v>
      </c>
      <c r="AE2791" s="176" t="s">
        <v>284</v>
      </c>
      <c r="AF2791" s="176" t="s">
        <v>284</v>
      </c>
      <c r="AG2791" s="176" t="s">
        <v>284</v>
      </c>
      <c r="AH2791" s="176" t="s">
        <v>284</v>
      </c>
      <c r="AI2791" s="176" t="s">
        <v>284</v>
      </c>
      <c r="AJ2791" s="176" t="s">
        <v>284</v>
      </c>
      <c r="AK2791" s="176" t="s">
        <v>284</v>
      </c>
      <c r="AL2791" s="176" t="s">
        <v>284</v>
      </c>
      <c r="AM2791" s="176" t="s">
        <v>284</v>
      </c>
      <c r="AN2791" s="176" t="s">
        <v>284</v>
      </c>
      <c r="AO2791" s="176" t="s">
        <v>284</v>
      </c>
      <c r="AP2791" s="176" t="s">
        <v>284</v>
      </c>
      <c r="AQ2791" s="176" t="s">
        <v>284</v>
      </c>
      <c r="AR2791" s="176" t="s">
        <v>284</v>
      </c>
      <c r="AS2791" s="176" t="s">
        <v>284</v>
      </c>
      <c r="AT2791" s="176" t="s">
        <v>284</v>
      </c>
      <c r="AU2791" s="176" t="s">
        <v>284</v>
      </c>
      <c r="AV2791" s="176" t="s">
        <v>284</v>
      </c>
      <c r="AW2791" s="176" t="s">
        <v>284</v>
      </c>
      <c r="AX2791" s="176" t="s">
        <v>284</v>
      </c>
    </row>
    <row r="2792" spans="1:50" x14ac:dyDescent="0.3">
      <c r="A2792" s="176">
        <v>813896</v>
      </c>
      <c r="B2792" s="176" t="s">
        <v>308</v>
      </c>
      <c r="C2792" s="176" t="s">
        <v>222</v>
      </c>
      <c r="D2792" s="176" t="s">
        <v>222</v>
      </c>
      <c r="E2792" s="176" t="s">
        <v>221</v>
      </c>
      <c r="F2792" s="176" t="s">
        <v>222</v>
      </c>
      <c r="G2792" s="176" t="s">
        <v>222</v>
      </c>
      <c r="H2792" s="176" t="s">
        <v>222</v>
      </c>
      <c r="I2792" s="176" t="s">
        <v>221</v>
      </c>
      <c r="J2792" s="176" t="s">
        <v>221</v>
      </c>
      <c r="K2792" s="176" t="s">
        <v>221</v>
      </c>
      <c r="L2792" s="176" t="s">
        <v>221</v>
      </c>
      <c r="M2792" s="176" t="s">
        <v>221</v>
      </c>
      <c r="N2792" s="176" t="s">
        <v>221</v>
      </c>
    </row>
    <row r="2793" spans="1:50" x14ac:dyDescent="0.3">
      <c r="A2793" s="176">
        <v>813897</v>
      </c>
      <c r="B2793" s="176" t="s">
        <v>308</v>
      </c>
      <c r="C2793" s="176" t="s">
        <v>222</v>
      </c>
      <c r="D2793" s="176" t="s">
        <v>222</v>
      </c>
      <c r="E2793" s="176" t="s">
        <v>222</v>
      </c>
      <c r="F2793" s="176" t="s">
        <v>222</v>
      </c>
      <c r="G2793" s="176" t="s">
        <v>222</v>
      </c>
      <c r="H2793" s="176" t="s">
        <v>221</v>
      </c>
      <c r="I2793" s="176" t="s">
        <v>221</v>
      </c>
      <c r="J2793" s="176" t="s">
        <v>221</v>
      </c>
      <c r="K2793" s="176" t="s">
        <v>221</v>
      </c>
      <c r="L2793" s="176" t="s">
        <v>221</v>
      </c>
      <c r="M2793" s="176" t="s">
        <v>221</v>
      </c>
      <c r="N2793" s="176" t="s">
        <v>221</v>
      </c>
    </row>
    <row r="2794" spans="1:50" x14ac:dyDescent="0.3">
      <c r="A2794" s="176">
        <v>813898</v>
      </c>
      <c r="B2794" s="176" t="s">
        <v>308</v>
      </c>
      <c r="C2794" s="176" t="s">
        <v>222</v>
      </c>
      <c r="D2794" s="176" t="s">
        <v>222</v>
      </c>
      <c r="E2794" s="176" t="s">
        <v>222</v>
      </c>
      <c r="F2794" s="176" t="s">
        <v>222</v>
      </c>
      <c r="G2794" s="176" t="s">
        <v>222</v>
      </c>
      <c r="H2794" s="176" t="s">
        <v>221</v>
      </c>
      <c r="I2794" s="176" t="s">
        <v>221</v>
      </c>
      <c r="J2794" s="176" t="s">
        <v>221</v>
      </c>
      <c r="K2794" s="176" t="s">
        <v>221</v>
      </c>
      <c r="L2794" s="176" t="s">
        <v>221</v>
      </c>
      <c r="M2794" s="176" t="s">
        <v>221</v>
      </c>
      <c r="N2794" s="176" t="s">
        <v>221</v>
      </c>
      <c r="O2794" s="176" t="s">
        <v>284</v>
      </c>
      <c r="P2794" s="176" t="s">
        <v>284</v>
      </c>
      <c r="Q2794" s="176" t="s">
        <v>284</v>
      </c>
      <c r="R2794" s="176" t="s">
        <v>284</v>
      </c>
      <c r="S2794" s="176" t="s">
        <v>284</v>
      </c>
      <c r="T2794" s="176" t="s">
        <v>284</v>
      </c>
      <c r="U2794" s="176" t="s">
        <v>284</v>
      </c>
      <c r="V2794" s="176" t="s">
        <v>284</v>
      </c>
      <c r="W2794" s="176" t="s">
        <v>284</v>
      </c>
      <c r="X2794" s="176" t="s">
        <v>284</v>
      </c>
      <c r="Y2794" s="176" t="s">
        <v>284</v>
      </c>
      <c r="Z2794" s="176" t="s">
        <v>284</v>
      </c>
      <c r="AA2794" s="176" t="s">
        <v>284</v>
      </c>
      <c r="AB2794" s="176" t="s">
        <v>284</v>
      </c>
      <c r="AC2794" s="176" t="s">
        <v>284</v>
      </c>
      <c r="AD2794" s="176" t="s">
        <v>284</v>
      </c>
      <c r="AE2794" s="176" t="s">
        <v>284</v>
      </c>
      <c r="AF2794" s="176" t="s">
        <v>284</v>
      </c>
      <c r="AG2794" s="176" t="s">
        <v>284</v>
      </c>
      <c r="AH2794" s="176" t="s">
        <v>284</v>
      </c>
      <c r="AI2794" s="176" t="s">
        <v>284</v>
      </c>
      <c r="AJ2794" s="176" t="s">
        <v>284</v>
      </c>
      <c r="AK2794" s="176" t="s">
        <v>284</v>
      </c>
      <c r="AL2794" s="176" t="s">
        <v>284</v>
      </c>
      <c r="AM2794" s="176" t="s">
        <v>284</v>
      </c>
      <c r="AN2794" s="176" t="s">
        <v>284</v>
      </c>
      <c r="AO2794" s="176" t="s">
        <v>284</v>
      </c>
      <c r="AP2794" s="176" t="s">
        <v>284</v>
      </c>
      <c r="AQ2794" s="176" t="s">
        <v>284</v>
      </c>
      <c r="AR2794" s="176" t="s">
        <v>284</v>
      </c>
      <c r="AS2794" s="176" t="s">
        <v>284</v>
      </c>
      <c r="AT2794" s="176" t="s">
        <v>284</v>
      </c>
      <c r="AU2794" s="176" t="s">
        <v>284</v>
      </c>
      <c r="AV2794" s="176" t="s">
        <v>284</v>
      </c>
      <c r="AW2794" s="176" t="s">
        <v>284</v>
      </c>
      <c r="AX2794" s="176" t="s">
        <v>284</v>
      </c>
    </row>
    <row r="2795" spans="1:50" x14ac:dyDescent="0.3">
      <c r="A2795" s="176">
        <v>813899</v>
      </c>
      <c r="B2795" s="176" t="s">
        <v>308</v>
      </c>
      <c r="C2795" s="176" t="s">
        <v>222</v>
      </c>
      <c r="D2795" s="176" t="s">
        <v>222</v>
      </c>
      <c r="E2795" s="176" t="s">
        <v>222</v>
      </c>
      <c r="F2795" s="176" t="s">
        <v>222</v>
      </c>
      <c r="G2795" s="176" t="s">
        <v>222</v>
      </c>
      <c r="H2795" s="176" t="s">
        <v>221</v>
      </c>
      <c r="I2795" s="176" t="s">
        <v>222</v>
      </c>
      <c r="J2795" s="176" t="s">
        <v>222</v>
      </c>
      <c r="K2795" s="176" t="s">
        <v>222</v>
      </c>
      <c r="L2795" s="176" t="s">
        <v>222</v>
      </c>
      <c r="M2795" s="176" t="s">
        <v>222</v>
      </c>
      <c r="N2795" s="176" t="s">
        <v>221</v>
      </c>
      <c r="O2795" s="176" t="s">
        <v>284</v>
      </c>
      <c r="P2795" s="176" t="s">
        <v>284</v>
      </c>
      <c r="Q2795" s="176" t="s">
        <v>284</v>
      </c>
      <c r="R2795" s="176" t="s">
        <v>284</v>
      </c>
      <c r="S2795" s="176" t="s">
        <v>284</v>
      </c>
      <c r="T2795" s="176" t="s">
        <v>284</v>
      </c>
      <c r="U2795" s="176" t="s">
        <v>284</v>
      </c>
      <c r="V2795" s="176" t="s">
        <v>284</v>
      </c>
      <c r="W2795" s="176" t="s">
        <v>284</v>
      </c>
      <c r="X2795" s="176" t="s">
        <v>284</v>
      </c>
      <c r="Y2795" s="176" t="s">
        <v>284</v>
      </c>
      <c r="Z2795" s="176" t="s">
        <v>284</v>
      </c>
      <c r="AA2795" s="176" t="s">
        <v>284</v>
      </c>
      <c r="AB2795" s="176" t="s">
        <v>284</v>
      </c>
      <c r="AC2795" s="176" t="s">
        <v>284</v>
      </c>
      <c r="AD2795" s="176" t="s">
        <v>284</v>
      </c>
      <c r="AE2795" s="176" t="s">
        <v>284</v>
      </c>
      <c r="AF2795" s="176" t="s">
        <v>284</v>
      </c>
      <c r="AG2795" s="176" t="s">
        <v>284</v>
      </c>
      <c r="AH2795" s="176" t="s">
        <v>284</v>
      </c>
      <c r="AI2795" s="176" t="s">
        <v>284</v>
      </c>
      <c r="AJ2795" s="176" t="s">
        <v>284</v>
      </c>
      <c r="AK2795" s="176" t="s">
        <v>284</v>
      </c>
      <c r="AL2795" s="176" t="s">
        <v>284</v>
      </c>
      <c r="AM2795" s="176" t="s">
        <v>284</v>
      </c>
      <c r="AN2795" s="176" t="s">
        <v>284</v>
      </c>
      <c r="AO2795" s="176" t="s">
        <v>284</v>
      </c>
      <c r="AP2795" s="176" t="s">
        <v>284</v>
      </c>
      <c r="AQ2795" s="176" t="s">
        <v>284</v>
      </c>
      <c r="AR2795" s="176" t="s">
        <v>284</v>
      </c>
      <c r="AS2795" s="176" t="s">
        <v>284</v>
      </c>
      <c r="AT2795" s="176" t="s">
        <v>284</v>
      </c>
      <c r="AU2795" s="176" t="s">
        <v>284</v>
      </c>
      <c r="AV2795" s="176" t="s">
        <v>284</v>
      </c>
      <c r="AW2795" s="176" t="s">
        <v>284</v>
      </c>
      <c r="AX2795" s="176" t="s">
        <v>284</v>
      </c>
    </row>
    <row r="2796" spans="1:50" x14ac:dyDescent="0.3">
      <c r="A2796" s="176">
        <v>813901</v>
      </c>
      <c r="B2796" s="176" t="s">
        <v>308</v>
      </c>
      <c r="C2796" s="176" t="s">
        <v>222</v>
      </c>
      <c r="D2796" s="176" t="s">
        <v>222</v>
      </c>
      <c r="E2796" s="176" t="s">
        <v>222</v>
      </c>
      <c r="F2796" s="176" t="s">
        <v>222</v>
      </c>
      <c r="G2796" s="176" t="s">
        <v>222</v>
      </c>
      <c r="H2796" s="176" t="s">
        <v>222</v>
      </c>
      <c r="I2796" s="176" t="s">
        <v>221</v>
      </c>
      <c r="J2796" s="176" t="s">
        <v>221</v>
      </c>
      <c r="K2796" s="176" t="s">
        <v>221</v>
      </c>
      <c r="L2796" s="176" t="s">
        <v>221</v>
      </c>
      <c r="M2796" s="176" t="s">
        <v>221</v>
      </c>
      <c r="N2796" s="176" t="s">
        <v>221</v>
      </c>
    </row>
    <row r="2797" spans="1:50" x14ac:dyDescent="0.3">
      <c r="A2797" s="176">
        <v>813902</v>
      </c>
      <c r="B2797" s="176" t="s">
        <v>308</v>
      </c>
      <c r="C2797" s="176" t="s">
        <v>222</v>
      </c>
      <c r="D2797" s="176" t="s">
        <v>221</v>
      </c>
      <c r="E2797" s="176" t="s">
        <v>221</v>
      </c>
      <c r="F2797" s="176" t="s">
        <v>221</v>
      </c>
      <c r="G2797" s="176" t="s">
        <v>222</v>
      </c>
      <c r="H2797" s="176" t="s">
        <v>222</v>
      </c>
      <c r="I2797" s="176" t="s">
        <v>221</v>
      </c>
      <c r="J2797" s="176" t="s">
        <v>221</v>
      </c>
      <c r="K2797" s="176" t="s">
        <v>221</v>
      </c>
      <c r="L2797" s="176" t="s">
        <v>221</v>
      </c>
      <c r="M2797" s="176" t="s">
        <v>221</v>
      </c>
      <c r="N2797" s="176" t="s">
        <v>221</v>
      </c>
    </row>
    <row r="2798" spans="1:50" x14ac:dyDescent="0.3">
      <c r="A2798" s="176">
        <v>813904</v>
      </c>
      <c r="B2798" s="176" t="s">
        <v>308</v>
      </c>
      <c r="C2798" s="176" t="s">
        <v>222</v>
      </c>
      <c r="D2798" s="176" t="s">
        <v>221</v>
      </c>
      <c r="E2798" s="176" t="s">
        <v>222</v>
      </c>
      <c r="F2798" s="176" t="s">
        <v>222</v>
      </c>
      <c r="G2798" s="176" t="s">
        <v>222</v>
      </c>
      <c r="H2798" s="176" t="s">
        <v>221</v>
      </c>
      <c r="I2798" s="176" t="s">
        <v>221</v>
      </c>
      <c r="J2798" s="176" t="s">
        <v>221</v>
      </c>
      <c r="K2798" s="176" t="s">
        <v>221</v>
      </c>
      <c r="L2798" s="176" t="s">
        <v>221</v>
      </c>
      <c r="M2798" s="176" t="s">
        <v>221</v>
      </c>
      <c r="N2798" s="176" t="s">
        <v>221</v>
      </c>
      <c r="O2798" s="176" t="s">
        <v>284</v>
      </c>
      <c r="P2798" s="176" t="s">
        <v>284</v>
      </c>
      <c r="Q2798" s="176" t="s">
        <v>284</v>
      </c>
      <c r="R2798" s="176" t="s">
        <v>284</v>
      </c>
      <c r="S2798" s="176" t="s">
        <v>284</v>
      </c>
      <c r="T2798" s="176" t="s">
        <v>284</v>
      </c>
      <c r="U2798" s="176" t="s">
        <v>284</v>
      </c>
      <c r="V2798" s="176" t="s">
        <v>284</v>
      </c>
      <c r="W2798" s="176" t="s">
        <v>284</v>
      </c>
      <c r="X2798" s="176" t="s">
        <v>284</v>
      </c>
      <c r="Y2798" s="176" t="s">
        <v>284</v>
      </c>
      <c r="Z2798" s="176" t="s">
        <v>284</v>
      </c>
      <c r="AA2798" s="176" t="s">
        <v>284</v>
      </c>
      <c r="AB2798" s="176" t="s">
        <v>284</v>
      </c>
      <c r="AC2798" s="176" t="s">
        <v>284</v>
      </c>
      <c r="AD2798" s="176" t="s">
        <v>284</v>
      </c>
      <c r="AE2798" s="176" t="s">
        <v>284</v>
      </c>
      <c r="AF2798" s="176" t="s">
        <v>284</v>
      </c>
      <c r="AG2798" s="176" t="s">
        <v>284</v>
      </c>
      <c r="AH2798" s="176" t="s">
        <v>284</v>
      </c>
      <c r="AI2798" s="176" t="s">
        <v>284</v>
      </c>
      <c r="AJ2798" s="176" t="s">
        <v>284</v>
      </c>
      <c r="AK2798" s="176" t="s">
        <v>284</v>
      </c>
      <c r="AL2798" s="176" t="s">
        <v>284</v>
      </c>
      <c r="AM2798" s="176" t="s">
        <v>284</v>
      </c>
      <c r="AN2798" s="176" t="s">
        <v>284</v>
      </c>
      <c r="AO2798" s="176" t="s">
        <v>284</v>
      </c>
      <c r="AP2798" s="176" t="s">
        <v>284</v>
      </c>
      <c r="AQ2798" s="176" t="s">
        <v>284</v>
      </c>
      <c r="AR2798" s="176" t="s">
        <v>284</v>
      </c>
      <c r="AS2798" s="176" t="s">
        <v>284</v>
      </c>
      <c r="AT2798" s="176" t="s">
        <v>284</v>
      </c>
      <c r="AU2798" s="176" t="s">
        <v>284</v>
      </c>
      <c r="AV2798" s="176" t="s">
        <v>284</v>
      </c>
      <c r="AW2798" s="176" t="s">
        <v>284</v>
      </c>
      <c r="AX2798" s="176" t="s">
        <v>284</v>
      </c>
    </row>
    <row r="2799" spans="1:50" x14ac:dyDescent="0.3">
      <c r="A2799" s="176">
        <v>813905</v>
      </c>
      <c r="B2799" s="176" t="s">
        <v>308</v>
      </c>
      <c r="C2799" s="176" t="s">
        <v>222</v>
      </c>
      <c r="D2799" s="176" t="s">
        <v>222</v>
      </c>
      <c r="E2799" s="176" t="s">
        <v>222</v>
      </c>
      <c r="F2799" s="176" t="s">
        <v>222</v>
      </c>
      <c r="G2799" s="176" t="s">
        <v>222</v>
      </c>
      <c r="H2799" s="176" t="s">
        <v>222</v>
      </c>
      <c r="I2799" s="176" t="s">
        <v>222</v>
      </c>
      <c r="J2799" s="176" t="s">
        <v>222</v>
      </c>
      <c r="K2799" s="176" t="s">
        <v>222</v>
      </c>
      <c r="L2799" s="176" t="s">
        <v>222</v>
      </c>
      <c r="M2799" s="176" t="s">
        <v>222</v>
      </c>
      <c r="N2799" s="176" t="s">
        <v>222</v>
      </c>
      <c r="O2799" s="176" t="s">
        <v>284</v>
      </c>
      <c r="P2799" s="176" t="s">
        <v>284</v>
      </c>
      <c r="Q2799" s="176" t="s">
        <v>284</v>
      </c>
      <c r="R2799" s="176" t="s">
        <v>284</v>
      </c>
      <c r="S2799" s="176" t="s">
        <v>284</v>
      </c>
      <c r="T2799" s="176" t="s">
        <v>284</v>
      </c>
      <c r="U2799" s="176" t="s">
        <v>284</v>
      </c>
      <c r="V2799" s="176" t="s">
        <v>284</v>
      </c>
      <c r="W2799" s="176" t="s">
        <v>284</v>
      </c>
      <c r="X2799" s="176" t="s">
        <v>284</v>
      </c>
      <c r="Y2799" s="176" t="s">
        <v>284</v>
      </c>
      <c r="Z2799" s="176" t="s">
        <v>284</v>
      </c>
      <c r="AA2799" s="176" t="s">
        <v>284</v>
      </c>
      <c r="AB2799" s="176" t="s">
        <v>284</v>
      </c>
      <c r="AC2799" s="176" t="s">
        <v>284</v>
      </c>
      <c r="AD2799" s="176" t="s">
        <v>284</v>
      </c>
      <c r="AE2799" s="176" t="s">
        <v>284</v>
      </c>
      <c r="AF2799" s="176" t="s">
        <v>284</v>
      </c>
      <c r="AG2799" s="176" t="s">
        <v>284</v>
      </c>
      <c r="AH2799" s="176" t="s">
        <v>284</v>
      </c>
      <c r="AI2799" s="176" t="s">
        <v>284</v>
      </c>
      <c r="AJ2799" s="176" t="s">
        <v>284</v>
      </c>
      <c r="AK2799" s="176" t="s">
        <v>284</v>
      </c>
      <c r="AL2799" s="176" t="s">
        <v>284</v>
      </c>
      <c r="AM2799" s="176" t="s">
        <v>284</v>
      </c>
      <c r="AN2799" s="176" t="s">
        <v>284</v>
      </c>
      <c r="AO2799" s="176" t="s">
        <v>284</v>
      </c>
      <c r="AP2799" s="176" t="s">
        <v>284</v>
      </c>
      <c r="AQ2799" s="176" t="s">
        <v>284</v>
      </c>
      <c r="AR2799" s="176" t="s">
        <v>284</v>
      </c>
      <c r="AS2799" s="176" t="s">
        <v>284</v>
      </c>
      <c r="AT2799" s="176" t="s">
        <v>284</v>
      </c>
      <c r="AU2799" s="176" t="s">
        <v>284</v>
      </c>
      <c r="AV2799" s="176" t="s">
        <v>284</v>
      </c>
      <c r="AW2799" s="176" t="s">
        <v>284</v>
      </c>
      <c r="AX2799" s="176" t="s">
        <v>284</v>
      </c>
    </row>
    <row r="2800" spans="1:50" x14ac:dyDescent="0.3">
      <c r="A2800" s="176">
        <v>813907</v>
      </c>
      <c r="B2800" s="176" t="s">
        <v>308</v>
      </c>
      <c r="C2800" s="176" t="s">
        <v>222</v>
      </c>
      <c r="D2800" s="176" t="s">
        <v>222</v>
      </c>
      <c r="E2800" s="176" t="s">
        <v>221</v>
      </c>
      <c r="F2800" s="176" t="s">
        <v>221</v>
      </c>
      <c r="G2800" s="176" t="s">
        <v>222</v>
      </c>
      <c r="H2800" s="176" t="s">
        <v>221</v>
      </c>
      <c r="I2800" s="176" t="s">
        <v>221</v>
      </c>
      <c r="J2800" s="176" t="s">
        <v>221</v>
      </c>
      <c r="K2800" s="176" t="s">
        <v>221</v>
      </c>
      <c r="L2800" s="176" t="s">
        <v>221</v>
      </c>
      <c r="M2800" s="176" t="s">
        <v>221</v>
      </c>
      <c r="N2800" s="176" t="s">
        <v>221</v>
      </c>
    </row>
    <row r="2801" spans="1:50" x14ac:dyDescent="0.3">
      <c r="A2801" s="176">
        <v>813908</v>
      </c>
      <c r="B2801" s="176" t="s">
        <v>308</v>
      </c>
      <c r="C2801" s="176" t="s">
        <v>222</v>
      </c>
      <c r="D2801" s="176" t="s">
        <v>222</v>
      </c>
      <c r="E2801" s="176" t="s">
        <v>222</v>
      </c>
      <c r="F2801" s="176" t="s">
        <v>222</v>
      </c>
      <c r="G2801" s="176" t="s">
        <v>222</v>
      </c>
      <c r="H2801" s="176" t="s">
        <v>222</v>
      </c>
      <c r="I2801" s="176" t="s">
        <v>221</v>
      </c>
      <c r="J2801" s="176" t="s">
        <v>221</v>
      </c>
      <c r="K2801" s="176" t="s">
        <v>221</v>
      </c>
      <c r="L2801" s="176" t="s">
        <v>221</v>
      </c>
      <c r="M2801" s="176" t="s">
        <v>221</v>
      </c>
      <c r="N2801" s="176" t="s">
        <v>221</v>
      </c>
    </row>
    <row r="2802" spans="1:50" x14ac:dyDescent="0.3">
      <c r="A2802" s="176">
        <v>813909</v>
      </c>
      <c r="B2802" s="176" t="s">
        <v>308</v>
      </c>
      <c r="C2802" s="176" t="s">
        <v>222</v>
      </c>
      <c r="D2802" s="176" t="s">
        <v>222</v>
      </c>
      <c r="E2802" s="176" t="s">
        <v>222</v>
      </c>
      <c r="F2802" s="176" t="s">
        <v>222</v>
      </c>
      <c r="G2802" s="176" t="s">
        <v>222</v>
      </c>
      <c r="H2802" s="176" t="s">
        <v>222</v>
      </c>
      <c r="I2802" s="176" t="s">
        <v>222</v>
      </c>
      <c r="J2802" s="176" t="s">
        <v>221</v>
      </c>
      <c r="K2802" s="176" t="s">
        <v>222</v>
      </c>
      <c r="L2802" s="176" t="s">
        <v>222</v>
      </c>
      <c r="M2802" s="176" t="s">
        <v>222</v>
      </c>
      <c r="N2802" s="176" t="s">
        <v>222</v>
      </c>
      <c r="O2802" s="176" t="s">
        <v>284</v>
      </c>
      <c r="P2802" s="176" t="s">
        <v>284</v>
      </c>
      <c r="Q2802" s="176" t="s">
        <v>284</v>
      </c>
      <c r="R2802" s="176" t="s">
        <v>284</v>
      </c>
      <c r="S2802" s="176" t="s">
        <v>284</v>
      </c>
      <c r="T2802" s="176" t="s">
        <v>284</v>
      </c>
      <c r="U2802" s="176" t="s">
        <v>284</v>
      </c>
      <c r="V2802" s="176" t="s">
        <v>284</v>
      </c>
      <c r="W2802" s="176" t="s">
        <v>284</v>
      </c>
      <c r="X2802" s="176" t="s">
        <v>284</v>
      </c>
      <c r="Y2802" s="176" t="s">
        <v>284</v>
      </c>
      <c r="Z2802" s="176" t="s">
        <v>284</v>
      </c>
      <c r="AA2802" s="176" t="s">
        <v>284</v>
      </c>
      <c r="AB2802" s="176" t="s">
        <v>284</v>
      </c>
      <c r="AC2802" s="176" t="s">
        <v>284</v>
      </c>
      <c r="AD2802" s="176" t="s">
        <v>284</v>
      </c>
      <c r="AE2802" s="176" t="s">
        <v>284</v>
      </c>
      <c r="AF2802" s="176" t="s">
        <v>284</v>
      </c>
      <c r="AG2802" s="176" t="s">
        <v>284</v>
      </c>
      <c r="AH2802" s="176" t="s">
        <v>284</v>
      </c>
      <c r="AI2802" s="176" t="s">
        <v>284</v>
      </c>
      <c r="AJ2802" s="176" t="s">
        <v>284</v>
      </c>
      <c r="AK2802" s="176" t="s">
        <v>284</v>
      </c>
      <c r="AL2802" s="176" t="s">
        <v>284</v>
      </c>
      <c r="AM2802" s="176" t="s">
        <v>284</v>
      </c>
      <c r="AN2802" s="176" t="s">
        <v>284</v>
      </c>
      <c r="AO2802" s="176" t="s">
        <v>284</v>
      </c>
      <c r="AP2802" s="176" t="s">
        <v>284</v>
      </c>
      <c r="AQ2802" s="176" t="s">
        <v>284</v>
      </c>
      <c r="AR2802" s="176" t="s">
        <v>284</v>
      </c>
      <c r="AS2802" s="176" t="s">
        <v>284</v>
      </c>
      <c r="AT2802" s="176" t="s">
        <v>284</v>
      </c>
      <c r="AU2802" s="176" t="s">
        <v>284</v>
      </c>
      <c r="AV2802" s="176" t="s">
        <v>284</v>
      </c>
      <c r="AW2802" s="176" t="s">
        <v>284</v>
      </c>
      <c r="AX2802" s="176" t="s">
        <v>284</v>
      </c>
    </row>
    <row r="2803" spans="1:50" x14ac:dyDescent="0.3">
      <c r="A2803" s="176">
        <v>813910</v>
      </c>
      <c r="B2803" s="176" t="s">
        <v>308</v>
      </c>
      <c r="C2803" s="176" t="s">
        <v>222</v>
      </c>
      <c r="D2803" s="176" t="s">
        <v>222</v>
      </c>
      <c r="E2803" s="176" t="s">
        <v>221</v>
      </c>
      <c r="F2803" s="176" t="s">
        <v>222</v>
      </c>
      <c r="G2803" s="176" t="s">
        <v>222</v>
      </c>
      <c r="H2803" s="176" t="s">
        <v>221</v>
      </c>
      <c r="I2803" s="176" t="s">
        <v>222</v>
      </c>
      <c r="J2803" s="176" t="s">
        <v>222</v>
      </c>
      <c r="K2803" s="176" t="s">
        <v>222</v>
      </c>
      <c r="L2803" s="176" t="s">
        <v>221</v>
      </c>
      <c r="M2803" s="176" t="s">
        <v>221</v>
      </c>
      <c r="N2803" s="176" t="s">
        <v>221</v>
      </c>
      <c r="O2803" s="176" t="s">
        <v>284</v>
      </c>
      <c r="P2803" s="176" t="s">
        <v>284</v>
      </c>
      <c r="Q2803" s="176" t="s">
        <v>284</v>
      </c>
      <c r="R2803" s="176" t="s">
        <v>284</v>
      </c>
      <c r="S2803" s="176" t="s">
        <v>284</v>
      </c>
      <c r="T2803" s="176" t="s">
        <v>284</v>
      </c>
      <c r="U2803" s="176" t="s">
        <v>284</v>
      </c>
      <c r="V2803" s="176" t="s">
        <v>284</v>
      </c>
      <c r="W2803" s="176" t="s">
        <v>284</v>
      </c>
      <c r="X2803" s="176" t="s">
        <v>284</v>
      </c>
      <c r="Y2803" s="176" t="s">
        <v>284</v>
      </c>
      <c r="Z2803" s="176" t="s">
        <v>284</v>
      </c>
      <c r="AA2803" s="176" t="s">
        <v>284</v>
      </c>
      <c r="AB2803" s="176" t="s">
        <v>284</v>
      </c>
      <c r="AC2803" s="176" t="s">
        <v>284</v>
      </c>
      <c r="AD2803" s="176" t="s">
        <v>284</v>
      </c>
      <c r="AE2803" s="176" t="s">
        <v>284</v>
      </c>
      <c r="AF2803" s="176" t="s">
        <v>284</v>
      </c>
      <c r="AG2803" s="176" t="s">
        <v>284</v>
      </c>
      <c r="AH2803" s="176" t="s">
        <v>284</v>
      </c>
      <c r="AI2803" s="176" t="s">
        <v>284</v>
      </c>
      <c r="AJ2803" s="176" t="s">
        <v>284</v>
      </c>
      <c r="AK2803" s="176" t="s">
        <v>284</v>
      </c>
      <c r="AL2803" s="176" t="s">
        <v>284</v>
      </c>
      <c r="AM2803" s="176" t="s">
        <v>284</v>
      </c>
      <c r="AN2803" s="176" t="s">
        <v>284</v>
      </c>
      <c r="AO2803" s="176" t="s">
        <v>284</v>
      </c>
      <c r="AP2803" s="176" t="s">
        <v>284</v>
      </c>
      <c r="AQ2803" s="176" t="s">
        <v>284</v>
      </c>
      <c r="AR2803" s="176" t="s">
        <v>284</v>
      </c>
      <c r="AS2803" s="176" t="s">
        <v>284</v>
      </c>
      <c r="AT2803" s="176" t="s">
        <v>284</v>
      </c>
      <c r="AU2803" s="176" t="s">
        <v>284</v>
      </c>
      <c r="AV2803" s="176" t="s">
        <v>284</v>
      </c>
      <c r="AW2803" s="176" t="s">
        <v>284</v>
      </c>
      <c r="AX2803" s="176" t="s">
        <v>284</v>
      </c>
    </row>
    <row r="2804" spans="1:50" x14ac:dyDescent="0.3">
      <c r="A2804" s="176">
        <v>813911</v>
      </c>
      <c r="B2804" s="176" t="s">
        <v>308</v>
      </c>
      <c r="C2804" s="176" t="s">
        <v>222</v>
      </c>
      <c r="D2804" s="176" t="s">
        <v>222</v>
      </c>
      <c r="E2804" s="176" t="s">
        <v>222</v>
      </c>
      <c r="F2804" s="176" t="s">
        <v>222</v>
      </c>
      <c r="G2804" s="176" t="s">
        <v>221</v>
      </c>
      <c r="H2804" s="176" t="s">
        <v>222</v>
      </c>
      <c r="I2804" s="176" t="s">
        <v>222</v>
      </c>
      <c r="J2804" s="176" t="s">
        <v>221</v>
      </c>
      <c r="K2804" s="176" t="s">
        <v>221</v>
      </c>
      <c r="L2804" s="176" t="s">
        <v>222</v>
      </c>
      <c r="M2804" s="176" t="s">
        <v>222</v>
      </c>
      <c r="N2804" s="176" t="s">
        <v>222</v>
      </c>
      <c r="O2804" s="176" t="s">
        <v>284</v>
      </c>
      <c r="P2804" s="176" t="s">
        <v>284</v>
      </c>
      <c r="Q2804" s="176" t="s">
        <v>284</v>
      </c>
      <c r="R2804" s="176" t="s">
        <v>284</v>
      </c>
      <c r="S2804" s="176" t="s">
        <v>284</v>
      </c>
      <c r="T2804" s="176" t="s">
        <v>284</v>
      </c>
      <c r="U2804" s="176" t="s">
        <v>284</v>
      </c>
      <c r="V2804" s="176" t="s">
        <v>284</v>
      </c>
      <c r="W2804" s="176" t="s">
        <v>284</v>
      </c>
      <c r="X2804" s="176" t="s">
        <v>284</v>
      </c>
      <c r="Y2804" s="176" t="s">
        <v>284</v>
      </c>
      <c r="Z2804" s="176" t="s">
        <v>284</v>
      </c>
      <c r="AA2804" s="176" t="s">
        <v>284</v>
      </c>
      <c r="AB2804" s="176" t="s">
        <v>284</v>
      </c>
      <c r="AC2804" s="176" t="s">
        <v>284</v>
      </c>
      <c r="AD2804" s="176" t="s">
        <v>284</v>
      </c>
      <c r="AE2804" s="176" t="s">
        <v>284</v>
      </c>
      <c r="AF2804" s="176" t="s">
        <v>284</v>
      </c>
      <c r="AG2804" s="176" t="s">
        <v>284</v>
      </c>
      <c r="AH2804" s="176" t="s">
        <v>284</v>
      </c>
      <c r="AI2804" s="176" t="s">
        <v>284</v>
      </c>
      <c r="AJ2804" s="176" t="s">
        <v>284</v>
      </c>
      <c r="AK2804" s="176" t="s">
        <v>284</v>
      </c>
      <c r="AL2804" s="176" t="s">
        <v>284</v>
      </c>
      <c r="AM2804" s="176" t="s">
        <v>284</v>
      </c>
      <c r="AN2804" s="176" t="s">
        <v>284</v>
      </c>
      <c r="AO2804" s="176" t="s">
        <v>284</v>
      </c>
      <c r="AP2804" s="176" t="s">
        <v>284</v>
      </c>
      <c r="AQ2804" s="176" t="s">
        <v>284</v>
      </c>
      <c r="AR2804" s="176" t="s">
        <v>284</v>
      </c>
      <c r="AS2804" s="176" t="s">
        <v>284</v>
      </c>
      <c r="AT2804" s="176" t="s">
        <v>284</v>
      </c>
      <c r="AU2804" s="176" t="s">
        <v>284</v>
      </c>
      <c r="AV2804" s="176" t="s">
        <v>284</v>
      </c>
      <c r="AW2804" s="176" t="s">
        <v>284</v>
      </c>
      <c r="AX2804" s="176" t="s">
        <v>284</v>
      </c>
    </row>
    <row r="2805" spans="1:50" x14ac:dyDescent="0.3">
      <c r="A2805" s="176">
        <v>813914</v>
      </c>
      <c r="B2805" s="176" t="s">
        <v>308</v>
      </c>
      <c r="C2805" s="176" t="s">
        <v>222</v>
      </c>
      <c r="D2805" s="176" t="s">
        <v>222</v>
      </c>
      <c r="E2805" s="176" t="s">
        <v>222</v>
      </c>
      <c r="F2805" s="176" t="s">
        <v>222</v>
      </c>
      <c r="G2805" s="176" t="s">
        <v>222</v>
      </c>
      <c r="H2805" s="176" t="s">
        <v>222</v>
      </c>
      <c r="I2805" s="176" t="s">
        <v>222</v>
      </c>
      <c r="J2805" s="176" t="s">
        <v>222</v>
      </c>
      <c r="K2805" s="176" t="s">
        <v>222</v>
      </c>
      <c r="L2805" s="176" t="s">
        <v>222</v>
      </c>
      <c r="M2805" s="176" t="s">
        <v>222</v>
      </c>
      <c r="N2805" s="176" t="s">
        <v>222</v>
      </c>
      <c r="O2805" s="176" t="s">
        <v>284</v>
      </c>
      <c r="P2805" s="176" t="s">
        <v>284</v>
      </c>
      <c r="Q2805" s="176" t="s">
        <v>284</v>
      </c>
      <c r="R2805" s="176" t="s">
        <v>284</v>
      </c>
      <c r="S2805" s="176" t="s">
        <v>284</v>
      </c>
      <c r="T2805" s="176" t="s">
        <v>284</v>
      </c>
      <c r="U2805" s="176" t="s">
        <v>284</v>
      </c>
      <c r="V2805" s="176" t="s">
        <v>284</v>
      </c>
      <c r="W2805" s="176" t="s">
        <v>284</v>
      </c>
      <c r="X2805" s="176" t="s">
        <v>284</v>
      </c>
      <c r="Y2805" s="176" t="s">
        <v>284</v>
      </c>
      <c r="Z2805" s="176" t="s">
        <v>284</v>
      </c>
      <c r="AA2805" s="176" t="s">
        <v>284</v>
      </c>
      <c r="AB2805" s="176" t="s">
        <v>284</v>
      </c>
      <c r="AC2805" s="176" t="s">
        <v>284</v>
      </c>
      <c r="AD2805" s="176" t="s">
        <v>284</v>
      </c>
      <c r="AE2805" s="176" t="s">
        <v>284</v>
      </c>
      <c r="AF2805" s="176" t="s">
        <v>284</v>
      </c>
      <c r="AG2805" s="176" t="s">
        <v>284</v>
      </c>
      <c r="AH2805" s="176" t="s">
        <v>284</v>
      </c>
      <c r="AI2805" s="176" t="s">
        <v>284</v>
      </c>
      <c r="AJ2805" s="176" t="s">
        <v>284</v>
      </c>
      <c r="AK2805" s="176" t="s">
        <v>284</v>
      </c>
      <c r="AL2805" s="176" t="s">
        <v>284</v>
      </c>
      <c r="AM2805" s="176" t="s">
        <v>284</v>
      </c>
      <c r="AN2805" s="176" t="s">
        <v>284</v>
      </c>
      <c r="AO2805" s="176" t="s">
        <v>284</v>
      </c>
      <c r="AP2805" s="176" t="s">
        <v>284</v>
      </c>
      <c r="AQ2805" s="176" t="s">
        <v>284</v>
      </c>
      <c r="AR2805" s="176" t="s">
        <v>284</v>
      </c>
      <c r="AS2805" s="176" t="s">
        <v>284</v>
      </c>
      <c r="AT2805" s="176" t="s">
        <v>284</v>
      </c>
      <c r="AU2805" s="176" t="s">
        <v>284</v>
      </c>
      <c r="AV2805" s="176" t="s">
        <v>284</v>
      </c>
      <c r="AW2805" s="176" t="s">
        <v>284</v>
      </c>
      <c r="AX2805" s="176" t="s">
        <v>284</v>
      </c>
    </row>
    <row r="2806" spans="1:50" x14ac:dyDescent="0.3">
      <c r="A2806" s="176">
        <v>813915</v>
      </c>
      <c r="B2806" s="176" t="s">
        <v>308</v>
      </c>
      <c r="C2806" s="176" t="s">
        <v>222</v>
      </c>
      <c r="D2806" s="176" t="s">
        <v>221</v>
      </c>
      <c r="E2806" s="176" t="s">
        <v>222</v>
      </c>
      <c r="F2806" s="176" t="s">
        <v>222</v>
      </c>
      <c r="G2806" s="176" t="s">
        <v>222</v>
      </c>
      <c r="H2806" s="176" t="s">
        <v>222</v>
      </c>
      <c r="I2806" s="176" t="s">
        <v>222</v>
      </c>
      <c r="J2806" s="176" t="s">
        <v>221</v>
      </c>
      <c r="K2806" s="176" t="s">
        <v>221</v>
      </c>
      <c r="L2806" s="176" t="s">
        <v>222</v>
      </c>
      <c r="M2806" s="176" t="s">
        <v>222</v>
      </c>
      <c r="N2806" s="176" t="s">
        <v>222</v>
      </c>
      <c r="O2806" s="176" t="s">
        <v>284</v>
      </c>
      <c r="P2806" s="176" t="s">
        <v>284</v>
      </c>
      <c r="Q2806" s="176" t="s">
        <v>284</v>
      </c>
      <c r="R2806" s="176" t="s">
        <v>284</v>
      </c>
      <c r="S2806" s="176" t="s">
        <v>284</v>
      </c>
      <c r="T2806" s="176" t="s">
        <v>284</v>
      </c>
      <c r="U2806" s="176" t="s">
        <v>284</v>
      </c>
      <c r="V2806" s="176" t="s">
        <v>284</v>
      </c>
      <c r="W2806" s="176" t="s">
        <v>284</v>
      </c>
      <c r="X2806" s="176" t="s">
        <v>284</v>
      </c>
      <c r="Y2806" s="176" t="s">
        <v>284</v>
      </c>
      <c r="Z2806" s="176" t="s">
        <v>284</v>
      </c>
      <c r="AA2806" s="176" t="s">
        <v>284</v>
      </c>
      <c r="AB2806" s="176" t="s">
        <v>284</v>
      </c>
      <c r="AC2806" s="176" t="s">
        <v>284</v>
      </c>
      <c r="AD2806" s="176" t="s">
        <v>284</v>
      </c>
      <c r="AE2806" s="176" t="s">
        <v>284</v>
      </c>
      <c r="AF2806" s="176" t="s">
        <v>284</v>
      </c>
      <c r="AG2806" s="176" t="s">
        <v>284</v>
      </c>
      <c r="AH2806" s="176" t="s">
        <v>284</v>
      </c>
      <c r="AI2806" s="176" t="s">
        <v>284</v>
      </c>
      <c r="AJ2806" s="176" t="s">
        <v>284</v>
      </c>
      <c r="AK2806" s="176" t="s">
        <v>284</v>
      </c>
      <c r="AL2806" s="176" t="s">
        <v>284</v>
      </c>
      <c r="AM2806" s="176" t="s">
        <v>284</v>
      </c>
      <c r="AN2806" s="176" t="s">
        <v>284</v>
      </c>
      <c r="AO2806" s="176" t="s">
        <v>284</v>
      </c>
      <c r="AP2806" s="176" t="s">
        <v>284</v>
      </c>
      <c r="AQ2806" s="176" t="s">
        <v>284</v>
      </c>
      <c r="AR2806" s="176" t="s">
        <v>284</v>
      </c>
      <c r="AS2806" s="176" t="s">
        <v>284</v>
      </c>
      <c r="AT2806" s="176" t="s">
        <v>284</v>
      </c>
      <c r="AU2806" s="176" t="s">
        <v>284</v>
      </c>
      <c r="AV2806" s="176" t="s">
        <v>284</v>
      </c>
      <c r="AW2806" s="176" t="s">
        <v>284</v>
      </c>
      <c r="AX2806" s="176" t="s">
        <v>284</v>
      </c>
    </row>
    <row r="2807" spans="1:50" x14ac:dyDescent="0.3">
      <c r="A2807" s="176">
        <v>813916</v>
      </c>
      <c r="B2807" s="176" t="s">
        <v>308</v>
      </c>
      <c r="C2807" s="176" t="s">
        <v>222</v>
      </c>
      <c r="D2807" s="176" t="s">
        <v>222</v>
      </c>
      <c r="E2807" s="176" t="s">
        <v>222</v>
      </c>
      <c r="F2807" s="176" t="s">
        <v>222</v>
      </c>
      <c r="G2807" s="176" t="s">
        <v>222</v>
      </c>
      <c r="H2807" s="176" t="s">
        <v>222</v>
      </c>
      <c r="I2807" s="176" t="s">
        <v>221</v>
      </c>
      <c r="J2807" s="176" t="s">
        <v>221</v>
      </c>
      <c r="K2807" s="176" t="s">
        <v>221</v>
      </c>
      <c r="L2807" s="176" t="s">
        <v>221</v>
      </c>
      <c r="M2807" s="176" t="s">
        <v>221</v>
      </c>
      <c r="N2807" s="176" t="s">
        <v>221</v>
      </c>
    </row>
    <row r="2808" spans="1:50" x14ac:dyDescent="0.3">
      <c r="A2808" s="176">
        <v>813917</v>
      </c>
      <c r="B2808" s="176" t="s">
        <v>308</v>
      </c>
      <c r="C2808" s="176" t="s">
        <v>222</v>
      </c>
      <c r="D2808" s="176" t="s">
        <v>221</v>
      </c>
      <c r="E2808" s="176" t="s">
        <v>222</v>
      </c>
      <c r="F2808" s="176" t="s">
        <v>222</v>
      </c>
      <c r="G2808" s="176" t="s">
        <v>222</v>
      </c>
      <c r="H2808" s="176" t="s">
        <v>222</v>
      </c>
      <c r="I2808" s="176" t="s">
        <v>222</v>
      </c>
      <c r="J2808" s="176" t="s">
        <v>222</v>
      </c>
      <c r="K2808" s="176" t="s">
        <v>222</v>
      </c>
      <c r="L2808" s="176" t="s">
        <v>222</v>
      </c>
      <c r="M2808" s="176" t="s">
        <v>222</v>
      </c>
      <c r="N2808" s="176" t="s">
        <v>222</v>
      </c>
      <c r="O2808" s="176" t="s">
        <v>284</v>
      </c>
      <c r="P2808" s="176" t="s">
        <v>284</v>
      </c>
      <c r="Q2808" s="176" t="s">
        <v>284</v>
      </c>
      <c r="R2808" s="176" t="s">
        <v>284</v>
      </c>
      <c r="S2808" s="176" t="s">
        <v>284</v>
      </c>
      <c r="T2808" s="176" t="s">
        <v>284</v>
      </c>
      <c r="U2808" s="176" t="s">
        <v>284</v>
      </c>
      <c r="V2808" s="176" t="s">
        <v>284</v>
      </c>
      <c r="W2808" s="176" t="s">
        <v>284</v>
      </c>
      <c r="X2808" s="176" t="s">
        <v>284</v>
      </c>
      <c r="Y2808" s="176" t="s">
        <v>284</v>
      </c>
      <c r="Z2808" s="176" t="s">
        <v>284</v>
      </c>
      <c r="AA2808" s="176" t="s">
        <v>284</v>
      </c>
      <c r="AB2808" s="176" t="s">
        <v>284</v>
      </c>
      <c r="AC2808" s="176" t="s">
        <v>284</v>
      </c>
      <c r="AD2808" s="176" t="s">
        <v>284</v>
      </c>
      <c r="AE2808" s="176" t="s">
        <v>284</v>
      </c>
      <c r="AF2808" s="176" t="s">
        <v>284</v>
      </c>
      <c r="AG2808" s="176" t="s">
        <v>284</v>
      </c>
      <c r="AH2808" s="176" t="s">
        <v>284</v>
      </c>
      <c r="AI2808" s="176" t="s">
        <v>284</v>
      </c>
      <c r="AJ2808" s="176" t="s">
        <v>284</v>
      </c>
      <c r="AK2808" s="176" t="s">
        <v>284</v>
      </c>
      <c r="AL2808" s="176" t="s">
        <v>284</v>
      </c>
      <c r="AM2808" s="176" t="s">
        <v>284</v>
      </c>
      <c r="AN2808" s="176" t="s">
        <v>284</v>
      </c>
      <c r="AO2808" s="176" t="s">
        <v>284</v>
      </c>
      <c r="AP2808" s="176" t="s">
        <v>284</v>
      </c>
      <c r="AQ2808" s="176" t="s">
        <v>284</v>
      </c>
      <c r="AR2808" s="176" t="s">
        <v>284</v>
      </c>
      <c r="AS2808" s="176" t="s">
        <v>284</v>
      </c>
      <c r="AT2808" s="176" t="s">
        <v>284</v>
      </c>
      <c r="AU2808" s="176" t="s">
        <v>284</v>
      </c>
      <c r="AV2808" s="176" t="s">
        <v>284</v>
      </c>
      <c r="AW2808" s="176" t="s">
        <v>284</v>
      </c>
      <c r="AX2808" s="176" t="s">
        <v>284</v>
      </c>
    </row>
    <row r="2809" spans="1:50" x14ac:dyDescent="0.3">
      <c r="A2809" s="176">
        <v>813918</v>
      </c>
      <c r="B2809" s="176" t="s">
        <v>308</v>
      </c>
      <c r="C2809" s="176" t="s">
        <v>222</v>
      </c>
      <c r="D2809" s="176" t="s">
        <v>222</v>
      </c>
      <c r="E2809" s="176" t="s">
        <v>222</v>
      </c>
      <c r="F2809" s="176" t="s">
        <v>221</v>
      </c>
      <c r="G2809" s="176" t="s">
        <v>222</v>
      </c>
      <c r="H2809" s="176" t="s">
        <v>222</v>
      </c>
      <c r="I2809" s="176" t="s">
        <v>221</v>
      </c>
      <c r="J2809" s="176" t="s">
        <v>221</v>
      </c>
      <c r="K2809" s="176" t="s">
        <v>221</v>
      </c>
      <c r="L2809" s="176" t="s">
        <v>221</v>
      </c>
      <c r="M2809" s="176" t="s">
        <v>221</v>
      </c>
      <c r="N2809" s="176" t="s">
        <v>221</v>
      </c>
      <c r="O2809" s="176" t="s">
        <v>284</v>
      </c>
      <c r="P2809" s="176" t="s">
        <v>284</v>
      </c>
      <c r="Q2809" s="176" t="s">
        <v>284</v>
      </c>
      <c r="R2809" s="176" t="s">
        <v>284</v>
      </c>
      <c r="S2809" s="176" t="s">
        <v>284</v>
      </c>
      <c r="T2809" s="176" t="s">
        <v>284</v>
      </c>
      <c r="U2809" s="176" t="s">
        <v>284</v>
      </c>
      <c r="V2809" s="176" t="s">
        <v>284</v>
      </c>
      <c r="W2809" s="176" t="s">
        <v>284</v>
      </c>
      <c r="X2809" s="176" t="s">
        <v>284</v>
      </c>
      <c r="Y2809" s="176" t="s">
        <v>284</v>
      </c>
      <c r="Z2809" s="176" t="s">
        <v>284</v>
      </c>
      <c r="AA2809" s="176" t="s">
        <v>284</v>
      </c>
      <c r="AB2809" s="176" t="s">
        <v>284</v>
      </c>
      <c r="AC2809" s="176" t="s">
        <v>284</v>
      </c>
      <c r="AD2809" s="176" t="s">
        <v>284</v>
      </c>
      <c r="AE2809" s="176" t="s">
        <v>284</v>
      </c>
      <c r="AF2809" s="176" t="s">
        <v>284</v>
      </c>
      <c r="AG2809" s="176" t="s">
        <v>284</v>
      </c>
      <c r="AH2809" s="176" t="s">
        <v>284</v>
      </c>
      <c r="AI2809" s="176" t="s">
        <v>284</v>
      </c>
      <c r="AJ2809" s="176" t="s">
        <v>284</v>
      </c>
      <c r="AK2809" s="176" t="s">
        <v>284</v>
      </c>
      <c r="AL2809" s="176" t="s">
        <v>284</v>
      </c>
      <c r="AM2809" s="176" t="s">
        <v>284</v>
      </c>
      <c r="AN2809" s="176" t="s">
        <v>284</v>
      </c>
      <c r="AO2809" s="176" t="s">
        <v>284</v>
      </c>
      <c r="AP2809" s="176" t="s">
        <v>284</v>
      </c>
      <c r="AQ2809" s="176" t="s">
        <v>284</v>
      </c>
      <c r="AR2809" s="176" t="s">
        <v>284</v>
      </c>
      <c r="AS2809" s="176" t="s">
        <v>284</v>
      </c>
      <c r="AT2809" s="176" t="s">
        <v>284</v>
      </c>
      <c r="AU2809" s="176" t="s">
        <v>284</v>
      </c>
      <c r="AV2809" s="176" t="s">
        <v>284</v>
      </c>
      <c r="AW2809" s="176" t="s">
        <v>284</v>
      </c>
      <c r="AX2809" s="176" t="s">
        <v>284</v>
      </c>
    </row>
    <row r="2810" spans="1:50" x14ac:dyDescent="0.3">
      <c r="A2810" s="176">
        <v>813919</v>
      </c>
      <c r="B2810" s="176" t="s">
        <v>308</v>
      </c>
      <c r="C2810" s="176" t="s">
        <v>222</v>
      </c>
      <c r="D2810" s="176" t="s">
        <v>222</v>
      </c>
      <c r="E2810" s="176" t="s">
        <v>221</v>
      </c>
      <c r="F2810" s="176" t="s">
        <v>222</v>
      </c>
      <c r="G2810" s="176" t="s">
        <v>222</v>
      </c>
      <c r="H2810" s="176" t="s">
        <v>222</v>
      </c>
      <c r="I2810" s="176" t="s">
        <v>221</v>
      </c>
      <c r="J2810" s="176" t="s">
        <v>221</v>
      </c>
      <c r="K2810" s="176" t="s">
        <v>221</v>
      </c>
      <c r="L2810" s="176" t="s">
        <v>221</v>
      </c>
      <c r="M2810" s="176" t="s">
        <v>221</v>
      </c>
      <c r="N2810" s="176" t="s">
        <v>221</v>
      </c>
    </row>
    <row r="2811" spans="1:50" x14ac:dyDescent="0.3">
      <c r="A2811" s="176">
        <v>813920</v>
      </c>
      <c r="B2811" s="176" t="s">
        <v>308</v>
      </c>
      <c r="C2811" s="176" t="s">
        <v>222</v>
      </c>
      <c r="D2811" s="176" t="s">
        <v>222</v>
      </c>
      <c r="E2811" s="176" t="s">
        <v>222</v>
      </c>
      <c r="F2811" s="176" t="s">
        <v>222</v>
      </c>
      <c r="G2811" s="176" t="s">
        <v>222</v>
      </c>
      <c r="H2811" s="176" t="s">
        <v>222</v>
      </c>
      <c r="I2811" s="176" t="s">
        <v>222</v>
      </c>
      <c r="J2811" s="176" t="s">
        <v>222</v>
      </c>
      <c r="K2811" s="176" t="s">
        <v>222</v>
      </c>
      <c r="L2811" s="176" t="s">
        <v>222</v>
      </c>
      <c r="M2811" s="176" t="s">
        <v>222</v>
      </c>
      <c r="N2811" s="176" t="s">
        <v>221</v>
      </c>
      <c r="O2811" s="176" t="s">
        <v>284</v>
      </c>
      <c r="P2811" s="176" t="s">
        <v>284</v>
      </c>
      <c r="Q2811" s="176" t="s">
        <v>284</v>
      </c>
      <c r="R2811" s="176" t="s">
        <v>284</v>
      </c>
      <c r="S2811" s="176" t="s">
        <v>284</v>
      </c>
      <c r="T2811" s="176" t="s">
        <v>284</v>
      </c>
      <c r="U2811" s="176" t="s">
        <v>284</v>
      </c>
      <c r="V2811" s="176" t="s">
        <v>284</v>
      </c>
      <c r="W2811" s="176" t="s">
        <v>284</v>
      </c>
      <c r="X2811" s="176" t="s">
        <v>284</v>
      </c>
      <c r="Y2811" s="176" t="s">
        <v>284</v>
      </c>
      <c r="Z2811" s="176" t="s">
        <v>284</v>
      </c>
      <c r="AA2811" s="176" t="s">
        <v>284</v>
      </c>
      <c r="AB2811" s="176" t="s">
        <v>284</v>
      </c>
      <c r="AC2811" s="176" t="s">
        <v>284</v>
      </c>
      <c r="AD2811" s="176" t="s">
        <v>284</v>
      </c>
      <c r="AE2811" s="176" t="s">
        <v>284</v>
      </c>
      <c r="AF2811" s="176" t="s">
        <v>284</v>
      </c>
      <c r="AG2811" s="176" t="s">
        <v>284</v>
      </c>
      <c r="AH2811" s="176" t="s">
        <v>284</v>
      </c>
      <c r="AI2811" s="176" t="s">
        <v>284</v>
      </c>
      <c r="AJ2811" s="176" t="s">
        <v>284</v>
      </c>
      <c r="AK2811" s="176" t="s">
        <v>284</v>
      </c>
      <c r="AL2811" s="176" t="s">
        <v>284</v>
      </c>
      <c r="AM2811" s="176" t="s">
        <v>284</v>
      </c>
      <c r="AN2811" s="176" t="s">
        <v>284</v>
      </c>
      <c r="AO2811" s="176" t="s">
        <v>284</v>
      </c>
      <c r="AP2811" s="176" t="s">
        <v>284</v>
      </c>
      <c r="AQ2811" s="176" t="s">
        <v>284</v>
      </c>
      <c r="AR2811" s="176" t="s">
        <v>284</v>
      </c>
      <c r="AS2811" s="176" t="s">
        <v>284</v>
      </c>
      <c r="AT2811" s="176" t="s">
        <v>284</v>
      </c>
      <c r="AU2811" s="176" t="s">
        <v>284</v>
      </c>
      <c r="AV2811" s="176" t="s">
        <v>284</v>
      </c>
      <c r="AW2811" s="176" t="s">
        <v>284</v>
      </c>
      <c r="AX2811" s="176" t="s">
        <v>284</v>
      </c>
    </row>
    <row r="2812" spans="1:50" x14ac:dyDescent="0.3">
      <c r="A2812" s="176">
        <v>813921</v>
      </c>
      <c r="B2812" s="176" t="s">
        <v>308</v>
      </c>
      <c r="C2812" s="176" t="s">
        <v>222</v>
      </c>
      <c r="D2812" s="176" t="s">
        <v>222</v>
      </c>
      <c r="E2812" s="176" t="s">
        <v>222</v>
      </c>
      <c r="F2812" s="176" t="s">
        <v>222</v>
      </c>
      <c r="G2812" s="176" t="s">
        <v>222</v>
      </c>
      <c r="H2812" s="176" t="s">
        <v>222</v>
      </c>
      <c r="I2812" s="176" t="s">
        <v>221</v>
      </c>
      <c r="J2812" s="176" t="s">
        <v>221</v>
      </c>
      <c r="K2812" s="176" t="s">
        <v>221</v>
      </c>
      <c r="L2812" s="176" t="s">
        <v>221</v>
      </c>
      <c r="M2812" s="176" t="s">
        <v>221</v>
      </c>
      <c r="N2812" s="176" t="s">
        <v>221</v>
      </c>
    </row>
    <row r="2813" spans="1:50" x14ac:dyDescent="0.3">
      <c r="A2813" s="176">
        <v>813922</v>
      </c>
      <c r="B2813" s="176" t="s">
        <v>308</v>
      </c>
      <c r="C2813" s="176" t="s">
        <v>222</v>
      </c>
      <c r="D2813" s="176" t="s">
        <v>222</v>
      </c>
      <c r="E2813" s="176" t="s">
        <v>222</v>
      </c>
      <c r="F2813" s="176" t="s">
        <v>222</v>
      </c>
      <c r="G2813" s="176" t="s">
        <v>222</v>
      </c>
      <c r="H2813" s="176" t="s">
        <v>222</v>
      </c>
      <c r="I2813" s="176" t="s">
        <v>222</v>
      </c>
      <c r="J2813" s="176" t="s">
        <v>222</v>
      </c>
      <c r="K2813" s="176" t="s">
        <v>222</v>
      </c>
      <c r="L2813" s="176" t="s">
        <v>222</v>
      </c>
      <c r="M2813" s="176" t="s">
        <v>222</v>
      </c>
      <c r="N2813" s="176" t="s">
        <v>222</v>
      </c>
      <c r="O2813" s="176" t="s">
        <v>284</v>
      </c>
      <c r="P2813" s="176" t="s">
        <v>284</v>
      </c>
      <c r="Q2813" s="176" t="s">
        <v>284</v>
      </c>
      <c r="R2813" s="176" t="s">
        <v>284</v>
      </c>
      <c r="S2813" s="176" t="s">
        <v>284</v>
      </c>
      <c r="T2813" s="176" t="s">
        <v>284</v>
      </c>
      <c r="U2813" s="176" t="s">
        <v>284</v>
      </c>
      <c r="V2813" s="176" t="s">
        <v>284</v>
      </c>
      <c r="W2813" s="176" t="s">
        <v>284</v>
      </c>
      <c r="X2813" s="176" t="s">
        <v>284</v>
      </c>
      <c r="Y2813" s="176" t="s">
        <v>284</v>
      </c>
      <c r="Z2813" s="176" t="s">
        <v>284</v>
      </c>
      <c r="AA2813" s="176" t="s">
        <v>284</v>
      </c>
      <c r="AB2813" s="176" t="s">
        <v>284</v>
      </c>
      <c r="AC2813" s="176" t="s">
        <v>284</v>
      </c>
      <c r="AD2813" s="176" t="s">
        <v>284</v>
      </c>
      <c r="AE2813" s="176" t="s">
        <v>284</v>
      </c>
      <c r="AF2813" s="176" t="s">
        <v>284</v>
      </c>
      <c r="AG2813" s="176" t="s">
        <v>284</v>
      </c>
      <c r="AH2813" s="176" t="s">
        <v>284</v>
      </c>
      <c r="AI2813" s="176" t="s">
        <v>284</v>
      </c>
      <c r="AJ2813" s="176" t="s">
        <v>284</v>
      </c>
      <c r="AK2813" s="176" t="s">
        <v>284</v>
      </c>
      <c r="AL2813" s="176" t="s">
        <v>284</v>
      </c>
      <c r="AM2813" s="176" t="s">
        <v>284</v>
      </c>
      <c r="AN2813" s="176" t="s">
        <v>284</v>
      </c>
      <c r="AO2813" s="176" t="s">
        <v>284</v>
      </c>
      <c r="AP2813" s="176" t="s">
        <v>284</v>
      </c>
      <c r="AQ2813" s="176" t="s">
        <v>284</v>
      </c>
      <c r="AR2813" s="176" t="s">
        <v>284</v>
      </c>
      <c r="AS2813" s="176" t="s">
        <v>284</v>
      </c>
      <c r="AT2813" s="176" t="s">
        <v>284</v>
      </c>
      <c r="AU2813" s="176" t="s">
        <v>284</v>
      </c>
      <c r="AV2813" s="176" t="s">
        <v>284</v>
      </c>
      <c r="AW2813" s="176" t="s">
        <v>284</v>
      </c>
      <c r="AX2813" s="176" t="s">
        <v>284</v>
      </c>
    </row>
    <row r="2814" spans="1:50" x14ac:dyDescent="0.3">
      <c r="A2814" s="176">
        <v>813923</v>
      </c>
      <c r="B2814" s="176" t="s">
        <v>308</v>
      </c>
      <c r="C2814" s="176" t="s">
        <v>221</v>
      </c>
      <c r="D2814" s="176" t="s">
        <v>221</v>
      </c>
      <c r="E2814" s="176" t="s">
        <v>221</v>
      </c>
      <c r="F2814" s="176" t="s">
        <v>221</v>
      </c>
      <c r="G2814" s="176" t="s">
        <v>221</v>
      </c>
      <c r="H2814" s="176" t="s">
        <v>221</v>
      </c>
      <c r="I2814" s="176" t="s">
        <v>221</v>
      </c>
      <c r="J2814" s="176" t="s">
        <v>221</v>
      </c>
      <c r="K2814" s="176" t="s">
        <v>221</v>
      </c>
      <c r="L2814" s="176" t="s">
        <v>221</v>
      </c>
      <c r="M2814" s="176" t="s">
        <v>221</v>
      </c>
      <c r="N2814" s="176" t="s">
        <v>221</v>
      </c>
      <c r="O2814" s="176" t="s">
        <v>284</v>
      </c>
      <c r="P2814" s="176" t="s">
        <v>284</v>
      </c>
      <c r="Q2814" s="176" t="s">
        <v>284</v>
      </c>
      <c r="R2814" s="176" t="s">
        <v>284</v>
      </c>
      <c r="S2814" s="176" t="s">
        <v>284</v>
      </c>
      <c r="T2814" s="176" t="s">
        <v>284</v>
      </c>
      <c r="U2814" s="176" t="s">
        <v>284</v>
      </c>
      <c r="V2814" s="176" t="s">
        <v>284</v>
      </c>
      <c r="W2814" s="176" t="s">
        <v>284</v>
      </c>
      <c r="X2814" s="176" t="s">
        <v>284</v>
      </c>
      <c r="Y2814" s="176" t="s">
        <v>284</v>
      </c>
      <c r="Z2814" s="176" t="s">
        <v>284</v>
      </c>
      <c r="AA2814" s="176" t="s">
        <v>284</v>
      </c>
      <c r="AB2814" s="176" t="s">
        <v>284</v>
      </c>
      <c r="AC2814" s="176" t="s">
        <v>284</v>
      </c>
      <c r="AD2814" s="176" t="s">
        <v>284</v>
      </c>
      <c r="AE2814" s="176" t="s">
        <v>284</v>
      </c>
      <c r="AF2814" s="176" t="s">
        <v>284</v>
      </c>
      <c r="AG2814" s="176" t="s">
        <v>284</v>
      </c>
      <c r="AH2814" s="176" t="s">
        <v>284</v>
      </c>
      <c r="AI2814" s="176" t="s">
        <v>284</v>
      </c>
      <c r="AJ2814" s="176" t="s">
        <v>284</v>
      </c>
      <c r="AK2814" s="176" t="s">
        <v>284</v>
      </c>
      <c r="AL2814" s="176" t="s">
        <v>284</v>
      </c>
      <c r="AM2814" s="176" t="s">
        <v>284</v>
      </c>
      <c r="AN2814" s="176" t="s">
        <v>284</v>
      </c>
      <c r="AO2814" s="176" t="s">
        <v>284</v>
      </c>
      <c r="AP2814" s="176" t="s">
        <v>284</v>
      </c>
      <c r="AQ2814" s="176" t="s">
        <v>284</v>
      </c>
      <c r="AR2814" s="176" t="s">
        <v>284</v>
      </c>
      <c r="AS2814" s="176" t="s">
        <v>284</v>
      </c>
      <c r="AT2814" s="176" t="s">
        <v>284</v>
      </c>
      <c r="AU2814" s="176" t="s">
        <v>284</v>
      </c>
      <c r="AV2814" s="176" t="s">
        <v>284</v>
      </c>
      <c r="AW2814" s="176" t="s">
        <v>284</v>
      </c>
      <c r="AX2814" s="176" t="s">
        <v>284</v>
      </c>
    </row>
    <row r="2815" spans="1:50" x14ac:dyDescent="0.3">
      <c r="A2815" s="176">
        <v>813924</v>
      </c>
      <c r="B2815" s="176" t="s">
        <v>308</v>
      </c>
      <c r="C2815" s="176" t="s">
        <v>222</v>
      </c>
      <c r="D2815" s="176" t="s">
        <v>222</v>
      </c>
      <c r="E2815" s="176" t="s">
        <v>222</v>
      </c>
      <c r="F2815" s="176" t="s">
        <v>222</v>
      </c>
      <c r="G2815" s="176" t="s">
        <v>222</v>
      </c>
      <c r="H2815" s="176" t="s">
        <v>221</v>
      </c>
      <c r="I2815" s="176" t="s">
        <v>221</v>
      </c>
      <c r="J2815" s="176" t="s">
        <v>221</v>
      </c>
      <c r="K2815" s="176" t="s">
        <v>221</v>
      </c>
      <c r="L2815" s="176" t="s">
        <v>221</v>
      </c>
      <c r="M2815" s="176" t="s">
        <v>221</v>
      </c>
      <c r="N2815" s="176" t="s">
        <v>221</v>
      </c>
    </row>
    <row r="2816" spans="1:50" x14ac:dyDescent="0.3">
      <c r="A2816" s="176">
        <v>813926</v>
      </c>
      <c r="B2816" s="176" t="s">
        <v>308</v>
      </c>
      <c r="C2816" s="176" t="s">
        <v>222</v>
      </c>
      <c r="D2816" s="176" t="s">
        <v>221</v>
      </c>
      <c r="E2816" s="176" t="s">
        <v>222</v>
      </c>
      <c r="F2816" s="176" t="s">
        <v>222</v>
      </c>
      <c r="G2816" s="176" t="s">
        <v>222</v>
      </c>
      <c r="H2816" s="176" t="s">
        <v>222</v>
      </c>
      <c r="I2816" s="176" t="s">
        <v>222</v>
      </c>
      <c r="J2816" s="176" t="s">
        <v>222</v>
      </c>
      <c r="K2816" s="176" t="s">
        <v>222</v>
      </c>
      <c r="L2816" s="176" t="s">
        <v>222</v>
      </c>
      <c r="M2816" s="176" t="s">
        <v>222</v>
      </c>
      <c r="N2816" s="176" t="s">
        <v>222</v>
      </c>
      <c r="O2816" s="176" t="s">
        <v>284</v>
      </c>
      <c r="P2816" s="176" t="s">
        <v>284</v>
      </c>
      <c r="Q2816" s="176" t="s">
        <v>284</v>
      </c>
      <c r="R2816" s="176" t="s">
        <v>284</v>
      </c>
      <c r="S2816" s="176" t="s">
        <v>284</v>
      </c>
      <c r="T2816" s="176" t="s">
        <v>284</v>
      </c>
      <c r="U2816" s="176" t="s">
        <v>284</v>
      </c>
      <c r="V2816" s="176" t="s">
        <v>284</v>
      </c>
      <c r="W2816" s="176" t="s">
        <v>284</v>
      </c>
      <c r="X2816" s="176" t="s">
        <v>284</v>
      </c>
      <c r="Y2816" s="176" t="s">
        <v>284</v>
      </c>
      <c r="Z2816" s="176" t="s">
        <v>284</v>
      </c>
      <c r="AA2816" s="176" t="s">
        <v>284</v>
      </c>
      <c r="AB2816" s="176" t="s">
        <v>284</v>
      </c>
      <c r="AC2816" s="176" t="s">
        <v>284</v>
      </c>
      <c r="AD2816" s="176" t="s">
        <v>284</v>
      </c>
      <c r="AE2816" s="176" t="s">
        <v>284</v>
      </c>
      <c r="AF2816" s="176" t="s">
        <v>284</v>
      </c>
      <c r="AG2816" s="176" t="s">
        <v>284</v>
      </c>
      <c r="AH2816" s="176" t="s">
        <v>284</v>
      </c>
      <c r="AI2816" s="176" t="s">
        <v>284</v>
      </c>
      <c r="AJ2816" s="176" t="s">
        <v>284</v>
      </c>
      <c r="AK2816" s="176" t="s">
        <v>284</v>
      </c>
      <c r="AL2816" s="176" t="s">
        <v>284</v>
      </c>
      <c r="AM2816" s="176" t="s">
        <v>284</v>
      </c>
      <c r="AN2816" s="176" t="s">
        <v>284</v>
      </c>
      <c r="AO2816" s="176" t="s">
        <v>284</v>
      </c>
      <c r="AP2816" s="176" t="s">
        <v>284</v>
      </c>
      <c r="AQ2816" s="176" t="s">
        <v>284</v>
      </c>
      <c r="AR2816" s="176" t="s">
        <v>284</v>
      </c>
      <c r="AS2816" s="176" t="s">
        <v>284</v>
      </c>
      <c r="AT2816" s="176" t="s">
        <v>284</v>
      </c>
      <c r="AU2816" s="176" t="s">
        <v>284</v>
      </c>
      <c r="AV2816" s="176" t="s">
        <v>284</v>
      </c>
      <c r="AW2816" s="176" t="s">
        <v>284</v>
      </c>
      <c r="AX2816" s="176" t="s">
        <v>284</v>
      </c>
    </row>
    <row r="2817" spans="1:50" x14ac:dyDescent="0.3">
      <c r="A2817" s="176">
        <v>813928</v>
      </c>
      <c r="B2817" s="176" t="s">
        <v>308</v>
      </c>
      <c r="C2817" s="176" t="s">
        <v>222</v>
      </c>
      <c r="D2817" s="176" t="s">
        <v>221</v>
      </c>
      <c r="E2817" s="176" t="s">
        <v>221</v>
      </c>
      <c r="F2817" s="176" t="s">
        <v>222</v>
      </c>
      <c r="G2817" s="176" t="s">
        <v>222</v>
      </c>
      <c r="H2817" s="176" t="s">
        <v>222</v>
      </c>
      <c r="I2817" s="176" t="s">
        <v>221</v>
      </c>
      <c r="J2817" s="176" t="s">
        <v>221</v>
      </c>
      <c r="K2817" s="176" t="s">
        <v>221</v>
      </c>
      <c r="L2817" s="176" t="s">
        <v>221</v>
      </c>
      <c r="M2817" s="176" t="s">
        <v>221</v>
      </c>
      <c r="N2817" s="176" t="s">
        <v>221</v>
      </c>
    </row>
    <row r="2818" spans="1:50" x14ac:dyDescent="0.3">
      <c r="A2818" s="176">
        <v>813929</v>
      </c>
      <c r="B2818" s="176" t="s">
        <v>308</v>
      </c>
      <c r="C2818" s="176" t="s">
        <v>222</v>
      </c>
      <c r="D2818" s="176" t="s">
        <v>222</v>
      </c>
      <c r="E2818" s="176" t="s">
        <v>222</v>
      </c>
      <c r="F2818" s="176" t="s">
        <v>222</v>
      </c>
      <c r="G2818" s="176" t="s">
        <v>222</v>
      </c>
      <c r="H2818" s="176" t="s">
        <v>222</v>
      </c>
      <c r="I2818" s="176" t="s">
        <v>221</v>
      </c>
      <c r="J2818" s="176" t="s">
        <v>221</v>
      </c>
      <c r="K2818" s="176" t="s">
        <v>221</v>
      </c>
      <c r="L2818" s="176" t="s">
        <v>221</v>
      </c>
      <c r="M2818" s="176" t="s">
        <v>221</v>
      </c>
      <c r="N2818" s="176" t="s">
        <v>221</v>
      </c>
    </row>
    <row r="2819" spans="1:50" x14ac:dyDescent="0.3">
      <c r="A2819" s="176">
        <v>813930</v>
      </c>
      <c r="B2819" s="176" t="s">
        <v>308</v>
      </c>
      <c r="C2819" s="176" t="s">
        <v>222</v>
      </c>
      <c r="D2819" s="176" t="s">
        <v>221</v>
      </c>
      <c r="E2819" s="176" t="s">
        <v>221</v>
      </c>
      <c r="F2819" s="176" t="s">
        <v>222</v>
      </c>
      <c r="G2819" s="176" t="s">
        <v>221</v>
      </c>
      <c r="H2819" s="176" t="s">
        <v>222</v>
      </c>
      <c r="I2819" s="176" t="s">
        <v>221</v>
      </c>
      <c r="J2819" s="176" t="s">
        <v>221</v>
      </c>
      <c r="K2819" s="176" t="s">
        <v>221</v>
      </c>
      <c r="L2819" s="176" t="s">
        <v>221</v>
      </c>
      <c r="M2819" s="176" t="s">
        <v>221</v>
      </c>
      <c r="N2819" s="176" t="s">
        <v>221</v>
      </c>
    </row>
    <row r="2820" spans="1:50" x14ac:dyDescent="0.3">
      <c r="A2820" s="176">
        <v>813932</v>
      </c>
      <c r="B2820" s="176" t="s">
        <v>308</v>
      </c>
      <c r="C2820" s="176" t="s">
        <v>222</v>
      </c>
      <c r="D2820" s="176" t="s">
        <v>222</v>
      </c>
      <c r="E2820" s="176" t="s">
        <v>222</v>
      </c>
      <c r="F2820" s="176" t="s">
        <v>222</v>
      </c>
      <c r="G2820" s="176" t="s">
        <v>221</v>
      </c>
      <c r="H2820" s="176" t="s">
        <v>221</v>
      </c>
      <c r="I2820" s="176" t="s">
        <v>221</v>
      </c>
      <c r="J2820" s="176" t="s">
        <v>221</v>
      </c>
      <c r="K2820" s="176" t="s">
        <v>221</v>
      </c>
      <c r="L2820" s="176" t="s">
        <v>221</v>
      </c>
      <c r="M2820" s="176" t="s">
        <v>221</v>
      </c>
      <c r="N2820" s="176" t="s">
        <v>221</v>
      </c>
    </row>
    <row r="2821" spans="1:50" x14ac:dyDescent="0.3">
      <c r="A2821" s="176">
        <v>813933</v>
      </c>
      <c r="B2821" s="176" t="s">
        <v>308</v>
      </c>
      <c r="C2821" s="176" t="s">
        <v>222</v>
      </c>
      <c r="D2821" s="176" t="s">
        <v>222</v>
      </c>
      <c r="E2821" s="176" t="s">
        <v>221</v>
      </c>
      <c r="F2821" s="176" t="s">
        <v>222</v>
      </c>
      <c r="G2821" s="176" t="s">
        <v>222</v>
      </c>
      <c r="H2821" s="176" t="s">
        <v>222</v>
      </c>
      <c r="I2821" s="176" t="s">
        <v>221</v>
      </c>
      <c r="J2821" s="176" t="s">
        <v>221</v>
      </c>
      <c r="K2821" s="176" t="s">
        <v>221</v>
      </c>
      <c r="L2821" s="176" t="s">
        <v>221</v>
      </c>
      <c r="M2821" s="176" t="s">
        <v>221</v>
      </c>
      <c r="N2821" s="176" t="s">
        <v>221</v>
      </c>
      <c r="O2821" s="176" t="s">
        <v>284</v>
      </c>
      <c r="P2821" s="176" t="s">
        <v>284</v>
      </c>
      <c r="Q2821" s="176" t="s">
        <v>284</v>
      </c>
      <c r="R2821" s="176" t="s">
        <v>284</v>
      </c>
      <c r="S2821" s="176" t="s">
        <v>284</v>
      </c>
      <c r="T2821" s="176" t="s">
        <v>284</v>
      </c>
      <c r="U2821" s="176" t="s">
        <v>284</v>
      </c>
      <c r="V2821" s="176" t="s">
        <v>284</v>
      </c>
      <c r="W2821" s="176" t="s">
        <v>284</v>
      </c>
      <c r="X2821" s="176" t="s">
        <v>284</v>
      </c>
      <c r="Y2821" s="176" t="s">
        <v>284</v>
      </c>
      <c r="Z2821" s="176" t="s">
        <v>284</v>
      </c>
      <c r="AA2821" s="176" t="s">
        <v>284</v>
      </c>
      <c r="AB2821" s="176" t="s">
        <v>284</v>
      </c>
      <c r="AC2821" s="176" t="s">
        <v>284</v>
      </c>
      <c r="AD2821" s="176" t="s">
        <v>284</v>
      </c>
      <c r="AE2821" s="176" t="s">
        <v>284</v>
      </c>
      <c r="AF2821" s="176" t="s">
        <v>284</v>
      </c>
      <c r="AG2821" s="176" t="s">
        <v>284</v>
      </c>
      <c r="AH2821" s="176" t="s">
        <v>284</v>
      </c>
      <c r="AI2821" s="176" t="s">
        <v>284</v>
      </c>
      <c r="AJ2821" s="176" t="s">
        <v>284</v>
      </c>
      <c r="AK2821" s="176" t="s">
        <v>284</v>
      </c>
      <c r="AL2821" s="176" t="s">
        <v>284</v>
      </c>
      <c r="AM2821" s="176" t="s">
        <v>284</v>
      </c>
      <c r="AN2821" s="176" t="s">
        <v>284</v>
      </c>
      <c r="AO2821" s="176" t="s">
        <v>284</v>
      </c>
      <c r="AP2821" s="176" t="s">
        <v>284</v>
      </c>
      <c r="AQ2821" s="176" t="s">
        <v>284</v>
      </c>
      <c r="AR2821" s="176" t="s">
        <v>284</v>
      </c>
      <c r="AS2821" s="176" t="s">
        <v>284</v>
      </c>
      <c r="AT2821" s="176" t="s">
        <v>284</v>
      </c>
      <c r="AU2821" s="176" t="s">
        <v>284</v>
      </c>
      <c r="AV2821" s="176" t="s">
        <v>284</v>
      </c>
      <c r="AW2821" s="176" t="s">
        <v>284</v>
      </c>
      <c r="AX2821" s="176" t="s">
        <v>284</v>
      </c>
    </row>
    <row r="2822" spans="1:50" x14ac:dyDescent="0.3">
      <c r="A2822" s="176">
        <v>813936</v>
      </c>
      <c r="B2822" s="176" t="s">
        <v>308</v>
      </c>
      <c r="C2822" s="176" t="s">
        <v>222</v>
      </c>
      <c r="D2822" s="176" t="s">
        <v>221</v>
      </c>
      <c r="E2822" s="176" t="s">
        <v>221</v>
      </c>
      <c r="F2822" s="176" t="s">
        <v>222</v>
      </c>
      <c r="G2822" s="176" t="s">
        <v>222</v>
      </c>
      <c r="H2822" s="176" t="s">
        <v>222</v>
      </c>
      <c r="I2822" s="176" t="s">
        <v>221</v>
      </c>
      <c r="J2822" s="176" t="s">
        <v>221</v>
      </c>
      <c r="K2822" s="176" t="s">
        <v>221</v>
      </c>
      <c r="L2822" s="176" t="s">
        <v>221</v>
      </c>
      <c r="M2822" s="176" t="s">
        <v>221</v>
      </c>
      <c r="N2822" s="176" t="s">
        <v>221</v>
      </c>
    </row>
    <row r="2823" spans="1:50" x14ac:dyDescent="0.3">
      <c r="A2823" s="176">
        <v>813937</v>
      </c>
      <c r="B2823" s="176" t="s">
        <v>308</v>
      </c>
      <c r="C2823" s="176" t="s">
        <v>222</v>
      </c>
      <c r="D2823" s="176" t="s">
        <v>222</v>
      </c>
      <c r="E2823" s="176" t="s">
        <v>222</v>
      </c>
      <c r="F2823" s="176" t="s">
        <v>222</v>
      </c>
      <c r="G2823" s="176" t="s">
        <v>222</v>
      </c>
      <c r="H2823" s="176" t="s">
        <v>1144</v>
      </c>
      <c r="I2823" s="176" t="s">
        <v>222</v>
      </c>
      <c r="J2823" s="176" t="s">
        <v>222</v>
      </c>
      <c r="K2823" s="176" t="s">
        <v>222</v>
      </c>
      <c r="L2823" s="176" t="s">
        <v>222</v>
      </c>
      <c r="M2823" s="176" t="s">
        <v>1144</v>
      </c>
      <c r="N2823" s="176" t="s">
        <v>1144</v>
      </c>
      <c r="O2823" s="176" t="s">
        <v>284</v>
      </c>
      <c r="P2823" s="176" t="s">
        <v>284</v>
      </c>
      <c r="Q2823" s="176" t="s">
        <v>284</v>
      </c>
      <c r="R2823" s="176" t="s">
        <v>1144</v>
      </c>
      <c r="S2823" s="176" t="s">
        <v>284</v>
      </c>
      <c r="T2823" s="176" t="s">
        <v>284</v>
      </c>
      <c r="U2823" s="176" t="s">
        <v>284</v>
      </c>
      <c r="V2823" s="176" t="s">
        <v>1144</v>
      </c>
      <c r="W2823" s="176" t="s">
        <v>284</v>
      </c>
      <c r="X2823" s="176" t="s">
        <v>284</v>
      </c>
      <c r="Y2823" s="176" t="s">
        <v>284</v>
      </c>
      <c r="Z2823" s="176" t="s">
        <v>284</v>
      </c>
      <c r="AA2823" s="176" t="s">
        <v>284</v>
      </c>
      <c r="AB2823" s="176" t="s">
        <v>284</v>
      </c>
      <c r="AC2823" s="176" t="s">
        <v>284</v>
      </c>
      <c r="AD2823" s="176" t="s">
        <v>1144</v>
      </c>
      <c r="AE2823" s="176" t="s">
        <v>1144</v>
      </c>
      <c r="AF2823" s="176" t="s">
        <v>284</v>
      </c>
      <c r="AG2823" s="176" t="s">
        <v>1144</v>
      </c>
      <c r="AH2823" s="176" t="s">
        <v>1144</v>
      </c>
      <c r="AI2823" s="176" t="s">
        <v>284</v>
      </c>
      <c r="AJ2823" s="176" t="s">
        <v>284</v>
      </c>
      <c r="AK2823" s="176" t="s">
        <v>284</v>
      </c>
      <c r="AL2823" s="176" t="s">
        <v>284</v>
      </c>
      <c r="AM2823" s="176" t="s">
        <v>284</v>
      </c>
      <c r="AN2823" s="176" t="s">
        <v>284</v>
      </c>
      <c r="AO2823" s="176" t="s">
        <v>284</v>
      </c>
      <c r="AP2823" s="176" t="s">
        <v>284</v>
      </c>
      <c r="AQ2823" s="176" t="s">
        <v>284</v>
      </c>
      <c r="AR2823" s="176" t="s">
        <v>284</v>
      </c>
      <c r="AS2823" s="176" t="s">
        <v>284</v>
      </c>
      <c r="AT2823" s="176" t="s">
        <v>284</v>
      </c>
      <c r="AU2823" s="176" t="s">
        <v>284</v>
      </c>
      <c r="AV2823" s="176" t="s">
        <v>284</v>
      </c>
      <c r="AW2823" s="176" t="s">
        <v>284</v>
      </c>
      <c r="AX2823" s="176" t="s">
        <v>284</v>
      </c>
    </row>
    <row r="2824" spans="1:50" x14ac:dyDescent="0.3">
      <c r="A2824" s="176">
        <v>813938</v>
      </c>
      <c r="B2824" s="176" t="s">
        <v>308</v>
      </c>
      <c r="C2824" s="176" t="s">
        <v>222</v>
      </c>
      <c r="D2824" s="176" t="s">
        <v>222</v>
      </c>
      <c r="E2824" s="176" t="s">
        <v>222</v>
      </c>
      <c r="F2824" s="176" t="s">
        <v>222</v>
      </c>
      <c r="G2824" s="176" t="s">
        <v>222</v>
      </c>
      <c r="H2824" s="176" t="s">
        <v>222</v>
      </c>
      <c r="I2824" s="176" t="s">
        <v>221</v>
      </c>
      <c r="J2824" s="176" t="s">
        <v>221</v>
      </c>
      <c r="K2824" s="176" t="s">
        <v>221</v>
      </c>
      <c r="L2824" s="176" t="s">
        <v>221</v>
      </c>
      <c r="M2824" s="176" t="s">
        <v>221</v>
      </c>
      <c r="N2824" s="176" t="s">
        <v>221</v>
      </c>
    </row>
    <row r="2825" spans="1:50" x14ac:dyDescent="0.3">
      <c r="A2825" s="176">
        <v>813939</v>
      </c>
      <c r="B2825" s="176" t="s">
        <v>308</v>
      </c>
      <c r="C2825" s="176" t="s">
        <v>222</v>
      </c>
      <c r="D2825" s="176" t="s">
        <v>222</v>
      </c>
      <c r="E2825" s="176" t="s">
        <v>221</v>
      </c>
      <c r="F2825" s="176" t="s">
        <v>222</v>
      </c>
      <c r="G2825" s="176" t="s">
        <v>222</v>
      </c>
      <c r="H2825" s="176" t="s">
        <v>222</v>
      </c>
      <c r="I2825" s="176" t="s">
        <v>221</v>
      </c>
      <c r="J2825" s="176" t="s">
        <v>221</v>
      </c>
      <c r="K2825" s="176" t="s">
        <v>221</v>
      </c>
      <c r="L2825" s="176" t="s">
        <v>221</v>
      </c>
      <c r="M2825" s="176" t="s">
        <v>221</v>
      </c>
      <c r="N2825" s="176" t="s">
        <v>221</v>
      </c>
    </row>
    <row r="2826" spans="1:50" x14ac:dyDescent="0.3">
      <c r="A2826" s="176">
        <v>813940</v>
      </c>
      <c r="B2826" s="176" t="s">
        <v>308</v>
      </c>
      <c r="C2826" s="176" t="s">
        <v>222</v>
      </c>
      <c r="D2826" s="176" t="s">
        <v>222</v>
      </c>
      <c r="E2826" s="176" t="s">
        <v>222</v>
      </c>
      <c r="F2826" s="176" t="s">
        <v>222</v>
      </c>
      <c r="G2826" s="176" t="s">
        <v>222</v>
      </c>
      <c r="H2826" s="176" t="s">
        <v>222</v>
      </c>
      <c r="I2826" s="176" t="s">
        <v>222</v>
      </c>
      <c r="J2826" s="176" t="s">
        <v>222</v>
      </c>
      <c r="K2826" s="176" t="s">
        <v>221</v>
      </c>
      <c r="L2826" s="176" t="s">
        <v>221</v>
      </c>
      <c r="M2826" s="176" t="s">
        <v>222</v>
      </c>
      <c r="N2826" s="176" t="s">
        <v>222</v>
      </c>
      <c r="O2826" s="176" t="s">
        <v>284</v>
      </c>
      <c r="P2826" s="176" t="s">
        <v>284</v>
      </c>
      <c r="Q2826" s="176" t="s">
        <v>284</v>
      </c>
      <c r="R2826" s="176" t="s">
        <v>284</v>
      </c>
      <c r="S2826" s="176" t="s">
        <v>284</v>
      </c>
      <c r="T2826" s="176" t="s">
        <v>284</v>
      </c>
      <c r="U2826" s="176" t="s">
        <v>284</v>
      </c>
      <c r="V2826" s="176" t="s">
        <v>284</v>
      </c>
      <c r="W2826" s="176" t="s">
        <v>284</v>
      </c>
      <c r="X2826" s="176" t="s">
        <v>284</v>
      </c>
      <c r="Y2826" s="176" t="s">
        <v>284</v>
      </c>
      <c r="Z2826" s="176" t="s">
        <v>284</v>
      </c>
      <c r="AA2826" s="176" t="s">
        <v>284</v>
      </c>
      <c r="AB2826" s="176" t="s">
        <v>284</v>
      </c>
      <c r="AC2826" s="176" t="s">
        <v>284</v>
      </c>
      <c r="AD2826" s="176" t="s">
        <v>284</v>
      </c>
      <c r="AE2826" s="176" t="s">
        <v>284</v>
      </c>
      <c r="AF2826" s="176" t="s">
        <v>284</v>
      </c>
      <c r="AG2826" s="176" t="s">
        <v>284</v>
      </c>
      <c r="AH2826" s="176" t="s">
        <v>284</v>
      </c>
      <c r="AI2826" s="176" t="s">
        <v>284</v>
      </c>
      <c r="AJ2826" s="176" t="s">
        <v>284</v>
      </c>
      <c r="AK2826" s="176" t="s">
        <v>284</v>
      </c>
      <c r="AL2826" s="176" t="s">
        <v>284</v>
      </c>
      <c r="AM2826" s="176" t="s">
        <v>284</v>
      </c>
      <c r="AN2826" s="176" t="s">
        <v>284</v>
      </c>
      <c r="AO2826" s="176" t="s">
        <v>284</v>
      </c>
      <c r="AP2826" s="176" t="s">
        <v>284</v>
      </c>
      <c r="AQ2826" s="176" t="s">
        <v>284</v>
      </c>
      <c r="AR2826" s="176" t="s">
        <v>284</v>
      </c>
      <c r="AS2826" s="176" t="s">
        <v>284</v>
      </c>
      <c r="AT2826" s="176" t="s">
        <v>284</v>
      </c>
      <c r="AU2826" s="176" t="s">
        <v>284</v>
      </c>
      <c r="AV2826" s="176" t="s">
        <v>284</v>
      </c>
      <c r="AW2826" s="176" t="s">
        <v>284</v>
      </c>
      <c r="AX2826" s="176" t="s">
        <v>284</v>
      </c>
    </row>
    <row r="2827" spans="1:50" x14ac:dyDescent="0.3">
      <c r="A2827" s="176">
        <v>813941</v>
      </c>
      <c r="B2827" s="176" t="s">
        <v>308</v>
      </c>
      <c r="C2827" s="176" t="s">
        <v>222</v>
      </c>
      <c r="D2827" s="176" t="s">
        <v>222</v>
      </c>
      <c r="E2827" s="176" t="s">
        <v>222</v>
      </c>
      <c r="F2827" s="176" t="s">
        <v>222</v>
      </c>
      <c r="G2827" s="176" t="s">
        <v>222</v>
      </c>
      <c r="H2827" s="176" t="s">
        <v>222</v>
      </c>
      <c r="I2827" s="176" t="s">
        <v>221</v>
      </c>
      <c r="J2827" s="176" t="s">
        <v>221</v>
      </c>
      <c r="K2827" s="176" t="s">
        <v>221</v>
      </c>
      <c r="L2827" s="176" t="s">
        <v>221</v>
      </c>
      <c r="M2827" s="176" t="s">
        <v>221</v>
      </c>
      <c r="N2827" s="176" t="s">
        <v>221</v>
      </c>
    </row>
    <row r="2828" spans="1:50" x14ac:dyDescent="0.3">
      <c r="A2828" s="176">
        <v>813942</v>
      </c>
      <c r="B2828" s="176" t="s">
        <v>308</v>
      </c>
      <c r="C2828" s="176" t="s">
        <v>222</v>
      </c>
      <c r="D2828" s="176" t="s">
        <v>222</v>
      </c>
      <c r="E2828" s="176" t="s">
        <v>222</v>
      </c>
      <c r="F2828" s="176" t="s">
        <v>222</v>
      </c>
      <c r="G2828" s="176" t="s">
        <v>222</v>
      </c>
      <c r="H2828" s="176" t="s">
        <v>222</v>
      </c>
      <c r="I2828" s="176" t="s">
        <v>222</v>
      </c>
      <c r="J2828" s="176" t="s">
        <v>222</v>
      </c>
      <c r="K2828" s="176" t="s">
        <v>222</v>
      </c>
      <c r="L2828" s="176" t="s">
        <v>222</v>
      </c>
      <c r="M2828" s="176" t="s">
        <v>222</v>
      </c>
      <c r="N2828" s="176" t="s">
        <v>222</v>
      </c>
      <c r="O2828" s="176" t="s">
        <v>284</v>
      </c>
      <c r="P2828" s="176" t="s">
        <v>284</v>
      </c>
      <c r="Q2828" s="176" t="s">
        <v>284</v>
      </c>
      <c r="R2828" s="176" t="s">
        <v>284</v>
      </c>
      <c r="S2828" s="176" t="s">
        <v>284</v>
      </c>
      <c r="T2828" s="176" t="s">
        <v>284</v>
      </c>
      <c r="U2828" s="176" t="s">
        <v>284</v>
      </c>
      <c r="V2828" s="176" t="s">
        <v>284</v>
      </c>
      <c r="W2828" s="176" t="s">
        <v>284</v>
      </c>
      <c r="X2828" s="176" t="s">
        <v>284</v>
      </c>
      <c r="Y2828" s="176" t="s">
        <v>284</v>
      </c>
      <c r="Z2828" s="176" t="s">
        <v>284</v>
      </c>
      <c r="AA2828" s="176" t="s">
        <v>284</v>
      </c>
      <c r="AB2828" s="176" t="s">
        <v>284</v>
      </c>
      <c r="AC2828" s="176" t="s">
        <v>284</v>
      </c>
      <c r="AD2828" s="176" t="s">
        <v>284</v>
      </c>
      <c r="AE2828" s="176" t="s">
        <v>284</v>
      </c>
      <c r="AF2828" s="176" t="s">
        <v>284</v>
      </c>
      <c r="AG2828" s="176" t="s">
        <v>284</v>
      </c>
      <c r="AH2828" s="176" t="s">
        <v>284</v>
      </c>
      <c r="AI2828" s="176" t="s">
        <v>284</v>
      </c>
      <c r="AJ2828" s="176" t="s">
        <v>284</v>
      </c>
      <c r="AK2828" s="176" t="s">
        <v>284</v>
      </c>
      <c r="AL2828" s="176" t="s">
        <v>284</v>
      </c>
      <c r="AM2828" s="176" t="s">
        <v>284</v>
      </c>
      <c r="AN2828" s="176" t="s">
        <v>284</v>
      </c>
      <c r="AO2828" s="176" t="s">
        <v>284</v>
      </c>
      <c r="AP2828" s="176" t="s">
        <v>284</v>
      </c>
      <c r="AQ2828" s="176" t="s">
        <v>284</v>
      </c>
      <c r="AR2828" s="176" t="s">
        <v>284</v>
      </c>
      <c r="AS2828" s="176" t="s">
        <v>284</v>
      </c>
      <c r="AT2828" s="176" t="s">
        <v>284</v>
      </c>
      <c r="AU2828" s="176" t="s">
        <v>284</v>
      </c>
      <c r="AV2828" s="176" t="s">
        <v>284</v>
      </c>
      <c r="AW2828" s="176" t="s">
        <v>284</v>
      </c>
      <c r="AX2828" s="176" t="s">
        <v>284</v>
      </c>
    </row>
    <row r="2829" spans="1:50" x14ac:dyDescent="0.3">
      <c r="A2829" s="176">
        <v>813943</v>
      </c>
      <c r="B2829" s="176" t="s">
        <v>308</v>
      </c>
      <c r="C2829" s="176" t="s">
        <v>222</v>
      </c>
      <c r="D2829" s="176" t="s">
        <v>222</v>
      </c>
      <c r="E2829" s="176" t="s">
        <v>222</v>
      </c>
      <c r="F2829" s="176" t="s">
        <v>222</v>
      </c>
      <c r="G2829" s="176" t="s">
        <v>222</v>
      </c>
      <c r="H2829" s="176" t="s">
        <v>222</v>
      </c>
      <c r="I2829" s="176" t="s">
        <v>222</v>
      </c>
      <c r="J2829" s="176" t="s">
        <v>222</v>
      </c>
      <c r="K2829" s="176" t="s">
        <v>221</v>
      </c>
      <c r="L2829" s="176" t="s">
        <v>222</v>
      </c>
      <c r="M2829" s="176" t="s">
        <v>222</v>
      </c>
      <c r="N2829" s="176" t="s">
        <v>222</v>
      </c>
      <c r="O2829" s="176" t="s">
        <v>284</v>
      </c>
      <c r="P2829" s="176" t="s">
        <v>284</v>
      </c>
      <c r="Q2829" s="176" t="s">
        <v>284</v>
      </c>
      <c r="R2829" s="176" t="s">
        <v>284</v>
      </c>
      <c r="S2829" s="176" t="s">
        <v>284</v>
      </c>
      <c r="T2829" s="176" t="s">
        <v>284</v>
      </c>
      <c r="U2829" s="176" t="s">
        <v>284</v>
      </c>
      <c r="V2829" s="176" t="s">
        <v>284</v>
      </c>
      <c r="W2829" s="176" t="s">
        <v>284</v>
      </c>
      <c r="X2829" s="176" t="s">
        <v>284</v>
      </c>
      <c r="Y2829" s="176" t="s">
        <v>284</v>
      </c>
      <c r="Z2829" s="176" t="s">
        <v>284</v>
      </c>
      <c r="AA2829" s="176" t="s">
        <v>284</v>
      </c>
      <c r="AB2829" s="176" t="s">
        <v>284</v>
      </c>
      <c r="AC2829" s="176" t="s">
        <v>284</v>
      </c>
      <c r="AD2829" s="176" t="s">
        <v>284</v>
      </c>
      <c r="AE2829" s="176" t="s">
        <v>284</v>
      </c>
      <c r="AF2829" s="176" t="s">
        <v>284</v>
      </c>
      <c r="AG2829" s="176" t="s">
        <v>284</v>
      </c>
      <c r="AH2829" s="176" t="s">
        <v>284</v>
      </c>
      <c r="AI2829" s="176" t="s">
        <v>284</v>
      </c>
      <c r="AJ2829" s="176" t="s">
        <v>284</v>
      </c>
      <c r="AK2829" s="176" t="s">
        <v>284</v>
      </c>
      <c r="AL2829" s="176" t="s">
        <v>284</v>
      </c>
      <c r="AM2829" s="176" t="s">
        <v>284</v>
      </c>
      <c r="AN2829" s="176" t="s">
        <v>284</v>
      </c>
      <c r="AO2829" s="176" t="s">
        <v>284</v>
      </c>
      <c r="AP2829" s="176" t="s">
        <v>284</v>
      </c>
      <c r="AQ2829" s="176" t="s">
        <v>284</v>
      </c>
      <c r="AR2829" s="176" t="s">
        <v>284</v>
      </c>
      <c r="AS2829" s="176" t="s">
        <v>284</v>
      </c>
      <c r="AT2829" s="176" t="s">
        <v>284</v>
      </c>
      <c r="AU2829" s="176" t="s">
        <v>284</v>
      </c>
      <c r="AV2829" s="176" t="s">
        <v>284</v>
      </c>
      <c r="AW2829" s="176" t="s">
        <v>284</v>
      </c>
      <c r="AX2829" s="176" t="s">
        <v>284</v>
      </c>
    </row>
    <row r="2830" spans="1:50" x14ac:dyDescent="0.3">
      <c r="A2830" s="176">
        <v>813944</v>
      </c>
      <c r="B2830" s="176" t="s">
        <v>308</v>
      </c>
      <c r="C2830" s="176" t="s">
        <v>222</v>
      </c>
      <c r="D2830" s="176" t="s">
        <v>222</v>
      </c>
      <c r="E2830" s="176" t="s">
        <v>222</v>
      </c>
      <c r="F2830" s="176" t="s">
        <v>222</v>
      </c>
      <c r="G2830" s="176" t="s">
        <v>222</v>
      </c>
      <c r="H2830" s="176" t="s">
        <v>222</v>
      </c>
      <c r="I2830" s="176" t="s">
        <v>222</v>
      </c>
      <c r="J2830" s="176" t="s">
        <v>221</v>
      </c>
      <c r="K2830" s="176" t="s">
        <v>221</v>
      </c>
      <c r="L2830" s="176" t="s">
        <v>221</v>
      </c>
      <c r="M2830" s="176" t="s">
        <v>221</v>
      </c>
      <c r="N2830" s="176" t="s">
        <v>222</v>
      </c>
      <c r="O2830" s="176" t="s">
        <v>284</v>
      </c>
      <c r="P2830" s="176" t="s">
        <v>284</v>
      </c>
      <c r="Q2830" s="176" t="s">
        <v>284</v>
      </c>
      <c r="R2830" s="176" t="s">
        <v>284</v>
      </c>
      <c r="S2830" s="176" t="s">
        <v>284</v>
      </c>
      <c r="T2830" s="176" t="s">
        <v>284</v>
      </c>
      <c r="U2830" s="176" t="s">
        <v>284</v>
      </c>
      <c r="V2830" s="176" t="s">
        <v>284</v>
      </c>
      <c r="W2830" s="176" t="s">
        <v>284</v>
      </c>
      <c r="X2830" s="176" t="s">
        <v>284</v>
      </c>
      <c r="Y2830" s="176" t="s">
        <v>284</v>
      </c>
      <c r="Z2830" s="176" t="s">
        <v>284</v>
      </c>
      <c r="AA2830" s="176" t="s">
        <v>284</v>
      </c>
      <c r="AB2830" s="176" t="s">
        <v>284</v>
      </c>
      <c r="AC2830" s="176" t="s">
        <v>284</v>
      </c>
      <c r="AD2830" s="176" t="s">
        <v>284</v>
      </c>
      <c r="AE2830" s="176" t="s">
        <v>284</v>
      </c>
      <c r="AF2830" s="176" t="s">
        <v>284</v>
      </c>
      <c r="AG2830" s="176" t="s">
        <v>284</v>
      </c>
      <c r="AH2830" s="176" t="s">
        <v>284</v>
      </c>
      <c r="AI2830" s="176" t="s">
        <v>284</v>
      </c>
      <c r="AJ2830" s="176" t="s">
        <v>284</v>
      </c>
      <c r="AK2830" s="176" t="s">
        <v>284</v>
      </c>
      <c r="AL2830" s="176" t="s">
        <v>284</v>
      </c>
      <c r="AM2830" s="176" t="s">
        <v>284</v>
      </c>
      <c r="AN2830" s="176" t="s">
        <v>284</v>
      </c>
      <c r="AO2830" s="176" t="s">
        <v>284</v>
      </c>
      <c r="AP2830" s="176" t="s">
        <v>284</v>
      </c>
      <c r="AQ2830" s="176" t="s">
        <v>284</v>
      </c>
      <c r="AR2830" s="176" t="s">
        <v>284</v>
      </c>
      <c r="AS2830" s="176" t="s">
        <v>284</v>
      </c>
      <c r="AT2830" s="176" t="s">
        <v>284</v>
      </c>
      <c r="AU2830" s="176" t="s">
        <v>284</v>
      </c>
      <c r="AV2830" s="176" t="s">
        <v>284</v>
      </c>
      <c r="AW2830" s="176" t="s">
        <v>284</v>
      </c>
      <c r="AX2830" s="176" t="s">
        <v>284</v>
      </c>
    </row>
    <row r="2831" spans="1:50" x14ac:dyDescent="0.3">
      <c r="A2831" s="176">
        <v>813946</v>
      </c>
      <c r="B2831" s="176" t="s">
        <v>308</v>
      </c>
      <c r="C2831" s="176" t="s">
        <v>222</v>
      </c>
      <c r="D2831" s="176" t="s">
        <v>222</v>
      </c>
      <c r="E2831" s="176" t="s">
        <v>222</v>
      </c>
      <c r="F2831" s="176" t="s">
        <v>222</v>
      </c>
      <c r="G2831" s="176" t="s">
        <v>222</v>
      </c>
      <c r="H2831" s="176" t="s">
        <v>222</v>
      </c>
      <c r="I2831" s="176" t="s">
        <v>222</v>
      </c>
      <c r="J2831" s="176" t="s">
        <v>222</v>
      </c>
      <c r="K2831" s="176" t="s">
        <v>222</v>
      </c>
      <c r="L2831" s="176" t="s">
        <v>222</v>
      </c>
      <c r="M2831" s="176" t="s">
        <v>222</v>
      </c>
      <c r="N2831" s="176" t="s">
        <v>221</v>
      </c>
      <c r="O2831" s="176" t="s">
        <v>284</v>
      </c>
      <c r="P2831" s="176" t="s">
        <v>284</v>
      </c>
      <c r="Q2831" s="176" t="s">
        <v>284</v>
      </c>
      <c r="R2831" s="176" t="s">
        <v>284</v>
      </c>
      <c r="S2831" s="176" t="s">
        <v>284</v>
      </c>
      <c r="T2831" s="176" t="s">
        <v>284</v>
      </c>
      <c r="U2831" s="176" t="s">
        <v>284</v>
      </c>
      <c r="V2831" s="176" t="s">
        <v>284</v>
      </c>
      <c r="W2831" s="176" t="s">
        <v>284</v>
      </c>
      <c r="X2831" s="176" t="s">
        <v>284</v>
      </c>
      <c r="Y2831" s="176" t="s">
        <v>284</v>
      </c>
      <c r="Z2831" s="176" t="s">
        <v>284</v>
      </c>
      <c r="AA2831" s="176" t="s">
        <v>284</v>
      </c>
      <c r="AB2831" s="176" t="s">
        <v>284</v>
      </c>
      <c r="AC2831" s="176" t="s">
        <v>284</v>
      </c>
      <c r="AD2831" s="176" t="s">
        <v>284</v>
      </c>
      <c r="AE2831" s="176" t="s">
        <v>284</v>
      </c>
      <c r="AF2831" s="176" t="s">
        <v>284</v>
      </c>
      <c r="AG2831" s="176" t="s">
        <v>284</v>
      </c>
      <c r="AH2831" s="176" t="s">
        <v>284</v>
      </c>
      <c r="AI2831" s="176" t="s">
        <v>284</v>
      </c>
      <c r="AJ2831" s="176" t="s">
        <v>284</v>
      </c>
      <c r="AK2831" s="176" t="s">
        <v>284</v>
      </c>
      <c r="AL2831" s="176" t="s">
        <v>284</v>
      </c>
      <c r="AM2831" s="176" t="s">
        <v>284</v>
      </c>
      <c r="AN2831" s="176" t="s">
        <v>284</v>
      </c>
      <c r="AO2831" s="176" t="s">
        <v>284</v>
      </c>
      <c r="AP2831" s="176" t="s">
        <v>284</v>
      </c>
      <c r="AQ2831" s="176" t="s">
        <v>284</v>
      </c>
      <c r="AR2831" s="176" t="s">
        <v>284</v>
      </c>
      <c r="AS2831" s="176" t="s">
        <v>284</v>
      </c>
      <c r="AT2831" s="176" t="s">
        <v>284</v>
      </c>
      <c r="AU2831" s="176" t="s">
        <v>284</v>
      </c>
      <c r="AV2831" s="176" t="s">
        <v>284</v>
      </c>
      <c r="AW2831" s="176" t="s">
        <v>284</v>
      </c>
      <c r="AX2831" s="176" t="s">
        <v>284</v>
      </c>
    </row>
    <row r="2832" spans="1:50" x14ac:dyDescent="0.3">
      <c r="A2832" s="176">
        <v>813947</v>
      </c>
      <c r="B2832" s="176" t="s">
        <v>308</v>
      </c>
      <c r="C2832" s="176" t="s">
        <v>222</v>
      </c>
      <c r="D2832" s="176" t="s">
        <v>221</v>
      </c>
      <c r="E2832" s="176" t="s">
        <v>222</v>
      </c>
      <c r="F2832" s="176" t="s">
        <v>222</v>
      </c>
      <c r="G2832" s="176" t="s">
        <v>222</v>
      </c>
      <c r="H2832" s="176" t="s">
        <v>222</v>
      </c>
      <c r="I2832" s="176" t="s">
        <v>222</v>
      </c>
      <c r="J2832" s="176" t="s">
        <v>221</v>
      </c>
      <c r="K2832" s="176" t="s">
        <v>221</v>
      </c>
      <c r="L2832" s="176" t="s">
        <v>222</v>
      </c>
      <c r="M2832" s="176" t="s">
        <v>221</v>
      </c>
      <c r="N2832" s="176" t="s">
        <v>222</v>
      </c>
      <c r="O2832" s="176" t="s">
        <v>284</v>
      </c>
      <c r="P2832" s="176" t="s">
        <v>284</v>
      </c>
      <c r="Q2832" s="176" t="s">
        <v>284</v>
      </c>
      <c r="R2832" s="176" t="s">
        <v>284</v>
      </c>
      <c r="S2832" s="176" t="s">
        <v>284</v>
      </c>
      <c r="T2832" s="176" t="s">
        <v>284</v>
      </c>
      <c r="U2832" s="176" t="s">
        <v>284</v>
      </c>
      <c r="V2832" s="176" t="s">
        <v>284</v>
      </c>
      <c r="W2832" s="176" t="s">
        <v>284</v>
      </c>
      <c r="X2832" s="176" t="s">
        <v>284</v>
      </c>
      <c r="Y2832" s="176" t="s">
        <v>284</v>
      </c>
      <c r="Z2832" s="176" t="s">
        <v>284</v>
      </c>
      <c r="AA2832" s="176" t="s">
        <v>284</v>
      </c>
      <c r="AB2832" s="176" t="s">
        <v>284</v>
      </c>
      <c r="AC2832" s="176" t="s">
        <v>284</v>
      </c>
      <c r="AD2832" s="176" t="s">
        <v>284</v>
      </c>
      <c r="AE2832" s="176" t="s">
        <v>284</v>
      </c>
      <c r="AF2832" s="176" t="s">
        <v>284</v>
      </c>
      <c r="AG2832" s="176" t="s">
        <v>284</v>
      </c>
      <c r="AH2832" s="176" t="s">
        <v>284</v>
      </c>
      <c r="AI2832" s="176" t="s">
        <v>284</v>
      </c>
      <c r="AJ2832" s="176" t="s">
        <v>284</v>
      </c>
      <c r="AK2832" s="176" t="s">
        <v>284</v>
      </c>
      <c r="AL2832" s="176" t="s">
        <v>284</v>
      </c>
      <c r="AM2832" s="176" t="s">
        <v>284</v>
      </c>
      <c r="AN2832" s="176" t="s">
        <v>284</v>
      </c>
      <c r="AO2832" s="176" t="s">
        <v>284</v>
      </c>
      <c r="AP2832" s="176" t="s">
        <v>284</v>
      </c>
      <c r="AQ2832" s="176" t="s">
        <v>284</v>
      </c>
      <c r="AR2832" s="176" t="s">
        <v>284</v>
      </c>
      <c r="AS2832" s="176" t="s">
        <v>284</v>
      </c>
      <c r="AT2832" s="176" t="s">
        <v>284</v>
      </c>
      <c r="AU2832" s="176" t="s">
        <v>284</v>
      </c>
      <c r="AV2832" s="176" t="s">
        <v>284</v>
      </c>
      <c r="AW2832" s="176" t="s">
        <v>284</v>
      </c>
      <c r="AX2832" s="176" t="s">
        <v>284</v>
      </c>
    </row>
    <row r="2833" spans="1:50" x14ac:dyDescent="0.3">
      <c r="A2833" s="176">
        <v>813948</v>
      </c>
      <c r="B2833" s="176" t="s">
        <v>308</v>
      </c>
      <c r="C2833" s="176" t="s">
        <v>222</v>
      </c>
      <c r="D2833" s="176" t="s">
        <v>222</v>
      </c>
      <c r="E2833" s="176" t="s">
        <v>222</v>
      </c>
      <c r="F2833" s="176" t="s">
        <v>222</v>
      </c>
      <c r="G2833" s="176" t="s">
        <v>222</v>
      </c>
      <c r="H2833" s="176" t="s">
        <v>221</v>
      </c>
      <c r="I2833" s="176" t="s">
        <v>221</v>
      </c>
      <c r="J2833" s="176" t="s">
        <v>222</v>
      </c>
      <c r="K2833" s="176" t="s">
        <v>221</v>
      </c>
      <c r="L2833" s="176" t="s">
        <v>221</v>
      </c>
      <c r="M2833" s="176" t="s">
        <v>221</v>
      </c>
      <c r="N2833" s="176" t="s">
        <v>221</v>
      </c>
      <c r="O2833" s="176" t="s">
        <v>284</v>
      </c>
      <c r="P2833" s="176" t="s">
        <v>284</v>
      </c>
      <c r="Q2833" s="176" t="s">
        <v>284</v>
      </c>
      <c r="R2833" s="176" t="s">
        <v>284</v>
      </c>
      <c r="S2833" s="176" t="s">
        <v>284</v>
      </c>
      <c r="T2833" s="176" t="s">
        <v>284</v>
      </c>
      <c r="U2833" s="176" t="s">
        <v>284</v>
      </c>
      <c r="V2833" s="176" t="s">
        <v>284</v>
      </c>
      <c r="W2833" s="176" t="s">
        <v>284</v>
      </c>
      <c r="X2833" s="176" t="s">
        <v>284</v>
      </c>
      <c r="Y2833" s="176" t="s">
        <v>284</v>
      </c>
      <c r="Z2833" s="176" t="s">
        <v>284</v>
      </c>
      <c r="AA2833" s="176" t="s">
        <v>284</v>
      </c>
      <c r="AB2833" s="176" t="s">
        <v>284</v>
      </c>
      <c r="AC2833" s="176" t="s">
        <v>284</v>
      </c>
      <c r="AD2833" s="176" t="s">
        <v>284</v>
      </c>
      <c r="AE2833" s="176" t="s">
        <v>284</v>
      </c>
      <c r="AF2833" s="176" t="s">
        <v>284</v>
      </c>
      <c r="AG2833" s="176" t="s">
        <v>284</v>
      </c>
      <c r="AH2833" s="176" t="s">
        <v>284</v>
      </c>
      <c r="AI2833" s="176" t="s">
        <v>284</v>
      </c>
      <c r="AJ2833" s="176" t="s">
        <v>284</v>
      </c>
      <c r="AK2833" s="176" t="s">
        <v>284</v>
      </c>
      <c r="AL2833" s="176" t="s">
        <v>284</v>
      </c>
      <c r="AM2833" s="176" t="s">
        <v>284</v>
      </c>
      <c r="AN2833" s="176" t="s">
        <v>284</v>
      </c>
      <c r="AO2833" s="176" t="s">
        <v>284</v>
      </c>
      <c r="AP2833" s="176" t="s">
        <v>284</v>
      </c>
      <c r="AQ2833" s="176" t="s">
        <v>284</v>
      </c>
      <c r="AR2833" s="176" t="s">
        <v>284</v>
      </c>
      <c r="AS2833" s="176" t="s">
        <v>284</v>
      </c>
      <c r="AT2833" s="176" t="s">
        <v>284</v>
      </c>
      <c r="AU2833" s="176" t="s">
        <v>284</v>
      </c>
      <c r="AV2833" s="176" t="s">
        <v>284</v>
      </c>
      <c r="AW2833" s="176" t="s">
        <v>284</v>
      </c>
      <c r="AX2833" s="176" t="s">
        <v>284</v>
      </c>
    </row>
    <row r="2834" spans="1:50" x14ac:dyDescent="0.3">
      <c r="A2834" s="176">
        <v>813950</v>
      </c>
      <c r="B2834" s="176" t="s">
        <v>308</v>
      </c>
      <c r="C2834" s="176" t="s">
        <v>222</v>
      </c>
      <c r="D2834" s="176" t="s">
        <v>222</v>
      </c>
      <c r="E2834" s="176" t="s">
        <v>221</v>
      </c>
      <c r="F2834" s="176" t="s">
        <v>222</v>
      </c>
      <c r="G2834" s="176" t="s">
        <v>222</v>
      </c>
      <c r="H2834" s="176" t="s">
        <v>222</v>
      </c>
      <c r="I2834" s="176" t="s">
        <v>221</v>
      </c>
      <c r="J2834" s="176" t="s">
        <v>221</v>
      </c>
      <c r="K2834" s="176" t="s">
        <v>221</v>
      </c>
      <c r="L2834" s="176" t="s">
        <v>221</v>
      </c>
      <c r="M2834" s="176" t="s">
        <v>221</v>
      </c>
      <c r="N2834" s="176" t="s">
        <v>221</v>
      </c>
    </row>
    <row r="2835" spans="1:50" x14ac:dyDescent="0.3">
      <c r="A2835" s="176">
        <v>813951</v>
      </c>
      <c r="B2835" s="176" t="s">
        <v>308</v>
      </c>
      <c r="C2835" s="176" t="s">
        <v>222</v>
      </c>
      <c r="D2835" s="176" t="s">
        <v>221</v>
      </c>
      <c r="E2835" s="176" t="s">
        <v>221</v>
      </c>
      <c r="F2835" s="176" t="s">
        <v>221</v>
      </c>
      <c r="G2835" s="176" t="s">
        <v>221</v>
      </c>
      <c r="H2835" s="176" t="s">
        <v>222</v>
      </c>
      <c r="I2835" s="176" t="s">
        <v>221</v>
      </c>
      <c r="J2835" s="176" t="s">
        <v>221</v>
      </c>
      <c r="K2835" s="176" t="s">
        <v>221</v>
      </c>
      <c r="L2835" s="176" t="s">
        <v>221</v>
      </c>
      <c r="M2835" s="176" t="s">
        <v>221</v>
      </c>
      <c r="N2835" s="176" t="s">
        <v>221</v>
      </c>
      <c r="O2835" s="176" t="s">
        <v>284</v>
      </c>
      <c r="P2835" s="176" t="s">
        <v>284</v>
      </c>
      <c r="Q2835" s="176" t="s">
        <v>284</v>
      </c>
      <c r="R2835" s="176" t="s">
        <v>284</v>
      </c>
      <c r="S2835" s="176" t="s">
        <v>284</v>
      </c>
      <c r="T2835" s="176" t="s">
        <v>284</v>
      </c>
      <c r="U2835" s="176" t="s">
        <v>284</v>
      </c>
      <c r="V2835" s="176" t="s">
        <v>284</v>
      </c>
      <c r="W2835" s="176" t="s">
        <v>284</v>
      </c>
      <c r="X2835" s="176" t="s">
        <v>284</v>
      </c>
      <c r="Y2835" s="176" t="s">
        <v>284</v>
      </c>
      <c r="Z2835" s="176" t="s">
        <v>284</v>
      </c>
      <c r="AA2835" s="176" t="s">
        <v>284</v>
      </c>
      <c r="AB2835" s="176" t="s">
        <v>284</v>
      </c>
      <c r="AC2835" s="176" t="s">
        <v>284</v>
      </c>
      <c r="AD2835" s="176" t="s">
        <v>284</v>
      </c>
      <c r="AE2835" s="176" t="s">
        <v>284</v>
      </c>
      <c r="AF2835" s="176" t="s">
        <v>284</v>
      </c>
      <c r="AG2835" s="176" t="s">
        <v>284</v>
      </c>
      <c r="AH2835" s="176" t="s">
        <v>284</v>
      </c>
      <c r="AI2835" s="176" t="s">
        <v>284</v>
      </c>
      <c r="AJ2835" s="176" t="s">
        <v>284</v>
      </c>
      <c r="AK2835" s="176" t="s">
        <v>284</v>
      </c>
      <c r="AL2835" s="176" t="s">
        <v>284</v>
      </c>
      <c r="AM2835" s="176" t="s">
        <v>284</v>
      </c>
      <c r="AN2835" s="176" t="s">
        <v>284</v>
      </c>
      <c r="AO2835" s="176" t="s">
        <v>284</v>
      </c>
      <c r="AP2835" s="176" t="s">
        <v>284</v>
      </c>
      <c r="AQ2835" s="176" t="s">
        <v>284</v>
      </c>
      <c r="AR2835" s="176" t="s">
        <v>284</v>
      </c>
      <c r="AS2835" s="176" t="s">
        <v>284</v>
      </c>
      <c r="AT2835" s="176" t="s">
        <v>284</v>
      </c>
      <c r="AU2835" s="176" t="s">
        <v>284</v>
      </c>
      <c r="AV2835" s="176" t="s">
        <v>284</v>
      </c>
      <c r="AW2835" s="176" t="s">
        <v>284</v>
      </c>
      <c r="AX2835" s="176" t="s">
        <v>284</v>
      </c>
    </row>
    <row r="2836" spans="1:50" x14ac:dyDescent="0.3">
      <c r="A2836" s="176">
        <v>813952</v>
      </c>
      <c r="B2836" s="176" t="s">
        <v>308</v>
      </c>
      <c r="C2836" s="176" t="s">
        <v>222</v>
      </c>
      <c r="D2836" s="176" t="s">
        <v>222</v>
      </c>
      <c r="E2836" s="176" t="s">
        <v>222</v>
      </c>
      <c r="F2836" s="176" t="s">
        <v>222</v>
      </c>
      <c r="G2836" s="176" t="s">
        <v>222</v>
      </c>
      <c r="H2836" s="176" t="s">
        <v>221</v>
      </c>
      <c r="I2836" s="176" t="s">
        <v>221</v>
      </c>
      <c r="J2836" s="176" t="s">
        <v>221</v>
      </c>
      <c r="K2836" s="176" t="s">
        <v>221</v>
      </c>
      <c r="L2836" s="176" t="s">
        <v>221</v>
      </c>
      <c r="M2836" s="176" t="s">
        <v>221</v>
      </c>
      <c r="N2836" s="176" t="s">
        <v>221</v>
      </c>
    </row>
    <row r="2837" spans="1:50" x14ac:dyDescent="0.3">
      <c r="A2837" s="176">
        <v>813954</v>
      </c>
      <c r="B2837" s="176" t="s">
        <v>308</v>
      </c>
      <c r="C2837" s="176" t="s">
        <v>222</v>
      </c>
      <c r="D2837" s="176" t="s">
        <v>222</v>
      </c>
      <c r="E2837" s="176" t="s">
        <v>222</v>
      </c>
      <c r="F2837" s="176" t="s">
        <v>1144</v>
      </c>
      <c r="G2837" s="176" t="s">
        <v>222</v>
      </c>
      <c r="H2837" s="176" t="s">
        <v>1144</v>
      </c>
      <c r="I2837" s="176" t="s">
        <v>222</v>
      </c>
      <c r="J2837" s="176" t="s">
        <v>221</v>
      </c>
      <c r="K2837" s="176" t="s">
        <v>221</v>
      </c>
      <c r="L2837" s="176" t="s">
        <v>221</v>
      </c>
      <c r="M2837" s="176" t="s">
        <v>221</v>
      </c>
      <c r="N2837" s="176" t="s">
        <v>1144</v>
      </c>
      <c r="R2837" s="176" t="s">
        <v>1144</v>
      </c>
      <c r="V2837" s="176" t="s">
        <v>1144</v>
      </c>
      <c r="W2837" s="176" t="s">
        <v>1144</v>
      </c>
      <c r="Z2837" s="176" t="s">
        <v>1144</v>
      </c>
      <c r="AC2837" s="176" t="s">
        <v>1144</v>
      </c>
      <c r="AD2837" s="176" t="s">
        <v>1144</v>
      </c>
      <c r="AE2837" s="176" t="s">
        <v>1144</v>
      </c>
      <c r="AG2837" s="176" t="s">
        <v>1144</v>
      </c>
    </row>
    <row r="2838" spans="1:50" x14ac:dyDescent="0.3">
      <c r="A2838" s="176">
        <v>813955</v>
      </c>
      <c r="B2838" s="176" t="s">
        <v>308</v>
      </c>
      <c r="C2838" s="176" t="s">
        <v>222</v>
      </c>
      <c r="D2838" s="176" t="s">
        <v>222</v>
      </c>
      <c r="E2838" s="176" t="s">
        <v>222</v>
      </c>
      <c r="F2838" s="176" t="s">
        <v>221</v>
      </c>
      <c r="G2838" s="176" t="s">
        <v>222</v>
      </c>
      <c r="H2838" s="176" t="s">
        <v>222</v>
      </c>
      <c r="I2838" s="176" t="s">
        <v>221</v>
      </c>
      <c r="J2838" s="176" t="s">
        <v>221</v>
      </c>
      <c r="K2838" s="176" t="s">
        <v>221</v>
      </c>
      <c r="L2838" s="176" t="s">
        <v>221</v>
      </c>
      <c r="M2838" s="176" t="s">
        <v>221</v>
      </c>
      <c r="N2838" s="176" t="s">
        <v>221</v>
      </c>
      <c r="O2838" s="176" t="s">
        <v>284</v>
      </c>
      <c r="P2838" s="176" t="s">
        <v>284</v>
      </c>
      <c r="Q2838" s="176" t="s">
        <v>284</v>
      </c>
      <c r="R2838" s="176" t="s">
        <v>284</v>
      </c>
      <c r="S2838" s="176" t="s">
        <v>284</v>
      </c>
      <c r="T2838" s="176" t="s">
        <v>284</v>
      </c>
      <c r="U2838" s="176" t="s">
        <v>284</v>
      </c>
      <c r="V2838" s="176" t="s">
        <v>284</v>
      </c>
      <c r="W2838" s="176" t="s">
        <v>284</v>
      </c>
      <c r="X2838" s="176" t="s">
        <v>284</v>
      </c>
      <c r="Y2838" s="176" t="s">
        <v>284</v>
      </c>
      <c r="Z2838" s="176" t="s">
        <v>284</v>
      </c>
      <c r="AA2838" s="176" t="s">
        <v>284</v>
      </c>
      <c r="AB2838" s="176" t="s">
        <v>284</v>
      </c>
      <c r="AC2838" s="176" t="s">
        <v>284</v>
      </c>
      <c r="AD2838" s="176" t="s">
        <v>284</v>
      </c>
      <c r="AE2838" s="176" t="s">
        <v>284</v>
      </c>
      <c r="AF2838" s="176" t="s">
        <v>284</v>
      </c>
      <c r="AG2838" s="176" t="s">
        <v>284</v>
      </c>
      <c r="AH2838" s="176" t="s">
        <v>284</v>
      </c>
      <c r="AI2838" s="176" t="s">
        <v>284</v>
      </c>
      <c r="AJ2838" s="176" t="s">
        <v>284</v>
      </c>
      <c r="AK2838" s="176" t="s">
        <v>284</v>
      </c>
      <c r="AL2838" s="176" t="s">
        <v>284</v>
      </c>
      <c r="AM2838" s="176" t="s">
        <v>284</v>
      </c>
      <c r="AN2838" s="176" t="s">
        <v>284</v>
      </c>
      <c r="AO2838" s="176" t="s">
        <v>284</v>
      </c>
      <c r="AP2838" s="176" t="s">
        <v>284</v>
      </c>
      <c r="AQ2838" s="176" t="s">
        <v>284</v>
      </c>
      <c r="AR2838" s="176" t="s">
        <v>284</v>
      </c>
      <c r="AS2838" s="176" t="s">
        <v>284</v>
      </c>
      <c r="AT2838" s="176" t="s">
        <v>284</v>
      </c>
      <c r="AU2838" s="176" t="s">
        <v>284</v>
      </c>
      <c r="AV2838" s="176" t="s">
        <v>284</v>
      </c>
      <c r="AW2838" s="176" t="s">
        <v>284</v>
      </c>
      <c r="AX2838" s="176" t="s">
        <v>284</v>
      </c>
    </row>
    <row r="2839" spans="1:50" x14ac:dyDescent="0.3">
      <c r="A2839" s="176">
        <v>813956</v>
      </c>
      <c r="B2839" s="176" t="s">
        <v>308</v>
      </c>
      <c r="C2839" s="176" t="s">
        <v>222</v>
      </c>
      <c r="D2839" s="176" t="s">
        <v>221</v>
      </c>
      <c r="E2839" s="176" t="s">
        <v>221</v>
      </c>
      <c r="F2839" s="176" t="s">
        <v>222</v>
      </c>
      <c r="G2839" s="176" t="s">
        <v>222</v>
      </c>
      <c r="H2839" s="176" t="s">
        <v>1144</v>
      </c>
      <c r="I2839" s="176" t="s">
        <v>222</v>
      </c>
      <c r="J2839" s="176" t="s">
        <v>1144</v>
      </c>
      <c r="K2839" s="176" t="s">
        <v>222</v>
      </c>
      <c r="L2839" s="176" t="s">
        <v>222</v>
      </c>
      <c r="M2839" s="176" t="s">
        <v>1144</v>
      </c>
      <c r="N2839" s="176" t="s">
        <v>1144</v>
      </c>
      <c r="O2839" s="176" t="s">
        <v>284</v>
      </c>
      <c r="P2839" s="176" t="s">
        <v>284</v>
      </c>
      <c r="Q2839" s="176" t="s">
        <v>284</v>
      </c>
      <c r="R2839" s="176" t="s">
        <v>284</v>
      </c>
      <c r="S2839" s="176" t="s">
        <v>284</v>
      </c>
      <c r="T2839" s="176" t="s">
        <v>284</v>
      </c>
      <c r="U2839" s="176" t="s">
        <v>1144</v>
      </c>
      <c r="V2839" s="176" t="s">
        <v>1144</v>
      </c>
      <c r="W2839" s="176" t="s">
        <v>1144</v>
      </c>
      <c r="X2839" s="176" t="s">
        <v>284</v>
      </c>
      <c r="Y2839" s="176" t="s">
        <v>284</v>
      </c>
      <c r="Z2839" s="176" t="s">
        <v>284</v>
      </c>
      <c r="AA2839" s="176" t="s">
        <v>284</v>
      </c>
      <c r="AB2839" s="176" t="s">
        <v>284</v>
      </c>
      <c r="AC2839" s="176" t="s">
        <v>284</v>
      </c>
      <c r="AD2839" s="176" t="s">
        <v>284</v>
      </c>
      <c r="AE2839" s="176" t="s">
        <v>1144</v>
      </c>
      <c r="AF2839" s="176" t="s">
        <v>284</v>
      </c>
      <c r="AG2839" s="176" t="s">
        <v>284</v>
      </c>
      <c r="AH2839" s="176" t="s">
        <v>1144</v>
      </c>
      <c r="AI2839" s="176" t="s">
        <v>284</v>
      </c>
      <c r="AJ2839" s="176" t="s">
        <v>284</v>
      </c>
      <c r="AK2839" s="176" t="s">
        <v>284</v>
      </c>
      <c r="AL2839" s="176" t="s">
        <v>284</v>
      </c>
      <c r="AM2839" s="176" t="s">
        <v>284</v>
      </c>
      <c r="AN2839" s="176" t="s">
        <v>284</v>
      </c>
      <c r="AO2839" s="176" t="s">
        <v>284</v>
      </c>
      <c r="AP2839" s="176" t="s">
        <v>284</v>
      </c>
      <c r="AQ2839" s="176" t="s">
        <v>284</v>
      </c>
      <c r="AR2839" s="176" t="s">
        <v>284</v>
      </c>
      <c r="AS2839" s="176" t="s">
        <v>284</v>
      </c>
      <c r="AT2839" s="176" t="s">
        <v>284</v>
      </c>
      <c r="AU2839" s="176" t="s">
        <v>284</v>
      </c>
      <c r="AV2839" s="176" t="s">
        <v>284</v>
      </c>
      <c r="AW2839" s="176" t="s">
        <v>284</v>
      </c>
      <c r="AX2839" s="176" t="s">
        <v>284</v>
      </c>
    </row>
    <row r="2840" spans="1:50" x14ac:dyDescent="0.3">
      <c r="A2840" s="176">
        <v>813957</v>
      </c>
      <c r="B2840" s="176" t="s">
        <v>308</v>
      </c>
      <c r="C2840" s="176" t="s">
        <v>222</v>
      </c>
      <c r="D2840" s="176" t="s">
        <v>222</v>
      </c>
      <c r="E2840" s="176" t="s">
        <v>222</v>
      </c>
      <c r="F2840" s="176" t="s">
        <v>221</v>
      </c>
      <c r="G2840" s="176" t="s">
        <v>222</v>
      </c>
      <c r="H2840" s="176" t="s">
        <v>222</v>
      </c>
      <c r="I2840" s="176" t="s">
        <v>221</v>
      </c>
      <c r="J2840" s="176" t="s">
        <v>221</v>
      </c>
      <c r="K2840" s="176" t="s">
        <v>221</v>
      </c>
      <c r="L2840" s="176" t="s">
        <v>221</v>
      </c>
      <c r="M2840" s="176" t="s">
        <v>221</v>
      </c>
      <c r="N2840" s="176" t="s">
        <v>221</v>
      </c>
    </row>
    <row r="2841" spans="1:50" x14ac:dyDescent="0.3">
      <c r="A2841" s="176">
        <v>813959</v>
      </c>
      <c r="B2841" s="176" t="s">
        <v>308</v>
      </c>
      <c r="C2841" s="176" t="s">
        <v>222</v>
      </c>
      <c r="D2841" s="176" t="s">
        <v>222</v>
      </c>
      <c r="E2841" s="176" t="s">
        <v>222</v>
      </c>
      <c r="F2841" s="176" t="s">
        <v>222</v>
      </c>
      <c r="G2841" s="176" t="s">
        <v>222</v>
      </c>
      <c r="H2841" s="176" t="s">
        <v>222</v>
      </c>
      <c r="I2841" s="176" t="s">
        <v>222</v>
      </c>
      <c r="J2841" s="176" t="s">
        <v>222</v>
      </c>
      <c r="K2841" s="176" t="s">
        <v>222</v>
      </c>
      <c r="L2841" s="176" t="s">
        <v>222</v>
      </c>
      <c r="M2841" s="176" t="s">
        <v>222</v>
      </c>
      <c r="N2841" s="176" t="s">
        <v>222</v>
      </c>
      <c r="O2841" s="176" t="s">
        <v>284</v>
      </c>
      <c r="P2841" s="176" t="s">
        <v>284</v>
      </c>
      <c r="Q2841" s="176" t="s">
        <v>284</v>
      </c>
      <c r="R2841" s="176" t="s">
        <v>284</v>
      </c>
      <c r="S2841" s="176" t="s">
        <v>284</v>
      </c>
      <c r="T2841" s="176" t="s">
        <v>284</v>
      </c>
      <c r="U2841" s="176" t="s">
        <v>284</v>
      </c>
      <c r="V2841" s="176" t="s">
        <v>284</v>
      </c>
      <c r="W2841" s="176" t="s">
        <v>284</v>
      </c>
      <c r="X2841" s="176" t="s">
        <v>284</v>
      </c>
      <c r="Y2841" s="176" t="s">
        <v>284</v>
      </c>
      <c r="Z2841" s="176" t="s">
        <v>284</v>
      </c>
      <c r="AA2841" s="176" t="s">
        <v>284</v>
      </c>
      <c r="AB2841" s="176" t="s">
        <v>284</v>
      </c>
      <c r="AC2841" s="176" t="s">
        <v>284</v>
      </c>
      <c r="AD2841" s="176" t="s">
        <v>284</v>
      </c>
      <c r="AE2841" s="176" t="s">
        <v>284</v>
      </c>
      <c r="AF2841" s="176" t="s">
        <v>284</v>
      </c>
      <c r="AG2841" s="176" t="s">
        <v>284</v>
      </c>
      <c r="AH2841" s="176" t="s">
        <v>284</v>
      </c>
      <c r="AI2841" s="176" t="s">
        <v>284</v>
      </c>
      <c r="AJ2841" s="176" t="s">
        <v>284</v>
      </c>
      <c r="AK2841" s="176" t="s">
        <v>284</v>
      </c>
      <c r="AL2841" s="176" t="s">
        <v>284</v>
      </c>
      <c r="AM2841" s="176" t="s">
        <v>284</v>
      </c>
      <c r="AN2841" s="176" t="s">
        <v>284</v>
      </c>
      <c r="AO2841" s="176" t="s">
        <v>284</v>
      </c>
      <c r="AP2841" s="176" t="s">
        <v>284</v>
      </c>
      <c r="AQ2841" s="176" t="s">
        <v>284</v>
      </c>
      <c r="AR2841" s="176" t="s">
        <v>284</v>
      </c>
      <c r="AS2841" s="176" t="s">
        <v>284</v>
      </c>
      <c r="AT2841" s="176" t="s">
        <v>284</v>
      </c>
      <c r="AU2841" s="176" t="s">
        <v>284</v>
      </c>
      <c r="AV2841" s="176" t="s">
        <v>284</v>
      </c>
      <c r="AW2841" s="176" t="s">
        <v>284</v>
      </c>
      <c r="AX2841" s="176" t="s">
        <v>284</v>
      </c>
    </row>
    <row r="2842" spans="1:50" x14ac:dyDescent="0.3">
      <c r="A2842" s="176">
        <v>813960</v>
      </c>
      <c r="B2842" s="176" t="s">
        <v>308</v>
      </c>
      <c r="C2842" s="176" t="s">
        <v>222</v>
      </c>
      <c r="D2842" s="176" t="s">
        <v>222</v>
      </c>
      <c r="E2842" s="176" t="s">
        <v>222</v>
      </c>
      <c r="F2842" s="176" t="s">
        <v>222</v>
      </c>
      <c r="G2842" s="176" t="s">
        <v>222</v>
      </c>
      <c r="H2842" s="176" t="s">
        <v>222</v>
      </c>
      <c r="I2842" s="176" t="s">
        <v>222</v>
      </c>
      <c r="J2842" s="176" t="s">
        <v>222</v>
      </c>
      <c r="K2842" s="176" t="s">
        <v>222</v>
      </c>
      <c r="L2842" s="176" t="s">
        <v>222</v>
      </c>
      <c r="M2842" s="176" t="s">
        <v>222</v>
      </c>
      <c r="N2842" s="176" t="s">
        <v>222</v>
      </c>
      <c r="O2842" s="176" t="s">
        <v>284</v>
      </c>
      <c r="P2842" s="176" t="s">
        <v>284</v>
      </c>
      <c r="Q2842" s="176" t="s">
        <v>284</v>
      </c>
      <c r="R2842" s="176" t="s">
        <v>284</v>
      </c>
      <c r="S2842" s="176" t="s">
        <v>284</v>
      </c>
      <c r="T2842" s="176" t="s">
        <v>284</v>
      </c>
      <c r="U2842" s="176" t="s">
        <v>284</v>
      </c>
      <c r="V2842" s="176" t="s">
        <v>284</v>
      </c>
      <c r="W2842" s="176" t="s">
        <v>284</v>
      </c>
      <c r="X2842" s="176" t="s">
        <v>284</v>
      </c>
      <c r="Y2842" s="176" t="s">
        <v>284</v>
      </c>
      <c r="Z2842" s="176" t="s">
        <v>284</v>
      </c>
      <c r="AA2842" s="176" t="s">
        <v>284</v>
      </c>
      <c r="AB2842" s="176" t="s">
        <v>284</v>
      </c>
      <c r="AC2842" s="176" t="s">
        <v>284</v>
      </c>
      <c r="AD2842" s="176" t="s">
        <v>284</v>
      </c>
      <c r="AE2842" s="176" t="s">
        <v>284</v>
      </c>
      <c r="AF2842" s="176" t="s">
        <v>284</v>
      </c>
      <c r="AG2842" s="176" t="s">
        <v>284</v>
      </c>
      <c r="AH2842" s="176" t="s">
        <v>284</v>
      </c>
      <c r="AI2842" s="176" t="s">
        <v>284</v>
      </c>
      <c r="AJ2842" s="176" t="s">
        <v>284</v>
      </c>
      <c r="AK2842" s="176" t="s">
        <v>284</v>
      </c>
      <c r="AL2842" s="176" t="s">
        <v>284</v>
      </c>
      <c r="AM2842" s="176" t="s">
        <v>284</v>
      </c>
      <c r="AN2842" s="176" t="s">
        <v>284</v>
      </c>
      <c r="AO2842" s="176" t="s">
        <v>284</v>
      </c>
      <c r="AP2842" s="176" t="s">
        <v>284</v>
      </c>
      <c r="AQ2842" s="176" t="s">
        <v>284</v>
      </c>
      <c r="AR2842" s="176" t="s">
        <v>284</v>
      </c>
      <c r="AS2842" s="176" t="s">
        <v>284</v>
      </c>
      <c r="AT2842" s="176" t="s">
        <v>284</v>
      </c>
      <c r="AU2842" s="176" t="s">
        <v>284</v>
      </c>
      <c r="AV2842" s="176" t="s">
        <v>284</v>
      </c>
      <c r="AW2842" s="176" t="s">
        <v>284</v>
      </c>
      <c r="AX2842" s="176" t="s">
        <v>284</v>
      </c>
    </row>
    <row r="2843" spans="1:50" x14ac:dyDescent="0.3">
      <c r="A2843" s="176">
        <v>813961</v>
      </c>
      <c r="B2843" s="176" t="s">
        <v>308</v>
      </c>
      <c r="C2843" s="176" t="s">
        <v>222</v>
      </c>
      <c r="D2843" s="176" t="s">
        <v>222</v>
      </c>
      <c r="E2843" s="176" t="s">
        <v>222</v>
      </c>
      <c r="F2843" s="176" t="s">
        <v>222</v>
      </c>
      <c r="G2843" s="176" t="s">
        <v>222</v>
      </c>
      <c r="H2843" s="176" t="s">
        <v>222</v>
      </c>
      <c r="I2843" s="176" t="s">
        <v>222</v>
      </c>
      <c r="J2843" s="176" t="s">
        <v>222</v>
      </c>
      <c r="K2843" s="176" t="s">
        <v>222</v>
      </c>
      <c r="L2843" s="176" t="s">
        <v>222</v>
      </c>
      <c r="M2843" s="176" t="s">
        <v>222</v>
      </c>
      <c r="N2843" s="176" t="s">
        <v>222</v>
      </c>
      <c r="O2843" s="176" t="s">
        <v>284</v>
      </c>
      <c r="P2843" s="176" t="s">
        <v>284</v>
      </c>
      <c r="Q2843" s="176" t="s">
        <v>284</v>
      </c>
      <c r="R2843" s="176" t="s">
        <v>284</v>
      </c>
      <c r="S2843" s="176" t="s">
        <v>284</v>
      </c>
      <c r="T2843" s="176" t="s">
        <v>284</v>
      </c>
      <c r="U2843" s="176" t="s">
        <v>284</v>
      </c>
      <c r="V2843" s="176" t="s">
        <v>284</v>
      </c>
      <c r="W2843" s="176" t="s">
        <v>284</v>
      </c>
      <c r="X2843" s="176" t="s">
        <v>284</v>
      </c>
      <c r="Y2843" s="176" t="s">
        <v>284</v>
      </c>
      <c r="Z2843" s="176" t="s">
        <v>284</v>
      </c>
      <c r="AA2843" s="176" t="s">
        <v>284</v>
      </c>
      <c r="AB2843" s="176" t="s">
        <v>284</v>
      </c>
      <c r="AC2843" s="176" t="s">
        <v>284</v>
      </c>
      <c r="AD2843" s="176" t="s">
        <v>284</v>
      </c>
      <c r="AE2843" s="176" t="s">
        <v>284</v>
      </c>
      <c r="AF2843" s="176" t="s">
        <v>284</v>
      </c>
      <c r="AG2843" s="176" t="s">
        <v>284</v>
      </c>
      <c r="AH2843" s="176" t="s">
        <v>284</v>
      </c>
      <c r="AI2843" s="176" t="s">
        <v>284</v>
      </c>
      <c r="AJ2843" s="176" t="s">
        <v>284</v>
      </c>
      <c r="AK2843" s="176" t="s">
        <v>284</v>
      </c>
      <c r="AL2843" s="176" t="s">
        <v>284</v>
      </c>
      <c r="AM2843" s="176" t="s">
        <v>284</v>
      </c>
      <c r="AN2843" s="176" t="s">
        <v>284</v>
      </c>
      <c r="AO2843" s="176" t="s">
        <v>284</v>
      </c>
      <c r="AP2843" s="176" t="s">
        <v>284</v>
      </c>
      <c r="AQ2843" s="176" t="s">
        <v>284</v>
      </c>
      <c r="AR2843" s="176" t="s">
        <v>284</v>
      </c>
      <c r="AS2843" s="176" t="s">
        <v>284</v>
      </c>
      <c r="AT2843" s="176" t="s">
        <v>284</v>
      </c>
      <c r="AU2843" s="176" t="s">
        <v>284</v>
      </c>
      <c r="AV2843" s="176" t="s">
        <v>284</v>
      </c>
      <c r="AW2843" s="176" t="s">
        <v>284</v>
      </c>
      <c r="AX2843" s="176" t="s">
        <v>284</v>
      </c>
    </row>
    <row r="2844" spans="1:50" x14ac:dyDescent="0.3">
      <c r="A2844" s="176">
        <v>813963</v>
      </c>
      <c r="B2844" s="176" t="s">
        <v>308</v>
      </c>
      <c r="C2844" s="176" t="s">
        <v>222</v>
      </c>
      <c r="D2844" s="176" t="s">
        <v>222</v>
      </c>
      <c r="E2844" s="176" t="s">
        <v>221</v>
      </c>
      <c r="F2844" s="176" t="s">
        <v>222</v>
      </c>
      <c r="G2844" s="176" t="s">
        <v>222</v>
      </c>
      <c r="H2844" s="176" t="s">
        <v>222</v>
      </c>
      <c r="I2844" s="176" t="s">
        <v>222</v>
      </c>
      <c r="J2844" s="176" t="s">
        <v>221</v>
      </c>
      <c r="K2844" s="176" t="s">
        <v>222</v>
      </c>
      <c r="L2844" s="176" t="s">
        <v>221</v>
      </c>
      <c r="M2844" s="176" t="s">
        <v>221</v>
      </c>
      <c r="N2844" s="176" t="s">
        <v>222</v>
      </c>
      <c r="O2844" s="176" t="s">
        <v>284</v>
      </c>
      <c r="P2844" s="176" t="s">
        <v>284</v>
      </c>
      <c r="Q2844" s="176" t="s">
        <v>284</v>
      </c>
      <c r="R2844" s="176" t="s">
        <v>284</v>
      </c>
      <c r="S2844" s="176" t="s">
        <v>284</v>
      </c>
      <c r="T2844" s="176" t="s">
        <v>284</v>
      </c>
      <c r="U2844" s="176" t="s">
        <v>284</v>
      </c>
      <c r="V2844" s="176" t="s">
        <v>284</v>
      </c>
      <c r="W2844" s="176" t="s">
        <v>284</v>
      </c>
      <c r="X2844" s="176" t="s">
        <v>284</v>
      </c>
      <c r="Y2844" s="176" t="s">
        <v>284</v>
      </c>
      <c r="Z2844" s="176" t="s">
        <v>284</v>
      </c>
      <c r="AA2844" s="176" t="s">
        <v>284</v>
      </c>
      <c r="AB2844" s="176" t="s">
        <v>284</v>
      </c>
      <c r="AC2844" s="176" t="s">
        <v>284</v>
      </c>
      <c r="AD2844" s="176" t="s">
        <v>284</v>
      </c>
      <c r="AE2844" s="176" t="s">
        <v>284</v>
      </c>
      <c r="AF2844" s="176" t="s">
        <v>284</v>
      </c>
      <c r="AG2844" s="176" t="s">
        <v>284</v>
      </c>
      <c r="AH2844" s="176" t="s">
        <v>284</v>
      </c>
      <c r="AI2844" s="176" t="s">
        <v>284</v>
      </c>
      <c r="AJ2844" s="176" t="s">
        <v>284</v>
      </c>
      <c r="AK2844" s="176" t="s">
        <v>284</v>
      </c>
      <c r="AL2844" s="176" t="s">
        <v>284</v>
      </c>
      <c r="AM2844" s="176" t="s">
        <v>284</v>
      </c>
      <c r="AN2844" s="176" t="s">
        <v>284</v>
      </c>
      <c r="AO2844" s="176" t="s">
        <v>284</v>
      </c>
      <c r="AP2844" s="176" t="s">
        <v>284</v>
      </c>
      <c r="AQ2844" s="176" t="s">
        <v>284</v>
      </c>
      <c r="AR2844" s="176" t="s">
        <v>284</v>
      </c>
      <c r="AS2844" s="176" t="s">
        <v>284</v>
      </c>
      <c r="AT2844" s="176" t="s">
        <v>284</v>
      </c>
      <c r="AU2844" s="176" t="s">
        <v>284</v>
      </c>
      <c r="AV2844" s="176" t="s">
        <v>284</v>
      </c>
      <c r="AW2844" s="176" t="s">
        <v>284</v>
      </c>
      <c r="AX2844" s="176" t="s">
        <v>284</v>
      </c>
    </row>
    <row r="2845" spans="1:50" x14ac:dyDescent="0.3">
      <c r="A2845" s="176">
        <v>813964</v>
      </c>
      <c r="B2845" s="176" t="s">
        <v>308</v>
      </c>
      <c r="C2845" s="176" t="s">
        <v>222</v>
      </c>
      <c r="D2845" s="176" t="s">
        <v>222</v>
      </c>
      <c r="E2845" s="176" t="s">
        <v>221</v>
      </c>
      <c r="F2845" s="176" t="s">
        <v>221</v>
      </c>
      <c r="G2845" s="176" t="s">
        <v>221</v>
      </c>
      <c r="H2845" s="176" t="s">
        <v>222</v>
      </c>
      <c r="I2845" s="176" t="s">
        <v>221</v>
      </c>
      <c r="J2845" s="176" t="s">
        <v>221</v>
      </c>
      <c r="K2845" s="176" t="s">
        <v>221</v>
      </c>
      <c r="L2845" s="176" t="s">
        <v>221</v>
      </c>
      <c r="M2845" s="176" t="s">
        <v>221</v>
      </c>
      <c r="N2845" s="176" t="s">
        <v>221</v>
      </c>
    </row>
    <row r="2846" spans="1:50" x14ac:dyDescent="0.3">
      <c r="A2846" s="176">
        <v>813966</v>
      </c>
      <c r="B2846" s="176" t="s">
        <v>308</v>
      </c>
      <c r="C2846" s="176" t="s">
        <v>222</v>
      </c>
      <c r="D2846" s="176" t="s">
        <v>222</v>
      </c>
      <c r="E2846" s="176" t="s">
        <v>221</v>
      </c>
      <c r="F2846" s="176" t="s">
        <v>221</v>
      </c>
      <c r="G2846" s="176" t="s">
        <v>222</v>
      </c>
      <c r="H2846" s="176" t="s">
        <v>222</v>
      </c>
      <c r="I2846" s="176" t="s">
        <v>222</v>
      </c>
      <c r="J2846" s="176" t="s">
        <v>222</v>
      </c>
      <c r="K2846" s="176" t="s">
        <v>222</v>
      </c>
      <c r="L2846" s="176" t="s">
        <v>222</v>
      </c>
      <c r="M2846" s="176" t="s">
        <v>222</v>
      </c>
      <c r="N2846" s="176" t="s">
        <v>222</v>
      </c>
      <c r="O2846" s="176" t="s">
        <v>284</v>
      </c>
      <c r="P2846" s="176" t="s">
        <v>284</v>
      </c>
      <c r="Q2846" s="176" t="s">
        <v>284</v>
      </c>
      <c r="R2846" s="176" t="s">
        <v>284</v>
      </c>
      <c r="S2846" s="176" t="s">
        <v>284</v>
      </c>
      <c r="T2846" s="176" t="s">
        <v>284</v>
      </c>
      <c r="U2846" s="176" t="s">
        <v>284</v>
      </c>
      <c r="V2846" s="176" t="s">
        <v>284</v>
      </c>
      <c r="W2846" s="176" t="s">
        <v>284</v>
      </c>
      <c r="X2846" s="176" t="s">
        <v>284</v>
      </c>
      <c r="Y2846" s="176" t="s">
        <v>284</v>
      </c>
      <c r="Z2846" s="176" t="s">
        <v>284</v>
      </c>
      <c r="AA2846" s="176" t="s">
        <v>284</v>
      </c>
      <c r="AB2846" s="176" t="s">
        <v>284</v>
      </c>
      <c r="AC2846" s="176" t="s">
        <v>284</v>
      </c>
      <c r="AD2846" s="176" t="s">
        <v>284</v>
      </c>
      <c r="AE2846" s="176" t="s">
        <v>284</v>
      </c>
      <c r="AF2846" s="176" t="s">
        <v>284</v>
      </c>
      <c r="AG2846" s="176" t="s">
        <v>284</v>
      </c>
      <c r="AH2846" s="176" t="s">
        <v>284</v>
      </c>
      <c r="AI2846" s="176" t="s">
        <v>284</v>
      </c>
      <c r="AJ2846" s="176" t="s">
        <v>284</v>
      </c>
      <c r="AK2846" s="176" t="s">
        <v>284</v>
      </c>
      <c r="AL2846" s="176" t="s">
        <v>284</v>
      </c>
      <c r="AM2846" s="176" t="s">
        <v>284</v>
      </c>
      <c r="AN2846" s="176" t="s">
        <v>284</v>
      </c>
      <c r="AO2846" s="176" t="s">
        <v>284</v>
      </c>
      <c r="AP2846" s="176" t="s">
        <v>284</v>
      </c>
      <c r="AQ2846" s="176" t="s">
        <v>284</v>
      </c>
      <c r="AR2846" s="176" t="s">
        <v>284</v>
      </c>
      <c r="AS2846" s="176" t="s">
        <v>284</v>
      </c>
      <c r="AT2846" s="176" t="s">
        <v>284</v>
      </c>
      <c r="AU2846" s="176" t="s">
        <v>284</v>
      </c>
      <c r="AV2846" s="176" t="s">
        <v>284</v>
      </c>
      <c r="AW2846" s="176" t="s">
        <v>284</v>
      </c>
      <c r="AX2846" s="176" t="s">
        <v>284</v>
      </c>
    </row>
    <row r="2847" spans="1:50" x14ac:dyDescent="0.3">
      <c r="A2847" s="176">
        <v>813967</v>
      </c>
      <c r="B2847" s="176" t="s">
        <v>308</v>
      </c>
      <c r="C2847" s="176" t="s">
        <v>222</v>
      </c>
      <c r="D2847" s="176" t="s">
        <v>222</v>
      </c>
      <c r="E2847" s="176" t="s">
        <v>222</v>
      </c>
      <c r="F2847" s="176" t="s">
        <v>221</v>
      </c>
      <c r="G2847" s="176" t="s">
        <v>221</v>
      </c>
      <c r="H2847" s="176" t="s">
        <v>222</v>
      </c>
      <c r="I2847" s="176" t="s">
        <v>221</v>
      </c>
      <c r="J2847" s="176" t="s">
        <v>221</v>
      </c>
      <c r="K2847" s="176" t="s">
        <v>221</v>
      </c>
      <c r="L2847" s="176" t="s">
        <v>221</v>
      </c>
      <c r="M2847" s="176" t="s">
        <v>221</v>
      </c>
      <c r="N2847" s="176" t="s">
        <v>221</v>
      </c>
    </row>
    <row r="2848" spans="1:50" x14ac:dyDescent="0.3">
      <c r="A2848" s="176">
        <v>813968</v>
      </c>
      <c r="B2848" s="176" t="s">
        <v>308</v>
      </c>
      <c r="C2848" s="176" t="s">
        <v>222</v>
      </c>
      <c r="D2848" s="176" t="s">
        <v>222</v>
      </c>
      <c r="E2848" s="176" t="s">
        <v>222</v>
      </c>
      <c r="F2848" s="176" t="s">
        <v>222</v>
      </c>
      <c r="G2848" s="176" t="s">
        <v>222</v>
      </c>
      <c r="H2848" s="176" t="s">
        <v>222</v>
      </c>
      <c r="I2848" s="176" t="s">
        <v>222</v>
      </c>
      <c r="J2848" s="176" t="s">
        <v>221</v>
      </c>
      <c r="K2848" s="176" t="s">
        <v>221</v>
      </c>
      <c r="L2848" s="176" t="s">
        <v>221</v>
      </c>
      <c r="M2848" s="176" t="s">
        <v>221</v>
      </c>
      <c r="N2848" s="176" t="s">
        <v>222</v>
      </c>
      <c r="O2848" s="176" t="s">
        <v>284</v>
      </c>
      <c r="P2848" s="176" t="s">
        <v>284</v>
      </c>
      <c r="Q2848" s="176" t="s">
        <v>284</v>
      </c>
      <c r="R2848" s="176" t="s">
        <v>284</v>
      </c>
      <c r="S2848" s="176" t="s">
        <v>284</v>
      </c>
      <c r="T2848" s="176" t="s">
        <v>284</v>
      </c>
      <c r="U2848" s="176" t="s">
        <v>284</v>
      </c>
      <c r="V2848" s="176" t="s">
        <v>284</v>
      </c>
      <c r="W2848" s="176" t="s">
        <v>284</v>
      </c>
      <c r="X2848" s="176" t="s">
        <v>284</v>
      </c>
      <c r="Y2848" s="176" t="s">
        <v>284</v>
      </c>
      <c r="Z2848" s="176" t="s">
        <v>284</v>
      </c>
      <c r="AA2848" s="176" t="s">
        <v>284</v>
      </c>
      <c r="AB2848" s="176" t="s">
        <v>284</v>
      </c>
      <c r="AC2848" s="176" t="s">
        <v>284</v>
      </c>
      <c r="AD2848" s="176" t="s">
        <v>284</v>
      </c>
      <c r="AE2848" s="176" t="s">
        <v>284</v>
      </c>
      <c r="AF2848" s="176" t="s">
        <v>284</v>
      </c>
      <c r="AG2848" s="176" t="s">
        <v>284</v>
      </c>
      <c r="AH2848" s="176" t="s">
        <v>284</v>
      </c>
      <c r="AI2848" s="176" t="s">
        <v>284</v>
      </c>
      <c r="AJ2848" s="176" t="s">
        <v>284</v>
      </c>
      <c r="AK2848" s="176" t="s">
        <v>284</v>
      </c>
      <c r="AL2848" s="176" t="s">
        <v>284</v>
      </c>
      <c r="AM2848" s="176" t="s">
        <v>284</v>
      </c>
      <c r="AN2848" s="176" t="s">
        <v>284</v>
      </c>
      <c r="AO2848" s="176" t="s">
        <v>284</v>
      </c>
      <c r="AP2848" s="176" t="s">
        <v>284</v>
      </c>
      <c r="AQ2848" s="176" t="s">
        <v>284</v>
      </c>
      <c r="AR2848" s="176" t="s">
        <v>284</v>
      </c>
      <c r="AS2848" s="176" t="s">
        <v>284</v>
      </c>
      <c r="AT2848" s="176" t="s">
        <v>284</v>
      </c>
      <c r="AU2848" s="176" t="s">
        <v>284</v>
      </c>
      <c r="AV2848" s="176" t="s">
        <v>284</v>
      </c>
      <c r="AW2848" s="176" t="s">
        <v>284</v>
      </c>
      <c r="AX2848" s="176" t="s">
        <v>284</v>
      </c>
    </row>
    <row r="2849" spans="1:50" x14ac:dyDescent="0.3">
      <c r="A2849" s="176">
        <v>813969</v>
      </c>
      <c r="B2849" s="176" t="s">
        <v>308</v>
      </c>
      <c r="C2849" s="176" t="s">
        <v>222</v>
      </c>
      <c r="D2849" s="176" t="s">
        <v>222</v>
      </c>
      <c r="E2849" s="176" t="s">
        <v>222</v>
      </c>
      <c r="F2849" s="176" t="s">
        <v>222</v>
      </c>
      <c r="G2849" s="176" t="s">
        <v>222</v>
      </c>
      <c r="H2849" s="176" t="s">
        <v>222</v>
      </c>
      <c r="I2849" s="176" t="s">
        <v>222</v>
      </c>
      <c r="J2849" s="176" t="s">
        <v>221</v>
      </c>
      <c r="K2849" s="176" t="s">
        <v>221</v>
      </c>
      <c r="L2849" s="176" t="s">
        <v>221</v>
      </c>
      <c r="M2849" s="176" t="s">
        <v>221</v>
      </c>
      <c r="N2849" s="176" t="s">
        <v>221</v>
      </c>
      <c r="O2849" s="176" t="s">
        <v>284</v>
      </c>
      <c r="P2849" s="176" t="s">
        <v>284</v>
      </c>
      <c r="Q2849" s="176" t="s">
        <v>284</v>
      </c>
      <c r="R2849" s="176" t="s">
        <v>284</v>
      </c>
      <c r="S2849" s="176" t="s">
        <v>284</v>
      </c>
      <c r="T2849" s="176" t="s">
        <v>284</v>
      </c>
      <c r="U2849" s="176" t="s">
        <v>284</v>
      </c>
      <c r="V2849" s="176" t="s">
        <v>284</v>
      </c>
      <c r="W2849" s="176" t="s">
        <v>284</v>
      </c>
      <c r="X2849" s="176" t="s">
        <v>284</v>
      </c>
      <c r="Y2849" s="176" t="s">
        <v>284</v>
      </c>
      <c r="Z2849" s="176" t="s">
        <v>284</v>
      </c>
      <c r="AA2849" s="176" t="s">
        <v>284</v>
      </c>
      <c r="AB2849" s="176" t="s">
        <v>284</v>
      </c>
      <c r="AC2849" s="176" t="s">
        <v>284</v>
      </c>
      <c r="AD2849" s="176" t="s">
        <v>284</v>
      </c>
      <c r="AE2849" s="176" t="s">
        <v>284</v>
      </c>
      <c r="AF2849" s="176" t="s">
        <v>284</v>
      </c>
      <c r="AG2849" s="176" t="s">
        <v>284</v>
      </c>
      <c r="AH2849" s="176" t="s">
        <v>284</v>
      </c>
      <c r="AI2849" s="176" t="s">
        <v>284</v>
      </c>
      <c r="AJ2849" s="176" t="s">
        <v>284</v>
      </c>
      <c r="AK2849" s="176" t="s">
        <v>284</v>
      </c>
      <c r="AL2849" s="176" t="s">
        <v>284</v>
      </c>
      <c r="AM2849" s="176" t="s">
        <v>284</v>
      </c>
      <c r="AN2849" s="176" t="s">
        <v>284</v>
      </c>
      <c r="AO2849" s="176" t="s">
        <v>284</v>
      </c>
      <c r="AP2849" s="176" t="s">
        <v>284</v>
      </c>
      <c r="AQ2849" s="176" t="s">
        <v>284</v>
      </c>
      <c r="AR2849" s="176" t="s">
        <v>284</v>
      </c>
      <c r="AS2849" s="176" t="s">
        <v>284</v>
      </c>
      <c r="AT2849" s="176" t="s">
        <v>284</v>
      </c>
      <c r="AU2849" s="176" t="s">
        <v>284</v>
      </c>
      <c r="AV2849" s="176" t="s">
        <v>284</v>
      </c>
      <c r="AW2849" s="176" t="s">
        <v>284</v>
      </c>
      <c r="AX2849" s="176" t="s">
        <v>284</v>
      </c>
    </row>
    <row r="2850" spans="1:50" x14ac:dyDescent="0.3">
      <c r="A2850" s="176">
        <v>813970</v>
      </c>
      <c r="B2850" s="176" t="s">
        <v>308</v>
      </c>
      <c r="C2850" s="176" t="s">
        <v>222</v>
      </c>
      <c r="D2850" s="176" t="s">
        <v>222</v>
      </c>
      <c r="E2850" s="176" t="s">
        <v>222</v>
      </c>
      <c r="F2850" s="176" t="s">
        <v>222</v>
      </c>
      <c r="G2850" s="176" t="s">
        <v>222</v>
      </c>
      <c r="H2850" s="176" t="s">
        <v>222</v>
      </c>
      <c r="I2850" s="176" t="s">
        <v>221</v>
      </c>
      <c r="J2850" s="176" t="s">
        <v>221</v>
      </c>
      <c r="K2850" s="176" t="s">
        <v>221</v>
      </c>
      <c r="L2850" s="176" t="s">
        <v>221</v>
      </c>
      <c r="M2850" s="176" t="s">
        <v>221</v>
      </c>
      <c r="N2850" s="176" t="s">
        <v>221</v>
      </c>
    </row>
    <row r="2851" spans="1:50" x14ac:dyDescent="0.3">
      <c r="A2851" s="176">
        <v>813971</v>
      </c>
      <c r="B2851" s="176" t="s">
        <v>308</v>
      </c>
      <c r="C2851" s="176" t="s">
        <v>222</v>
      </c>
      <c r="D2851" s="176" t="s">
        <v>222</v>
      </c>
      <c r="E2851" s="176" t="s">
        <v>222</v>
      </c>
      <c r="F2851" s="176" t="s">
        <v>222</v>
      </c>
      <c r="G2851" s="176" t="s">
        <v>221</v>
      </c>
      <c r="H2851" s="176" t="s">
        <v>222</v>
      </c>
      <c r="I2851" s="176" t="s">
        <v>221</v>
      </c>
      <c r="J2851" s="176" t="s">
        <v>221</v>
      </c>
      <c r="K2851" s="176" t="s">
        <v>221</v>
      </c>
      <c r="L2851" s="176" t="s">
        <v>221</v>
      </c>
      <c r="M2851" s="176" t="s">
        <v>221</v>
      </c>
      <c r="N2851" s="176" t="s">
        <v>221</v>
      </c>
    </row>
    <row r="2852" spans="1:50" x14ac:dyDescent="0.3">
      <c r="A2852" s="176">
        <v>813972</v>
      </c>
      <c r="B2852" s="176" t="s">
        <v>308</v>
      </c>
      <c r="C2852" s="176" t="s">
        <v>222</v>
      </c>
      <c r="D2852" s="176" t="s">
        <v>221</v>
      </c>
      <c r="E2852" s="176" t="s">
        <v>222</v>
      </c>
      <c r="F2852" s="176" t="s">
        <v>221</v>
      </c>
      <c r="G2852" s="176" t="s">
        <v>221</v>
      </c>
      <c r="H2852" s="176" t="s">
        <v>1144</v>
      </c>
      <c r="I2852" s="176" t="s">
        <v>222</v>
      </c>
      <c r="J2852" s="176" t="s">
        <v>1144</v>
      </c>
      <c r="K2852" s="176" t="s">
        <v>221</v>
      </c>
      <c r="L2852" s="176" t="s">
        <v>221</v>
      </c>
      <c r="M2852" s="176" t="s">
        <v>1144</v>
      </c>
      <c r="N2852" s="176" t="s">
        <v>1144</v>
      </c>
      <c r="O2852" s="176" t="s">
        <v>284</v>
      </c>
      <c r="P2852" s="176" t="s">
        <v>284</v>
      </c>
      <c r="Q2852" s="176" t="s">
        <v>284</v>
      </c>
      <c r="R2852" s="176" t="s">
        <v>284</v>
      </c>
      <c r="S2852" s="176" t="s">
        <v>284</v>
      </c>
      <c r="T2852" s="176" t="s">
        <v>284</v>
      </c>
      <c r="U2852" s="176" t="s">
        <v>1144</v>
      </c>
      <c r="V2852" s="176" t="s">
        <v>1144</v>
      </c>
      <c r="W2852" s="176" t="s">
        <v>1144</v>
      </c>
      <c r="X2852" s="176" t="s">
        <v>284</v>
      </c>
      <c r="Y2852" s="176" t="s">
        <v>284</v>
      </c>
      <c r="Z2852" s="176" t="s">
        <v>284</v>
      </c>
      <c r="AA2852" s="176" t="s">
        <v>284</v>
      </c>
      <c r="AB2852" s="176" t="s">
        <v>284</v>
      </c>
      <c r="AC2852" s="176" t="s">
        <v>284</v>
      </c>
      <c r="AD2852" s="176" t="s">
        <v>284</v>
      </c>
      <c r="AE2852" s="176" t="s">
        <v>1144</v>
      </c>
      <c r="AF2852" s="176" t="s">
        <v>284</v>
      </c>
      <c r="AG2852" s="176" t="s">
        <v>284</v>
      </c>
      <c r="AH2852" s="176" t="s">
        <v>1144</v>
      </c>
      <c r="AI2852" s="176" t="s">
        <v>284</v>
      </c>
      <c r="AJ2852" s="176" t="s">
        <v>284</v>
      </c>
      <c r="AK2852" s="176" t="s">
        <v>284</v>
      </c>
      <c r="AL2852" s="176" t="s">
        <v>284</v>
      </c>
      <c r="AM2852" s="176" t="s">
        <v>284</v>
      </c>
      <c r="AN2852" s="176" t="s">
        <v>284</v>
      </c>
      <c r="AO2852" s="176" t="s">
        <v>284</v>
      </c>
      <c r="AP2852" s="176" t="s">
        <v>284</v>
      </c>
      <c r="AQ2852" s="176" t="s">
        <v>284</v>
      </c>
      <c r="AR2852" s="176" t="s">
        <v>284</v>
      </c>
      <c r="AS2852" s="176" t="s">
        <v>284</v>
      </c>
      <c r="AT2852" s="176" t="s">
        <v>284</v>
      </c>
      <c r="AU2852" s="176" t="s">
        <v>284</v>
      </c>
      <c r="AV2852" s="176" t="s">
        <v>284</v>
      </c>
      <c r="AW2852" s="176" t="s">
        <v>284</v>
      </c>
      <c r="AX2852" s="176" t="s">
        <v>284</v>
      </c>
    </row>
    <row r="2853" spans="1:50" x14ac:dyDescent="0.3">
      <c r="A2853" s="176">
        <v>813973</v>
      </c>
      <c r="B2853" s="176" t="s">
        <v>308</v>
      </c>
      <c r="C2853" s="176" t="s">
        <v>221</v>
      </c>
      <c r="D2853" s="176" t="s">
        <v>221</v>
      </c>
      <c r="E2853" s="176" t="s">
        <v>221</v>
      </c>
      <c r="F2853" s="176" t="s">
        <v>221</v>
      </c>
      <c r="G2853" s="176" t="s">
        <v>221</v>
      </c>
      <c r="H2853" s="176" t="s">
        <v>221</v>
      </c>
      <c r="I2853" s="176" t="s">
        <v>221</v>
      </c>
      <c r="J2853" s="176" t="s">
        <v>221</v>
      </c>
      <c r="K2853" s="176" t="s">
        <v>221</v>
      </c>
      <c r="L2853" s="176" t="s">
        <v>221</v>
      </c>
      <c r="M2853" s="176" t="s">
        <v>221</v>
      </c>
      <c r="N2853" s="176" t="s">
        <v>221</v>
      </c>
    </row>
    <row r="2854" spans="1:50" x14ac:dyDescent="0.3">
      <c r="A2854" s="176">
        <v>813974</v>
      </c>
      <c r="B2854" s="176" t="s">
        <v>308</v>
      </c>
      <c r="C2854" s="176" t="s">
        <v>222</v>
      </c>
      <c r="D2854" s="176" t="s">
        <v>222</v>
      </c>
      <c r="E2854" s="176" t="s">
        <v>222</v>
      </c>
      <c r="F2854" s="176" t="s">
        <v>222</v>
      </c>
      <c r="G2854" s="176" t="s">
        <v>222</v>
      </c>
      <c r="H2854" s="176" t="s">
        <v>222</v>
      </c>
      <c r="I2854" s="176" t="s">
        <v>221</v>
      </c>
      <c r="J2854" s="176" t="s">
        <v>221</v>
      </c>
      <c r="K2854" s="176" t="s">
        <v>221</v>
      </c>
      <c r="L2854" s="176" t="s">
        <v>221</v>
      </c>
      <c r="M2854" s="176" t="s">
        <v>221</v>
      </c>
      <c r="N2854" s="176" t="s">
        <v>221</v>
      </c>
    </row>
    <row r="2855" spans="1:50" x14ac:dyDescent="0.3">
      <c r="A2855" s="176">
        <v>813975</v>
      </c>
      <c r="B2855" s="176" t="s">
        <v>308</v>
      </c>
      <c r="C2855" s="176" t="s">
        <v>222</v>
      </c>
      <c r="D2855" s="176" t="s">
        <v>222</v>
      </c>
      <c r="E2855" s="176" t="s">
        <v>222</v>
      </c>
      <c r="F2855" s="176" t="s">
        <v>222</v>
      </c>
      <c r="G2855" s="176" t="s">
        <v>222</v>
      </c>
      <c r="H2855" s="176" t="s">
        <v>222</v>
      </c>
      <c r="I2855" s="176" t="s">
        <v>221</v>
      </c>
      <c r="J2855" s="176" t="s">
        <v>221</v>
      </c>
      <c r="K2855" s="176" t="s">
        <v>221</v>
      </c>
      <c r="L2855" s="176" t="s">
        <v>221</v>
      </c>
      <c r="M2855" s="176" t="s">
        <v>221</v>
      </c>
      <c r="N2855" s="176" t="s">
        <v>221</v>
      </c>
    </row>
    <row r="2856" spans="1:50" x14ac:dyDescent="0.3">
      <c r="A2856" s="176">
        <v>813976</v>
      </c>
      <c r="B2856" s="176" t="s">
        <v>308</v>
      </c>
      <c r="C2856" s="176" t="s">
        <v>222</v>
      </c>
      <c r="D2856" s="176" t="s">
        <v>222</v>
      </c>
      <c r="E2856" s="176" t="s">
        <v>221</v>
      </c>
      <c r="F2856" s="176" t="s">
        <v>221</v>
      </c>
      <c r="G2856" s="176" t="s">
        <v>221</v>
      </c>
      <c r="H2856" s="176" t="s">
        <v>221</v>
      </c>
      <c r="I2856" s="176" t="s">
        <v>222</v>
      </c>
      <c r="J2856" s="176" t="s">
        <v>222</v>
      </c>
      <c r="K2856" s="176" t="s">
        <v>221</v>
      </c>
      <c r="L2856" s="176" t="s">
        <v>221</v>
      </c>
      <c r="M2856" s="176" t="s">
        <v>221</v>
      </c>
      <c r="N2856" s="176" t="s">
        <v>221</v>
      </c>
      <c r="O2856" s="176" t="s">
        <v>284</v>
      </c>
      <c r="P2856" s="176" t="s">
        <v>284</v>
      </c>
      <c r="Q2856" s="176" t="s">
        <v>284</v>
      </c>
      <c r="R2856" s="176" t="s">
        <v>284</v>
      </c>
      <c r="S2856" s="176" t="s">
        <v>284</v>
      </c>
      <c r="T2856" s="176" t="s">
        <v>284</v>
      </c>
      <c r="U2856" s="176" t="s">
        <v>284</v>
      </c>
      <c r="V2856" s="176" t="s">
        <v>284</v>
      </c>
      <c r="W2856" s="176" t="s">
        <v>284</v>
      </c>
      <c r="X2856" s="176" t="s">
        <v>284</v>
      </c>
      <c r="Y2856" s="176" t="s">
        <v>284</v>
      </c>
      <c r="Z2856" s="176" t="s">
        <v>284</v>
      </c>
      <c r="AA2856" s="176" t="s">
        <v>284</v>
      </c>
      <c r="AB2856" s="176" t="s">
        <v>284</v>
      </c>
      <c r="AC2856" s="176" t="s">
        <v>284</v>
      </c>
      <c r="AD2856" s="176" t="s">
        <v>284</v>
      </c>
      <c r="AE2856" s="176" t="s">
        <v>284</v>
      </c>
      <c r="AF2856" s="176" t="s">
        <v>284</v>
      </c>
      <c r="AG2856" s="176" t="s">
        <v>284</v>
      </c>
      <c r="AH2856" s="176" t="s">
        <v>284</v>
      </c>
      <c r="AI2856" s="176" t="s">
        <v>284</v>
      </c>
      <c r="AJ2856" s="176" t="s">
        <v>284</v>
      </c>
      <c r="AK2856" s="176" t="s">
        <v>284</v>
      </c>
      <c r="AL2856" s="176" t="s">
        <v>284</v>
      </c>
      <c r="AM2856" s="176" t="s">
        <v>284</v>
      </c>
      <c r="AN2856" s="176" t="s">
        <v>284</v>
      </c>
      <c r="AO2856" s="176" t="s">
        <v>284</v>
      </c>
      <c r="AP2856" s="176" t="s">
        <v>284</v>
      </c>
      <c r="AQ2856" s="176" t="s">
        <v>284</v>
      </c>
      <c r="AR2856" s="176" t="s">
        <v>284</v>
      </c>
      <c r="AS2856" s="176" t="s">
        <v>284</v>
      </c>
      <c r="AT2856" s="176" t="s">
        <v>284</v>
      </c>
      <c r="AU2856" s="176" t="s">
        <v>284</v>
      </c>
      <c r="AV2856" s="176" t="s">
        <v>284</v>
      </c>
      <c r="AW2856" s="176" t="s">
        <v>284</v>
      </c>
      <c r="AX2856" s="176" t="s">
        <v>284</v>
      </c>
    </row>
    <row r="2857" spans="1:50" x14ac:dyDescent="0.3">
      <c r="A2857" s="176">
        <v>813977</v>
      </c>
      <c r="B2857" s="176" t="s">
        <v>308</v>
      </c>
      <c r="C2857" s="176" t="s">
        <v>222</v>
      </c>
      <c r="D2857" s="176" t="s">
        <v>222</v>
      </c>
      <c r="E2857" s="176" t="s">
        <v>222</v>
      </c>
      <c r="F2857" s="176" t="s">
        <v>222</v>
      </c>
      <c r="G2857" s="176" t="s">
        <v>222</v>
      </c>
      <c r="H2857" s="176" t="s">
        <v>222</v>
      </c>
      <c r="I2857" s="176" t="s">
        <v>222</v>
      </c>
      <c r="J2857" s="176" t="s">
        <v>221</v>
      </c>
      <c r="K2857" s="176" t="s">
        <v>222</v>
      </c>
      <c r="L2857" s="176" t="s">
        <v>222</v>
      </c>
      <c r="M2857" s="176" t="s">
        <v>222</v>
      </c>
      <c r="N2857" s="176" t="s">
        <v>222</v>
      </c>
      <c r="O2857" s="176" t="s">
        <v>284</v>
      </c>
      <c r="P2857" s="176" t="s">
        <v>284</v>
      </c>
      <c r="Q2857" s="176" t="s">
        <v>284</v>
      </c>
      <c r="R2857" s="176" t="s">
        <v>284</v>
      </c>
      <c r="S2857" s="176" t="s">
        <v>284</v>
      </c>
      <c r="T2857" s="176" t="s">
        <v>284</v>
      </c>
      <c r="U2857" s="176" t="s">
        <v>284</v>
      </c>
      <c r="V2857" s="176" t="s">
        <v>284</v>
      </c>
      <c r="W2857" s="176" t="s">
        <v>284</v>
      </c>
      <c r="X2857" s="176" t="s">
        <v>284</v>
      </c>
      <c r="Y2857" s="176" t="s">
        <v>284</v>
      </c>
      <c r="Z2857" s="176" t="s">
        <v>284</v>
      </c>
      <c r="AA2857" s="176" t="s">
        <v>284</v>
      </c>
      <c r="AB2857" s="176" t="s">
        <v>284</v>
      </c>
      <c r="AC2857" s="176" t="s">
        <v>284</v>
      </c>
      <c r="AD2857" s="176" t="s">
        <v>284</v>
      </c>
      <c r="AE2857" s="176" t="s">
        <v>284</v>
      </c>
      <c r="AF2857" s="176" t="s">
        <v>284</v>
      </c>
      <c r="AG2857" s="176" t="s">
        <v>284</v>
      </c>
      <c r="AH2857" s="176" t="s">
        <v>284</v>
      </c>
      <c r="AI2857" s="176" t="s">
        <v>284</v>
      </c>
      <c r="AJ2857" s="176" t="s">
        <v>284</v>
      </c>
      <c r="AK2857" s="176" t="s">
        <v>284</v>
      </c>
      <c r="AL2857" s="176" t="s">
        <v>284</v>
      </c>
      <c r="AM2857" s="176" t="s">
        <v>284</v>
      </c>
      <c r="AN2857" s="176" t="s">
        <v>284</v>
      </c>
      <c r="AO2857" s="176" t="s">
        <v>284</v>
      </c>
      <c r="AP2857" s="176" t="s">
        <v>284</v>
      </c>
      <c r="AQ2857" s="176" t="s">
        <v>284</v>
      </c>
      <c r="AR2857" s="176" t="s">
        <v>284</v>
      </c>
      <c r="AS2857" s="176" t="s">
        <v>284</v>
      </c>
      <c r="AT2857" s="176" t="s">
        <v>284</v>
      </c>
      <c r="AU2857" s="176" t="s">
        <v>284</v>
      </c>
      <c r="AV2857" s="176" t="s">
        <v>284</v>
      </c>
      <c r="AW2857" s="176" t="s">
        <v>284</v>
      </c>
      <c r="AX2857" s="176" t="s">
        <v>284</v>
      </c>
    </row>
    <row r="2858" spans="1:50" x14ac:dyDescent="0.3">
      <c r="A2858" s="176">
        <v>813979</v>
      </c>
      <c r="B2858" s="176" t="s">
        <v>308</v>
      </c>
      <c r="C2858" s="176" t="s">
        <v>222</v>
      </c>
      <c r="D2858" s="176" t="s">
        <v>222</v>
      </c>
      <c r="E2858" s="176" t="s">
        <v>222</v>
      </c>
      <c r="F2858" s="176" t="s">
        <v>222</v>
      </c>
      <c r="G2858" s="176" t="s">
        <v>222</v>
      </c>
      <c r="H2858" s="176" t="s">
        <v>222</v>
      </c>
      <c r="I2858" s="176" t="s">
        <v>221</v>
      </c>
      <c r="J2858" s="176" t="s">
        <v>221</v>
      </c>
      <c r="K2858" s="176" t="s">
        <v>221</v>
      </c>
      <c r="L2858" s="176" t="s">
        <v>221</v>
      </c>
      <c r="M2858" s="176" t="s">
        <v>221</v>
      </c>
      <c r="N2858" s="176" t="s">
        <v>221</v>
      </c>
    </row>
    <row r="2859" spans="1:50" x14ac:dyDescent="0.3">
      <c r="A2859" s="176">
        <v>813980</v>
      </c>
      <c r="B2859" s="176" t="s">
        <v>308</v>
      </c>
      <c r="C2859" s="176">
        <v>1</v>
      </c>
      <c r="D2859" s="176">
        <v>1</v>
      </c>
      <c r="E2859" s="176" t="s">
        <v>221</v>
      </c>
      <c r="F2859" s="176" t="s">
        <v>221</v>
      </c>
      <c r="G2859" s="176" t="s">
        <v>221</v>
      </c>
      <c r="H2859" s="176" t="s">
        <v>221</v>
      </c>
      <c r="I2859" s="176" t="s">
        <v>221</v>
      </c>
      <c r="J2859" s="176" t="s">
        <v>221</v>
      </c>
      <c r="K2859" s="176" t="s">
        <v>221</v>
      </c>
      <c r="L2859" s="176" t="s">
        <v>221</v>
      </c>
      <c r="M2859" s="176" t="s">
        <v>221</v>
      </c>
      <c r="N2859" s="176" t="s">
        <v>221</v>
      </c>
      <c r="O2859" s="176" t="s">
        <v>284</v>
      </c>
      <c r="P2859" s="176" t="s">
        <v>284</v>
      </c>
      <c r="Q2859" s="176" t="s">
        <v>284</v>
      </c>
      <c r="R2859" s="176" t="s">
        <v>284</v>
      </c>
      <c r="S2859" s="176" t="s">
        <v>284</v>
      </c>
      <c r="T2859" s="176" t="s">
        <v>284</v>
      </c>
      <c r="U2859" s="176" t="s">
        <v>284</v>
      </c>
      <c r="V2859" s="176" t="s">
        <v>284</v>
      </c>
      <c r="W2859" s="176" t="s">
        <v>284</v>
      </c>
      <c r="X2859" s="176" t="s">
        <v>284</v>
      </c>
      <c r="Y2859" s="176" t="s">
        <v>284</v>
      </c>
      <c r="Z2859" s="176" t="s">
        <v>284</v>
      </c>
      <c r="AA2859" s="176" t="s">
        <v>284</v>
      </c>
      <c r="AB2859" s="176" t="s">
        <v>284</v>
      </c>
      <c r="AC2859" s="176" t="s">
        <v>284</v>
      </c>
      <c r="AD2859" s="176" t="s">
        <v>284</v>
      </c>
      <c r="AE2859" s="176" t="s">
        <v>284</v>
      </c>
      <c r="AF2859" s="176" t="s">
        <v>284</v>
      </c>
      <c r="AG2859" s="176" t="s">
        <v>284</v>
      </c>
      <c r="AH2859" s="176" t="s">
        <v>284</v>
      </c>
      <c r="AI2859" s="176" t="s">
        <v>284</v>
      </c>
      <c r="AJ2859" s="176" t="s">
        <v>284</v>
      </c>
      <c r="AK2859" s="176" t="s">
        <v>284</v>
      </c>
      <c r="AL2859" s="176" t="s">
        <v>284</v>
      </c>
      <c r="AM2859" s="176" t="s">
        <v>284</v>
      </c>
      <c r="AN2859" s="176" t="s">
        <v>284</v>
      </c>
      <c r="AO2859" s="176" t="s">
        <v>284</v>
      </c>
      <c r="AP2859" s="176" t="s">
        <v>284</v>
      </c>
      <c r="AQ2859" s="176" t="s">
        <v>284</v>
      </c>
      <c r="AR2859" s="176" t="s">
        <v>284</v>
      </c>
      <c r="AS2859" s="176" t="s">
        <v>284</v>
      </c>
      <c r="AT2859" s="176" t="s">
        <v>284</v>
      </c>
      <c r="AU2859" s="176" t="s">
        <v>284</v>
      </c>
      <c r="AV2859" s="176" t="s">
        <v>284</v>
      </c>
      <c r="AW2859" s="176" t="s">
        <v>284</v>
      </c>
      <c r="AX2859" s="176" t="s">
        <v>284</v>
      </c>
    </row>
    <row r="2860" spans="1:50" x14ac:dyDescent="0.3">
      <c r="A2860" s="176">
        <v>813981</v>
      </c>
      <c r="B2860" s="176" t="s">
        <v>308</v>
      </c>
      <c r="C2860" s="176" t="s">
        <v>221</v>
      </c>
      <c r="D2860" s="176" t="s">
        <v>222</v>
      </c>
      <c r="E2860" s="176" t="s">
        <v>222</v>
      </c>
      <c r="F2860" s="176" t="s">
        <v>222</v>
      </c>
      <c r="G2860" s="176" t="s">
        <v>222</v>
      </c>
      <c r="H2860" s="176" t="s">
        <v>221</v>
      </c>
      <c r="I2860" s="176" t="s">
        <v>221</v>
      </c>
      <c r="J2860" s="176" t="s">
        <v>221</v>
      </c>
      <c r="K2860" s="176" t="s">
        <v>221</v>
      </c>
      <c r="L2860" s="176" t="s">
        <v>221</v>
      </c>
      <c r="M2860" s="176" t="s">
        <v>221</v>
      </c>
      <c r="N2860" s="176" t="s">
        <v>221</v>
      </c>
    </row>
    <row r="2861" spans="1:50" x14ac:dyDescent="0.3">
      <c r="A2861" s="176">
        <v>813982</v>
      </c>
      <c r="B2861" s="176" t="s">
        <v>308</v>
      </c>
      <c r="C2861" s="176" t="s">
        <v>222</v>
      </c>
      <c r="D2861" s="176" t="s">
        <v>222</v>
      </c>
      <c r="E2861" s="176" t="s">
        <v>221</v>
      </c>
      <c r="F2861" s="176" t="s">
        <v>222</v>
      </c>
      <c r="G2861" s="176" t="s">
        <v>222</v>
      </c>
      <c r="H2861" s="176" t="s">
        <v>222</v>
      </c>
      <c r="I2861" s="176" t="s">
        <v>221</v>
      </c>
      <c r="J2861" s="176" t="s">
        <v>221</v>
      </c>
      <c r="K2861" s="176" t="s">
        <v>221</v>
      </c>
      <c r="L2861" s="176" t="s">
        <v>221</v>
      </c>
      <c r="M2861" s="176" t="s">
        <v>221</v>
      </c>
      <c r="N2861" s="176" t="s">
        <v>221</v>
      </c>
    </row>
    <row r="2862" spans="1:50" x14ac:dyDescent="0.3">
      <c r="A2862" s="176">
        <v>813983</v>
      </c>
      <c r="B2862" s="176" t="s">
        <v>308</v>
      </c>
      <c r="C2862" s="176" t="s">
        <v>222</v>
      </c>
      <c r="D2862" s="176" t="s">
        <v>222</v>
      </c>
      <c r="E2862" s="176" t="s">
        <v>221</v>
      </c>
      <c r="F2862" s="176" t="s">
        <v>222</v>
      </c>
      <c r="G2862" s="176" t="s">
        <v>222</v>
      </c>
      <c r="H2862" s="176" t="s">
        <v>222</v>
      </c>
      <c r="I2862" s="176" t="s">
        <v>221</v>
      </c>
      <c r="J2862" s="176" t="s">
        <v>221</v>
      </c>
      <c r="K2862" s="176" t="s">
        <v>221</v>
      </c>
      <c r="L2862" s="176" t="s">
        <v>221</v>
      </c>
      <c r="M2862" s="176" t="s">
        <v>221</v>
      </c>
      <c r="N2862" s="176" t="s">
        <v>221</v>
      </c>
    </row>
    <row r="2863" spans="1:50" x14ac:dyDescent="0.3">
      <c r="A2863" s="176">
        <v>813984</v>
      </c>
      <c r="B2863" s="176" t="s">
        <v>308</v>
      </c>
      <c r="C2863" s="176" t="s">
        <v>222</v>
      </c>
      <c r="D2863" s="176" t="s">
        <v>221</v>
      </c>
      <c r="E2863" s="176" t="s">
        <v>221</v>
      </c>
      <c r="F2863" s="176" t="s">
        <v>221</v>
      </c>
      <c r="G2863" s="176" t="s">
        <v>222</v>
      </c>
      <c r="H2863" s="176" t="s">
        <v>222</v>
      </c>
      <c r="I2863" s="176" t="s">
        <v>221</v>
      </c>
      <c r="J2863" s="176" t="s">
        <v>221</v>
      </c>
      <c r="K2863" s="176" t="s">
        <v>221</v>
      </c>
      <c r="L2863" s="176" t="s">
        <v>221</v>
      </c>
      <c r="M2863" s="176" t="s">
        <v>221</v>
      </c>
      <c r="N2863" s="176" t="s">
        <v>221</v>
      </c>
    </row>
    <row r="2864" spans="1:50" x14ac:dyDescent="0.3">
      <c r="A2864" s="176">
        <v>813985</v>
      </c>
      <c r="B2864" s="176" t="s">
        <v>308</v>
      </c>
      <c r="C2864" s="176" t="s">
        <v>222</v>
      </c>
      <c r="D2864" s="176" t="s">
        <v>221</v>
      </c>
      <c r="E2864" s="176" t="s">
        <v>222</v>
      </c>
      <c r="F2864" s="176" t="s">
        <v>221</v>
      </c>
      <c r="G2864" s="176" t="s">
        <v>222</v>
      </c>
      <c r="H2864" s="176" t="s">
        <v>222</v>
      </c>
      <c r="I2864" s="176" t="s">
        <v>221</v>
      </c>
      <c r="J2864" s="176" t="s">
        <v>221</v>
      </c>
      <c r="K2864" s="176" t="s">
        <v>221</v>
      </c>
      <c r="L2864" s="176" t="s">
        <v>221</v>
      </c>
      <c r="M2864" s="176" t="s">
        <v>221</v>
      </c>
      <c r="N2864" s="176" t="s">
        <v>221</v>
      </c>
    </row>
    <row r="2865" spans="1:50" x14ac:dyDescent="0.3">
      <c r="A2865" s="176">
        <v>813986</v>
      </c>
      <c r="B2865" s="176" t="s">
        <v>308</v>
      </c>
      <c r="C2865" s="176" t="s">
        <v>222</v>
      </c>
      <c r="D2865" s="176" t="s">
        <v>222</v>
      </c>
      <c r="E2865" s="176" t="s">
        <v>222</v>
      </c>
      <c r="F2865" s="176" t="s">
        <v>222</v>
      </c>
      <c r="G2865" s="176" t="s">
        <v>221</v>
      </c>
      <c r="H2865" s="176" t="s">
        <v>221</v>
      </c>
      <c r="I2865" s="176" t="s">
        <v>221</v>
      </c>
      <c r="J2865" s="176" t="s">
        <v>221</v>
      </c>
      <c r="K2865" s="176" t="s">
        <v>221</v>
      </c>
      <c r="L2865" s="176" t="s">
        <v>221</v>
      </c>
      <c r="M2865" s="176" t="s">
        <v>221</v>
      </c>
      <c r="N2865" s="176" t="s">
        <v>221</v>
      </c>
    </row>
    <row r="2866" spans="1:50" x14ac:dyDescent="0.3">
      <c r="A2866" s="176">
        <v>813987</v>
      </c>
      <c r="B2866" s="176" t="s">
        <v>308</v>
      </c>
      <c r="C2866" s="176" t="s">
        <v>222</v>
      </c>
      <c r="D2866" s="176" t="s">
        <v>221</v>
      </c>
      <c r="E2866" s="176" t="s">
        <v>221</v>
      </c>
      <c r="F2866" s="176" t="s">
        <v>221</v>
      </c>
      <c r="G2866" s="176" t="s">
        <v>221</v>
      </c>
      <c r="H2866" s="176" t="s">
        <v>222</v>
      </c>
      <c r="I2866" s="176" t="s">
        <v>221</v>
      </c>
      <c r="J2866" s="176" t="s">
        <v>221</v>
      </c>
      <c r="K2866" s="176" t="s">
        <v>221</v>
      </c>
      <c r="L2866" s="176" t="s">
        <v>221</v>
      </c>
      <c r="M2866" s="176" t="s">
        <v>221</v>
      </c>
      <c r="N2866" s="176" t="s">
        <v>221</v>
      </c>
    </row>
    <row r="2867" spans="1:50" x14ac:dyDescent="0.3">
      <c r="A2867" s="176">
        <v>813988</v>
      </c>
      <c r="B2867" s="176" t="s">
        <v>308</v>
      </c>
      <c r="C2867" s="176" t="s">
        <v>222</v>
      </c>
      <c r="D2867" s="176" t="s">
        <v>222</v>
      </c>
      <c r="E2867" s="176" t="s">
        <v>222</v>
      </c>
      <c r="F2867" s="176" t="s">
        <v>222</v>
      </c>
      <c r="G2867" s="176" t="s">
        <v>222</v>
      </c>
      <c r="H2867" s="176" t="s">
        <v>222</v>
      </c>
      <c r="I2867" s="176" t="s">
        <v>222</v>
      </c>
      <c r="J2867" s="176" t="s">
        <v>222</v>
      </c>
      <c r="K2867" s="176" t="s">
        <v>222</v>
      </c>
      <c r="L2867" s="176" t="s">
        <v>222</v>
      </c>
      <c r="M2867" s="176" t="s">
        <v>222</v>
      </c>
      <c r="N2867" s="176" t="s">
        <v>222</v>
      </c>
      <c r="O2867" s="176" t="s">
        <v>284</v>
      </c>
      <c r="P2867" s="176" t="s">
        <v>284</v>
      </c>
      <c r="Q2867" s="176" t="s">
        <v>284</v>
      </c>
      <c r="R2867" s="176" t="s">
        <v>284</v>
      </c>
      <c r="S2867" s="176" t="s">
        <v>284</v>
      </c>
      <c r="T2867" s="176" t="s">
        <v>284</v>
      </c>
      <c r="U2867" s="176" t="s">
        <v>284</v>
      </c>
      <c r="V2867" s="176" t="s">
        <v>284</v>
      </c>
      <c r="W2867" s="176" t="s">
        <v>284</v>
      </c>
      <c r="X2867" s="176" t="s">
        <v>284</v>
      </c>
      <c r="Y2867" s="176" t="s">
        <v>284</v>
      </c>
      <c r="Z2867" s="176" t="s">
        <v>284</v>
      </c>
      <c r="AA2867" s="176" t="s">
        <v>284</v>
      </c>
      <c r="AB2867" s="176" t="s">
        <v>284</v>
      </c>
      <c r="AC2867" s="176" t="s">
        <v>284</v>
      </c>
      <c r="AD2867" s="176" t="s">
        <v>284</v>
      </c>
      <c r="AE2867" s="176" t="s">
        <v>284</v>
      </c>
      <c r="AF2867" s="176" t="s">
        <v>284</v>
      </c>
      <c r="AG2867" s="176" t="s">
        <v>284</v>
      </c>
      <c r="AH2867" s="176" t="s">
        <v>284</v>
      </c>
      <c r="AI2867" s="176" t="s">
        <v>284</v>
      </c>
      <c r="AJ2867" s="176" t="s">
        <v>284</v>
      </c>
      <c r="AK2867" s="176" t="s">
        <v>284</v>
      </c>
      <c r="AL2867" s="176" t="s">
        <v>284</v>
      </c>
      <c r="AM2867" s="176" t="s">
        <v>284</v>
      </c>
      <c r="AN2867" s="176" t="s">
        <v>284</v>
      </c>
      <c r="AO2867" s="176" t="s">
        <v>284</v>
      </c>
      <c r="AP2867" s="176" t="s">
        <v>284</v>
      </c>
      <c r="AQ2867" s="176" t="s">
        <v>284</v>
      </c>
      <c r="AR2867" s="176" t="s">
        <v>284</v>
      </c>
      <c r="AS2867" s="176" t="s">
        <v>284</v>
      </c>
      <c r="AT2867" s="176" t="s">
        <v>284</v>
      </c>
      <c r="AU2867" s="176" t="s">
        <v>284</v>
      </c>
      <c r="AV2867" s="176" t="s">
        <v>284</v>
      </c>
      <c r="AW2867" s="176" t="s">
        <v>284</v>
      </c>
      <c r="AX2867" s="176" t="s">
        <v>284</v>
      </c>
    </row>
    <row r="2868" spans="1:50" x14ac:dyDescent="0.3">
      <c r="A2868" s="176">
        <v>813989</v>
      </c>
      <c r="B2868" s="176" t="s">
        <v>308</v>
      </c>
      <c r="C2868" s="176" t="s">
        <v>222</v>
      </c>
      <c r="D2868" s="176" t="s">
        <v>222</v>
      </c>
      <c r="E2868" s="176" t="s">
        <v>222</v>
      </c>
      <c r="F2868" s="176" t="s">
        <v>1144</v>
      </c>
      <c r="G2868" s="176" t="s">
        <v>222</v>
      </c>
      <c r="H2868" s="176" t="s">
        <v>1144</v>
      </c>
      <c r="I2868" s="176" t="s">
        <v>221</v>
      </c>
      <c r="J2868" s="176" t="s">
        <v>1144</v>
      </c>
      <c r="K2868" s="176" t="s">
        <v>222</v>
      </c>
      <c r="L2868" s="176" t="s">
        <v>221</v>
      </c>
      <c r="M2868" s="176" t="s">
        <v>1144</v>
      </c>
      <c r="N2868" s="176" t="s">
        <v>1144</v>
      </c>
      <c r="O2868" s="176" t="s">
        <v>284</v>
      </c>
      <c r="P2868" s="176" t="s">
        <v>284</v>
      </c>
      <c r="Q2868" s="176" t="s">
        <v>284</v>
      </c>
      <c r="R2868" s="176" t="s">
        <v>284</v>
      </c>
      <c r="S2868" s="176" t="s">
        <v>284</v>
      </c>
      <c r="T2868" s="176" t="s">
        <v>1144</v>
      </c>
      <c r="U2868" s="176" t="s">
        <v>1144</v>
      </c>
      <c r="V2868" s="176" t="s">
        <v>1144</v>
      </c>
      <c r="W2868" s="176" t="s">
        <v>1144</v>
      </c>
      <c r="X2868" s="176" t="s">
        <v>284</v>
      </c>
      <c r="Y2868" s="176" t="s">
        <v>284</v>
      </c>
      <c r="Z2868" s="176" t="s">
        <v>284</v>
      </c>
      <c r="AA2868" s="176" t="s">
        <v>284</v>
      </c>
      <c r="AB2868" s="176" t="s">
        <v>284</v>
      </c>
      <c r="AC2868" s="176" t="s">
        <v>284</v>
      </c>
      <c r="AD2868" s="176" t="s">
        <v>284</v>
      </c>
      <c r="AE2868" s="176" t="s">
        <v>1144</v>
      </c>
      <c r="AF2868" s="176" t="s">
        <v>284</v>
      </c>
      <c r="AG2868" s="176" t="s">
        <v>284</v>
      </c>
      <c r="AH2868" s="176" t="s">
        <v>284</v>
      </c>
      <c r="AI2868" s="176" t="s">
        <v>284</v>
      </c>
      <c r="AJ2868" s="176" t="s">
        <v>284</v>
      </c>
      <c r="AK2868" s="176" t="s">
        <v>284</v>
      </c>
      <c r="AL2868" s="176" t="s">
        <v>284</v>
      </c>
      <c r="AM2868" s="176" t="s">
        <v>284</v>
      </c>
      <c r="AN2868" s="176" t="s">
        <v>284</v>
      </c>
      <c r="AO2868" s="176" t="s">
        <v>284</v>
      </c>
      <c r="AP2868" s="176" t="s">
        <v>284</v>
      </c>
      <c r="AQ2868" s="176" t="s">
        <v>284</v>
      </c>
      <c r="AR2868" s="176" t="s">
        <v>284</v>
      </c>
      <c r="AS2868" s="176" t="s">
        <v>284</v>
      </c>
      <c r="AT2868" s="176" t="s">
        <v>284</v>
      </c>
      <c r="AU2868" s="176" t="s">
        <v>284</v>
      </c>
      <c r="AV2868" s="176" t="s">
        <v>284</v>
      </c>
      <c r="AW2868" s="176" t="s">
        <v>284</v>
      </c>
      <c r="AX2868" s="176" t="s">
        <v>284</v>
      </c>
    </row>
    <row r="2869" spans="1:50" x14ac:dyDescent="0.3">
      <c r="A2869" s="176">
        <v>813990</v>
      </c>
      <c r="B2869" s="176" t="s">
        <v>308</v>
      </c>
      <c r="C2869" s="176" t="s">
        <v>222</v>
      </c>
      <c r="D2869" s="176" t="s">
        <v>222</v>
      </c>
      <c r="E2869" s="176" t="s">
        <v>221</v>
      </c>
      <c r="F2869" s="176" t="s">
        <v>222</v>
      </c>
      <c r="G2869" s="176" t="s">
        <v>222</v>
      </c>
      <c r="H2869" s="176" t="s">
        <v>222</v>
      </c>
      <c r="I2869" s="176" t="s">
        <v>221</v>
      </c>
      <c r="J2869" s="176" t="s">
        <v>221</v>
      </c>
      <c r="K2869" s="176" t="s">
        <v>221</v>
      </c>
      <c r="L2869" s="176" t="s">
        <v>221</v>
      </c>
      <c r="M2869" s="176" t="s">
        <v>221</v>
      </c>
      <c r="N2869" s="176" t="s">
        <v>221</v>
      </c>
    </row>
    <row r="2870" spans="1:50" x14ac:dyDescent="0.3">
      <c r="A2870" s="176">
        <v>813991</v>
      </c>
      <c r="B2870" s="176" t="s">
        <v>308</v>
      </c>
      <c r="C2870" s="176" t="s">
        <v>222</v>
      </c>
      <c r="D2870" s="176" t="s">
        <v>222</v>
      </c>
      <c r="E2870" s="176" t="s">
        <v>222</v>
      </c>
      <c r="F2870" s="176" t="s">
        <v>222</v>
      </c>
      <c r="G2870" s="176" t="s">
        <v>222</v>
      </c>
      <c r="H2870" s="176" t="s">
        <v>221</v>
      </c>
      <c r="I2870" s="176" t="s">
        <v>221</v>
      </c>
      <c r="J2870" s="176" t="s">
        <v>221</v>
      </c>
      <c r="K2870" s="176" t="s">
        <v>221</v>
      </c>
      <c r="L2870" s="176" t="s">
        <v>221</v>
      </c>
      <c r="M2870" s="176" t="s">
        <v>221</v>
      </c>
      <c r="N2870" s="176" t="s">
        <v>221</v>
      </c>
    </row>
    <row r="2871" spans="1:50" x14ac:dyDescent="0.3">
      <c r="A2871" s="176">
        <v>813993</v>
      </c>
      <c r="B2871" s="176" t="s">
        <v>308</v>
      </c>
      <c r="C2871" s="176" t="s">
        <v>222</v>
      </c>
      <c r="D2871" s="176" t="s">
        <v>222</v>
      </c>
      <c r="E2871" s="176" t="s">
        <v>222</v>
      </c>
      <c r="F2871" s="176" t="s">
        <v>222</v>
      </c>
      <c r="G2871" s="176" t="s">
        <v>222</v>
      </c>
      <c r="H2871" s="176" t="s">
        <v>222</v>
      </c>
      <c r="I2871" s="176" t="s">
        <v>222</v>
      </c>
      <c r="J2871" s="176" t="s">
        <v>222</v>
      </c>
      <c r="K2871" s="176" t="s">
        <v>222</v>
      </c>
      <c r="L2871" s="176" t="s">
        <v>222</v>
      </c>
      <c r="M2871" s="176" t="s">
        <v>222</v>
      </c>
      <c r="N2871" s="176" t="s">
        <v>222</v>
      </c>
      <c r="O2871" s="176" t="s">
        <v>284</v>
      </c>
      <c r="P2871" s="176" t="s">
        <v>284</v>
      </c>
      <c r="Q2871" s="176" t="s">
        <v>284</v>
      </c>
      <c r="R2871" s="176" t="s">
        <v>284</v>
      </c>
      <c r="S2871" s="176" t="s">
        <v>284</v>
      </c>
      <c r="T2871" s="176" t="s">
        <v>284</v>
      </c>
      <c r="U2871" s="176" t="s">
        <v>284</v>
      </c>
      <c r="V2871" s="176" t="s">
        <v>284</v>
      </c>
      <c r="W2871" s="176" t="s">
        <v>284</v>
      </c>
      <c r="X2871" s="176" t="s">
        <v>284</v>
      </c>
      <c r="Y2871" s="176" t="s">
        <v>284</v>
      </c>
      <c r="Z2871" s="176" t="s">
        <v>284</v>
      </c>
      <c r="AA2871" s="176" t="s">
        <v>284</v>
      </c>
      <c r="AB2871" s="176" t="s">
        <v>284</v>
      </c>
      <c r="AC2871" s="176" t="s">
        <v>284</v>
      </c>
      <c r="AD2871" s="176" t="s">
        <v>284</v>
      </c>
      <c r="AE2871" s="176" t="s">
        <v>284</v>
      </c>
      <c r="AF2871" s="176" t="s">
        <v>284</v>
      </c>
      <c r="AG2871" s="176" t="s">
        <v>284</v>
      </c>
      <c r="AH2871" s="176" t="s">
        <v>284</v>
      </c>
      <c r="AI2871" s="176" t="s">
        <v>284</v>
      </c>
      <c r="AJ2871" s="176" t="s">
        <v>284</v>
      </c>
      <c r="AK2871" s="176" t="s">
        <v>284</v>
      </c>
      <c r="AL2871" s="176" t="s">
        <v>284</v>
      </c>
      <c r="AM2871" s="176" t="s">
        <v>284</v>
      </c>
      <c r="AN2871" s="176" t="s">
        <v>284</v>
      </c>
      <c r="AO2871" s="176" t="s">
        <v>284</v>
      </c>
      <c r="AP2871" s="176" t="s">
        <v>284</v>
      </c>
      <c r="AQ2871" s="176" t="s">
        <v>284</v>
      </c>
      <c r="AR2871" s="176" t="s">
        <v>284</v>
      </c>
      <c r="AS2871" s="176" t="s">
        <v>284</v>
      </c>
      <c r="AT2871" s="176" t="s">
        <v>284</v>
      </c>
      <c r="AU2871" s="176" t="s">
        <v>284</v>
      </c>
      <c r="AV2871" s="176" t="s">
        <v>284</v>
      </c>
      <c r="AW2871" s="176" t="s">
        <v>284</v>
      </c>
      <c r="AX2871" s="176" t="s">
        <v>284</v>
      </c>
    </row>
    <row r="2872" spans="1:50" x14ac:dyDescent="0.3">
      <c r="A2872" s="176">
        <v>813994</v>
      </c>
      <c r="B2872" s="176" t="s">
        <v>308</v>
      </c>
      <c r="C2872" s="176" t="s">
        <v>222</v>
      </c>
      <c r="D2872" s="176" t="s">
        <v>222</v>
      </c>
      <c r="E2872" s="176" t="s">
        <v>221</v>
      </c>
      <c r="F2872" s="176" t="s">
        <v>222</v>
      </c>
      <c r="G2872" s="176" t="s">
        <v>222</v>
      </c>
      <c r="H2872" s="176" t="s">
        <v>222</v>
      </c>
      <c r="I2872" s="176" t="s">
        <v>222</v>
      </c>
      <c r="J2872" s="176" t="s">
        <v>222</v>
      </c>
      <c r="K2872" s="176" t="s">
        <v>222</v>
      </c>
      <c r="L2872" s="176" t="s">
        <v>222</v>
      </c>
      <c r="M2872" s="176" t="s">
        <v>221</v>
      </c>
      <c r="N2872" s="176" t="s">
        <v>221</v>
      </c>
      <c r="O2872" s="176" t="s">
        <v>284</v>
      </c>
      <c r="P2872" s="176" t="s">
        <v>284</v>
      </c>
      <c r="Q2872" s="176" t="s">
        <v>284</v>
      </c>
      <c r="R2872" s="176" t="s">
        <v>284</v>
      </c>
      <c r="S2872" s="176" t="s">
        <v>284</v>
      </c>
      <c r="T2872" s="176" t="s">
        <v>284</v>
      </c>
      <c r="U2872" s="176" t="s">
        <v>284</v>
      </c>
      <c r="V2872" s="176" t="s">
        <v>284</v>
      </c>
      <c r="W2872" s="176" t="s">
        <v>284</v>
      </c>
      <c r="X2872" s="176" t="s">
        <v>284</v>
      </c>
      <c r="Y2872" s="176" t="s">
        <v>284</v>
      </c>
      <c r="Z2872" s="176" t="s">
        <v>284</v>
      </c>
      <c r="AA2872" s="176" t="s">
        <v>284</v>
      </c>
      <c r="AB2872" s="176" t="s">
        <v>284</v>
      </c>
      <c r="AC2872" s="176" t="s">
        <v>284</v>
      </c>
      <c r="AD2872" s="176" t="s">
        <v>284</v>
      </c>
      <c r="AE2872" s="176" t="s">
        <v>284</v>
      </c>
      <c r="AF2872" s="176" t="s">
        <v>284</v>
      </c>
      <c r="AG2872" s="176" t="s">
        <v>284</v>
      </c>
      <c r="AH2872" s="176" t="s">
        <v>284</v>
      </c>
      <c r="AI2872" s="176" t="s">
        <v>284</v>
      </c>
      <c r="AJ2872" s="176" t="s">
        <v>284</v>
      </c>
      <c r="AK2872" s="176" t="s">
        <v>284</v>
      </c>
      <c r="AL2872" s="176" t="s">
        <v>284</v>
      </c>
      <c r="AM2872" s="176" t="s">
        <v>284</v>
      </c>
      <c r="AN2872" s="176" t="s">
        <v>284</v>
      </c>
      <c r="AO2872" s="176" t="s">
        <v>284</v>
      </c>
      <c r="AP2872" s="176" t="s">
        <v>284</v>
      </c>
      <c r="AQ2872" s="176" t="s">
        <v>284</v>
      </c>
      <c r="AR2872" s="176" t="s">
        <v>284</v>
      </c>
      <c r="AS2872" s="176" t="s">
        <v>284</v>
      </c>
      <c r="AT2872" s="176" t="s">
        <v>284</v>
      </c>
      <c r="AU2872" s="176" t="s">
        <v>284</v>
      </c>
      <c r="AV2872" s="176" t="s">
        <v>284</v>
      </c>
      <c r="AW2872" s="176" t="s">
        <v>284</v>
      </c>
      <c r="AX2872" s="176" t="s">
        <v>284</v>
      </c>
    </row>
    <row r="2873" spans="1:50" x14ac:dyDescent="0.3">
      <c r="A2873" s="176">
        <v>813995</v>
      </c>
      <c r="B2873" s="176" t="s">
        <v>308</v>
      </c>
      <c r="C2873" s="176" t="s">
        <v>222</v>
      </c>
      <c r="D2873" s="176" t="s">
        <v>222</v>
      </c>
      <c r="E2873" s="176" t="s">
        <v>222</v>
      </c>
      <c r="F2873" s="176" t="s">
        <v>222</v>
      </c>
      <c r="G2873" s="176" t="s">
        <v>222</v>
      </c>
      <c r="H2873" s="176" t="s">
        <v>222</v>
      </c>
      <c r="I2873" s="176" t="s">
        <v>222</v>
      </c>
      <c r="J2873" s="176" t="s">
        <v>221</v>
      </c>
      <c r="K2873" s="176" t="s">
        <v>221</v>
      </c>
      <c r="L2873" s="176" t="s">
        <v>222</v>
      </c>
      <c r="M2873" s="176" t="s">
        <v>221</v>
      </c>
      <c r="N2873" s="176" t="s">
        <v>222</v>
      </c>
      <c r="O2873" s="176" t="s">
        <v>284</v>
      </c>
      <c r="P2873" s="176" t="s">
        <v>284</v>
      </c>
      <c r="Q2873" s="176" t="s">
        <v>284</v>
      </c>
      <c r="R2873" s="176" t="s">
        <v>284</v>
      </c>
      <c r="S2873" s="176" t="s">
        <v>284</v>
      </c>
      <c r="T2873" s="176" t="s">
        <v>284</v>
      </c>
      <c r="U2873" s="176" t="s">
        <v>284</v>
      </c>
      <c r="V2873" s="176" t="s">
        <v>284</v>
      </c>
      <c r="W2873" s="176" t="s">
        <v>284</v>
      </c>
      <c r="X2873" s="176" t="s">
        <v>284</v>
      </c>
      <c r="Y2873" s="176" t="s">
        <v>284</v>
      </c>
      <c r="Z2873" s="176" t="s">
        <v>284</v>
      </c>
      <c r="AA2873" s="176" t="s">
        <v>284</v>
      </c>
      <c r="AB2873" s="176" t="s">
        <v>284</v>
      </c>
      <c r="AC2873" s="176" t="s">
        <v>284</v>
      </c>
      <c r="AD2873" s="176" t="s">
        <v>284</v>
      </c>
      <c r="AE2873" s="176" t="s">
        <v>284</v>
      </c>
      <c r="AF2873" s="176" t="s">
        <v>284</v>
      </c>
      <c r="AG2873" s="176" t="s">
        <v>284</v>
      </c>
      <c r="AH2873" s="176" t="s">
        <v>284</v>
      </c>
      <c r="AI2873" s="176" t="s">
        <v>284</v>
      </c>
      <c r="AJ2873" s="176" t="s">
        <v>284</v>
      </c>
      <c r="AK2873" s="176" t="s">
        <v>284</v>
      </c>
      <c r="AL2873" s="176" t="s">
        <v>284</v>
      </c>
      <c r="AM2873" s="176" t="s">
        <v>284</v>
      </c>
      <c r="AN2873" s="176" t="s">
        <v>284</v>
      </c>
      <c r="AO2873" s="176" t="s">
        <v>284</v>
      </c>
      <c r="AP2873" s="176" t="s">
        <v>284</v>
      </c>
      <c r="AQ2873" s="176" t="s">
        <v>284</v>
      </c>
      <c r="AR2873" s="176" t="s">
        <v>284</v>
      </c>
      <c r="AS2873" s="176" t="s">
        <v>284</v>
      </c>
      <c r="AT2873" s="176" t="s">
        <v>284</v>
      </c>
      <c r="AU2873" s="176" t="s">
        <v>284</v>
      </c>
      <c r="AV2873" s="176" t="s">
        <v>284</v>
      </c>
      <c r="AW2873" s="176" t="s">
        <v>284</v>
      </c>
      <c r="AX2873" s="176" t="s">
        <v>284</v>
      </c>
    </row>
    <row r="2874" spans="1:50" x14ac:dyDescent="0.3">
      <c r="A2874" s="176">
        <v>813996</v>
      </c>
      <c r="B2874" s="176" t="s">
        <v>308</v>
      </c>
      <c r="C2874" s="176" t="s">
        <v>222</v>
      </c>
      <c r="D2874" s="176" t="s">
        <v>222</v>
      </c>
      <c r="E2874" s="176" t="s">
        <v>222</v>
      </c>
      <c r="F2874" s="176" t="s">
        <v>222</v>
      </c>
      <c r="G2874" s="176" t="s">
        <v>222</v>
      </c>
      <c r="H2874" s="176" t="s">
        <v>222</v>
      </c>
      <c r="I2874" s="176" t="s">
        <v>221</v>
      </c>
      <c r="J2874" s="176" t="s">
        <v>221</v>
      </c>
      <c r="K2874" s="176" t="s">
        <v>221</v>
      </c>
      <c r="L2874" s="176" t="s">
        <v>221</v>
      </c>
      <c r="M2874" s="176" t="s">
        <v>221</v>
      </c>
      <c r="N2874" s="176" t="s">
        <v>221</v>
      </c>
    </row>
    <row r="2875" spans="1:50" x14ac:dyDescent="0.3">
      <c r="A2875" s="176">
        <v>813997</v>
      </c>
      <c r="B2875" s="176" t="s">
        <v>308</v>
      </c>
      <c r="C2875" s="176" t="s">
        <v>222</v>
      </c>
      <c r="D2875" s="176" t="s">
        <v>222</v>
      </c>
      <c r="E2875" s="176" t="s">
        <v>221</v>
      </c>
      <c r="F2875" s="176" t="s">
        <v>221</v>
      </c>
      <c r="G2875" s="176" t="s">
        <v>221</v>
      </c>
      <c r="H2875" s="176" t="s">
        <v>222</v>
      </c>
      <c r="I2875" s="176" t="s">
        <v>222</v>
      </c>
      <c r="J2875" s="176" t="s">
        <v>221</v>
      </c>
      <c r="K2875" s="176" t="s">
        <v>221</v>
      </c>
      <c r="L2875" s="176" t="s">
        <v>221</v>
      </c>
      <c r="M2875" s="176" t="s">
        <v>222</v>
      </c>
      <c r="N2875" s="176" t="s">
        <v>222</v>
      </c>
      <c r="O2875" s="176" t="s">
        <v>284</v>
      </c>
      <c r="P2875" s="176" t="s">
        <v>284</v>
      </c>
      <c r="Q2875" s="176" t="s">
        <v>284</v>
      </c>
      <c r="R2875" s="176" t="s">
        <v>284</v>
      </c>
      <c r="S2875" s="176" t="s">
        <v>284</v>
      </c>
      <c r="T2875" s="176" t="s">
        <v>284</v>
      </c>
      <c r="U2875" s="176" t="s">
        <v>284</v>
      </c>
      <c r="V2875" s="176" t="s">
        <v>284</v>
      </c>
      <c r="W2875" s="176" t="s">
        <v>284</v>
      </c>
      <c r="X2875" s="176" t="s">
        <v>284</v>
      </c>
      <c r="Y2875" s="176" t="s">
        <v>284</v>
      </c>
      <c r="Z2875" s="176" t="s">
        <v>284</v>
      </c>
      <c r="AA2875" s="176" t="s">
        <v>284</v>
      </c>
      <c r="AB2875" s="176" t="s">
        <v>284</v>
      </c>
      <c r="AC2875" s="176" t="s">
        <v>284</v>
      </c>
      <c r="AD2875" s="176" t="s">
        <v>284</v>
      </c>
      <c r="AE2875" s="176" t="s">
        <v>284</v>
      </c>
      <c r="AF2875" s="176" t="s">
        <v>284</v>
      </c>
      <c r="AG2875" s="176" t="s">
        <v>284</v>
      </c>
      <c r="AH2875" s="176" t="s">
        <v>284</v>
      </c>
      <c r="AI2875" s="176" t="s">
        <v>284</v>
      </c>
      <c r="AJ2875" s="176" t="s">
        <v>284</v>
      </c>
      <c r="AK2875" s="176" t="s">
        <v>284</v>
      </c>
      <c r="AL2875" s="176" t="s">
        <v>284</v>
      </c>
      <c r="AM2875" s="176" t="s">
        <v>284</v>
      </c>
      <c r="AN2875" s="176" t="s">
        <v>284</v>
      </c>
      <c r="AO2875" s="176" t="s">
        <v>284</v>
      </c>
      <c r="AP2875" s="176" t="s">
        <v>284</v>
      </c>
      <c r="AQ2875" s="176" t="s">
        <v>284</v>
      </c>
      <c r="AR2875" s="176" t="s">
        <v>284</v>
      </c>
      <c r="AS2875" s="176" t="s">
        <v>284</v>
      </c>
      <c r="AT2875" s="176" t="s">
        <v>284</v>
      </c>
      <c r="AU2875" s="176" t="s">
        <v>284</v>
      </c>
      <c r="AV2875" s="176" t="s">
        <v>284</v>
      </c>
      <c r="AW2875" s="176" t="s">
        <v>284</v>
      </c>
      <c r="AX2875" s="176" t="s">
        <v>284</v>
      </c>
    </row>
    <row r="2876" spans="1:50" x14ac:dyDescent="0.3">
      <c r="A2876" s="176">
        <v>813998</v>
      </c>
      <c r="B2876" s="176" t="s">
        <v>308</v>
      </c>
      <c r="C2876" s="176" t="s">
        <v>222</v>
      </c>
      <c r="D2876" s="176" t="s">
        <v>222</v>
      </c>
      <c r="E2876" s="176" t="s">
        <v>222</v>
      </c>
      <c r="F2876" s="176" t="s">
        <v>222</v>
      </c>
      <c r="G2876" s="176" t="s">
        <v>221</v>
      </c>
      <c r="H2876" s="176" t="s">
        <v>222</v>
      </c>
      <c r="I2876" s="176" t="s">
        <v>221</v>
      </c>
      <c r="J2876" s="176" t="s">
        <v>221</v>
      </c>
      <c r="K2876" s="176" t="s">
        <v>221</v>
      </c>
      <c r="L2876" s="176" t="s">
        <v>221</v>
      </c>
      <c r="M2876" s="176" t="s">
        <v>222</v>
      </c>
      <c r="N2876" s="176" t="s">
        <v>222</v>
      </c>
      <c r="O2876" s="176" t="s">
        <v>284</v>
      </c>
      <c r="P2876" s="176" t="s">
        <v>284</v>
      </c>
      <c r="Q2876" s="176" t="s">
        <v>284</v>
      </c>
      <c r="R2876" s="176" t="s">
        <v>284</v>
      </c>
      <c r="S2876" s="176" t="s">
        <v>284</v>
      </c>
      <c r="T2876" s="176" t="s">
        <v>284</v>
      </c>
      <c r="U2876" s="176" t="s">
        <v>284</v>
      </c>
      <c r="V2876" s="176" t="s">
        <v>284</v>
      </c>
      <c r="W2876" s="176" t="s">
        <v>284</v>
      </c>
      <c r="X2876" s="176" t="s">
        <v>284</v>
      </c>
      <c r="Y2876" s="176" t="s">
        <v>284</v>
      </c>
      <c r="Z2876" s="176" t="s">
        <v>284</v>
      </c>
      <c r="AA2876" s="176" t="s">
        <v>284</v>
      </c>
      <c r="AB2876" s="176" t="s">
        <v>284</v>
      </c>
      <c r="AC2876" s="176" t="s">
        <v>284</v>
      </c>
      <c r="AD2876" s="176" t="s">
        <v>284</v>
      </c>
      <c r="AE2876" s="176" t="s">
        <v>284</v>
      </c>
      <c r="AF2876" s="176" t="s">
        <v>284</v>
      </c>
      <c r="AG2876" s="176" t="s">
        <v>284</v>
      </c>
      <c r="AH2876" s="176" t="s">
        <v>284</v>
      </c>
      <c r="AI2876" s="176" t="s">
        <v>284</v>
      </c>
      <c r="AJ2876" s="176" t="s">
        <v>284</v>
      </c>
      <c r="AK2876" s="176" t="s">
        <v>284</v>
      </c>
      <c r="AL2876" s="176" t="s">
        <v>284</v>
      </c>
      <c r="AM2876" s="176" t="s">
        <v>284</v>
      </c>
      <c r="AN2876" s="176" t="s">
        <v>284</v>
      </c>
      <c r="AO2876" s="176" t="s">
        <v>284</v>
      </c>
      <c r="AP2876" s="176" t="s">
        <v>284</v>
      </c>
      <c r="AQ2876" s="176" t="s">
        <v>284</v>
      </c>
      <c r="AR2876" s="176" t="s">
        <v>284</v>
      </c>
      <c r="AS2876" s="176" t="s">
        <v>284</v>
      </c>
      <c r="AT2876" s="176" t="s">
        <v>284</v>
      </c>
      <c r="AU2876" s="176" t="s">
        <v>284</v>
      </c>
      <c r="AV2876" s="176" t="s">
        <v>284</v>
      </c>
      <c r="AW2876" s="176" t="s">
        <v>284</v>
      </c>
      <c r="AX2876" s="176" t="s">
        <v>284</v>
      </c>
    </row>
    <row r="2877" spans="1:50" x14ac:dyDescent="0.3">
      <c r="A2877" s="176">
        <v>814000</v>
      </c>
      <c r="B2877" s="176" t="s">
        <v>308</v>
      </c>
      <c r="C2877" s="176" t="s">
        <v>222</v>
      </c>
      <c r="D2877" s="176" t="s">
        <v>222</v>
      </c>
      <c r="E2877" s="176" t="s">
        <v>221</v>
      </c>
      <c r="F2877" s="176" t="s">
        <v>222</v>
      </c>
      <c r="G2877" s="176" t="s">
        <v>222</v>
      </c>
      <c r="H2877" s="176" t="s">
        <v>222</v>
      </c>
      <c r="I2877" s="176" t="s">
        <v>221</v>
      </c>
      <c r="J2877" s="176" t="s">
        <v>221</v>
      </c>
      <c r="K2877" s="176" t="s">
        <v>221</v>
      </c>
      <c r="L2877" s="176" t="s">
        <v>221</v>
      </c>
      <c r="M2877" s="176" t="s">
        <v>221</v>
      </c>
      <c r="N2877" s="176" t="s">
        <v>221</v>
      </c>
    </row>
    <row r="2878" spans="1:50" x14ac:dyDescent="0.3">
      <c r="A2878" s="176">
        <v>814001</v>
      </c>
      <c r="B2878" s="176" t="s">
        <v>308</v>
      </c>
      <c r="C2878" s="176" t="s">
        <v>222</v>
      </c>
      <c r="D2878" s="176" t="s">
        <v>222</v>
      </c>
      <c r="E2878" s="176" t="s">
        <v>222</v>
      </c>
      <c r="F2878" s="176" t="s">
        <v>222</v>
      </c>
      <c r="G2878" s="176" t="s">
        <v>222</v>
      </c>
      <c r="H2878" s="176" t="s">
        <v>221</v>
      </c>
      <c r="I2878" s="176" t="s">
        <v>221</v>
      </c>
      <c r="J2878" s="176" t="s">
        <v>221</v>
      </c>
      <c r="K2878" s="176" t="s">
        <v>221</v>
      </c>
      <c r="L2878" s="176" t="s">
        <v>221</v>
      </c>
      <c r="M2878" s="176" t="s">
        <v>221</v>
      </c>
      <c r="N2878" s="176" t="s">
        <v>221</v>
      </c>
    </row>
    <row r="2879" spans="1:50" x14ac:dyDescent="0.3">
      <c r="A2879" s="176">
        <v>814002</v>
      </c>
      <c r="B2879" s="176" t="s">
        <v>308</v>
      </c>
      <c r="C2879" s="176" t="s">
        <v>222</v>
      </c>
      <c r="D2879" s="176" t="s">
        <v>222</v>
      </c>
      <c r="E2879" s="176" t="s">
        <v>222</v>
      </c>
      <c r="F2879" s="176" t="s">
        <v>222</v>
      </c>
      <c r="G2879" s="176" t="s">
        <v>222</v>
      </c>
      <c r="H2879" s="176" t="s">
        <v>222</v>
      </c>
      <c r="I2879" s="176" t="s">
        <v>221</v>
      </c>
      <c r="J2879" s="176" t="s">
        <v>221</v>
      </c>
      <c r="K2879" s="176" t="s">
        <v>221</v>
      </c>
      <c r="L2879" s="176" t="s">
        <v>221</v>
      </c>
      <c r="M2879" s="176" t="s">
        <v>221</v>
      </c>
      <c r="N2879" s="176" t="s">
        <v>221</v>
      </c>
    </row>
    <row r="2880" spans="1:50" x14ac:dyDescent="0.3">
      <c r="A2880" s="176">
        <v>814003</v>
      </c>
      <c r="B2880" s="176" t="s">
        <v>308</v>
      </c>
      <c r="C2880" s="176" t="s">
        <v>222</v>
      </c>
      <c r="D2880" s="176" t="s">
        <v>222</v>
      </c>
      <c r="E2880" s="176" t="s">
        <v>222</v>
      </c>
      <c r="F2880" s="176" t="s">
        <v>222</v>
      </c>
      <c r="G2880" s="176" t="s">
        <v>222</v>
      </c>
      <c r="H2880" s="176" t="s">
        <v>222</v>
      </c>
      <c r="I2880" s="176" t="s">
        <v>221</v>
      </c>
      <c r="J2880" s="176" t="s">
        <v>221</v>
      </c>
      <c r="K2880" s="176" t="s">
        <v>221</v>
      </c>
      <c r="L2880" s="176" t="s">
        <v>221</v>
      </c>
      <c r="M2880" s="176" t="s">
        <v>221</v>
      </c>
      <c r="N2880" s="176" t="s">
        <v>221</v>
      </c>
    </row>
    <row r="2881" spans="1:50" x14ac:dyDescent="0.3">
      <c r="A2881" s="176">
        <v>814004</v>
      </c>
      <c r="B2881" s="176" t="s">
        <v>308</v>
      </c>
      <c r="C2881" s="176" t="s">
        <v>222</v>
      </c>
      <c r="D2881" s="176" t="s">
        <v>222</v>
      </c>
      <c r="E2881" s="176" t="s">
        <v>222</v>
      </c>
      <c r="F2881" s="176" t="s">
        <v>222</v>
      </c>
      <c r="G2881" s="176" t="s">
        <v>222</v>
      </c>
      <c r="H2881" s="176" t="s">
        <v>222</v>
      </c>
      <c r="I2881" s="176" t="s">
        <v>222</v>
      </c>
      <c r="J2881" s="176" t="s">
        <v>222</v>
      </c>
      <c r="K2881" s="176" t="s">
        <v>222</v>
      </c>
      <c r="L2881" s="176" t="s">
        <v>222</v>
      </c>
      <c r="M2881" s="176" t="s">
        <v>221</v>
      </c>
      <c r="N2881" s="176" t="s">
        <v>221</v>
      </c>
      <c r="O2881" s="176" t="s">
        <v>284</v>
      </c>
      <c r="P2881" s="176" t="s">
        <v>284</v>
      </c>
      <c r="Q2881" s="176" t="s">
        <v>284</v>
      </c>
      <c r="R2881" s="176" t="s">
        <v>284</v>
      </c>
      <c r="S2881" s="176" t="s">
        <v>284</v>
      </c>
      <c r="T2881" s="176" t="s">
        <v>284</v>
      </c>
      <c r="U2881" s="176" t="s">
        <v>284</v>
      </c>
      <c r="V2881" s="176" t="s">
        <v>284</v>
      </c>
      <c r="W2881" s="176" t="s">
        <v>284</v>
      </c>
      <c r="X2881" s="176" t="s">
        <v>284</v>
      </c>
      <c r="Y2881" s="176" t="s">
        <v>284</v>
      </c>
      <c r="Z2881" s="176" t="s">
        <v>284</v>
      </c>
      <c r="AA2881" s="176" t="s">
        <v>284</v>
      </c>
      <c r="AB2881" s="176" t="s">
        <v>284</v>
      </c>
      <c r="AC2881" s="176" t="s">
        <v>284</v>
      </c>
      <c r="AD2881" s="176" t="s">
        <v>284</v>
      </c>
      <c r="AE2881" s="176" t="s">
        <v>284</v>
      </c>
      <c r="AF2881" s="176" t="s">
        <v>284</v>
      </c>
      <c r="AG2881" s="176" t="s">
        <v>284</v>
      </c>
      <c r="AH2881" s="176" t="s">
        <v>284</v>
      </c>
      <c r="AI2881" s="176" t="s">
        <v>284</v>
      </c>
      <c r="AJ2881" s="176" t="s">
        <v>284</v>
      </c>
      <c r="AK2881" s="176" t="s">
        <v>284</v>
      </c>
      <c r="AL2881" s="176" t="s">
        <v>284</v>
      </c>
      <c r="AM2881" s="176" t="s">
        <v>284</v>
      </c>
      <c r="AN2881" s="176" t="s">
        <v>284</v>
      </c>
      <c r="AO2881" s="176" t="s">
        <v>284</v>
      </c>
      <c r="AP2881" s="176" t="s">
        <v>284</v>
      </c>
      <c r="AQ2881" s="176" t="s">
        <v>284</v>
      </c>
      <c r="AR2881" s="176" t="s">
        <v>284</v>
      </c>
      <c r="AS2881" s="176" t="s">
        <v>284</v>
      </c>
      <c r="AT2881" s="176" t="s">
        <v>284</v>
      </c>
      <c r="AU2881" s="176" t="s">
        <v>284</v>
      </c>
      <c r="AV2881" s="176" t="s">
        <v>284</v>
      </c>
      <c r="AW2881" s="176" t="s">
        <v>284</v>
      </c>
      <c r="AX2881" s="176" t="s">
        <v>284</v>
      </c>
    </row>
    <row r="2882" spans="1:50" x14ac:dyDescent="0.3">
      <c r="A2882" s="176">
        <v>814005</v>
      </c>
      <c r="B2882" s="176" t="s">
        <v>308</v>
      </c>
      <c r="C2882" s="176" t="s">
        <v>222</v>
      </c>
      <c r="D2882" s="176" t="s">
        <v>222</v>
      </c>
      <c r="E2882" s="176" t="s">
        <v>222</v>
      </c>
      <c r="F2882" s="176" t="s">
        <v>222</v>
      </c>
      <c r="G2882" s="176" t="s">
        <v>222</v>
      </c>
      <c r="H2882" s="176" t="s">
        <v>222</v>
      </c>
      <c r="I2882" s="176" t="s">
        <v>222</v>
      </c>
      <c r="J2882" s="176" t="s">
        <v>222</v>
      </c>
      <c r="K2882" s="176" t="s">
        <v>221</v>
      </c>
      <c r="L2882" s="176" t="s">
        <v>221</v>
      </c>
      <c r="M2882" s="176" t="s">
        <v>221</v>
      </c>
      <c r="N2882" s="176" t="s">
        <v>221</v>
      </c>
      <c r="O2882" s="176" t="s">
        <v>284</v>
      </c>
      <c r="P2882" s="176" t="s">
        <v>284</v>
      </c>
      <c r="Q2882" s="176" t="s">
        <v>284</v>
      </c>
      <c r="R2882" s="176" t="s">
        <v>284</v>
      </c>
      <c r="S2882" s="176" t="s">
        <v>284</v>
      </c>
      <c r="T2882" s="176" t="s">
        <v>284</v>
      </c>
      <c r="U2882" s="176" t="s">
        <v>284</v>
      </c>
      <c r="V2882" s="176" t="s">
        <v>284</v>
      </c>
      <c r="W2882" s="176" t="s">
        <v>284</v>
      </c>
      <c r="X2882" s="176" t="s">
        <v>284</v>
      </c>
      <c r="Y2882" s="176" t="s">
        <v>284</v>
      </c>
      <c r="Z2882" s="176" t="s">
        <v>284</v>
      </c>
      <c r="AA2882" s="176" t="s">
        <v>284</v>
      </c>
      <c r="AB2882" s="176" t="s">
        <v>284</v>
      </c>
      <c r="AC2882" s="176" t="s">
        <v>284</v>
      </c>
      <c r="AD2882" s="176" t="s">
        <v>284</v>
      </c>
      <c r="AE2882" s="176" t="s">
        <v>284</v>
      </c>
      <c r="AF2882" s="176" t="s">
        <v>284</v>
      </c>
      <c r="AG2882" s="176" t="s">
        <v>284</v>
      </c>
      <c r="AH2882" s="176" t="s">
        <v>284</v>
      </c>
      <c r="AI2882" s="176" t="s">
        <v>284</v>
      </c>
      <c r="AJ2882" s="176" t="s">
        <v>284</v>
      </c>
      <c r="AK2882" s="176" t="s">
        <v>284</v>
      </c>
      <c r="AL2882" s="176" t="s">
        <v>284</v>
      </c>
      <c r="AM2882" s="176" t="s">
        <v>284</v>
      </c>
      <c r="AN2882" s="176" t="s">
        <v>284</v>
      </c>
      <c r="AO2882" s="176" t="s">
        <v>284</v>
      </c>
      <c r="AP2882" s="176" t="s">
        <v>284</v>
      </c>
      <c r="AQ2882" s="176" t="s">
        <v>284</v>
      </c>
      <c r="AR2882" s="176" t="s">
        <v>284</v>
      </c>
      <c r="AS2882" s="176" t="s">
        <v>284</v>
      </c>
      <c r="AT2882" s="176" t="s">
        <v>284</v>
      </c>
      <c r="AU2882" s="176" t="s">
        <v>284</v>
      </c>
      <c r="AV2882" s="176" t="s">
        <v>284</v>
      </c>
      <c r="AW2882" s="176" t="s">
        <v>284</v>
      </c>
      <c r="AX2882" s="176" t="s">
        <v>284</v>
      </c>
    </row>
    <row r="2883" spans="1:50" x14ac:dyDescent="0.3">
      <c r="A2883" s="176">
        <v>814006</v>
      </c>
      <c r="B2883" s="176" t="s">
        <v>308</v>
      </c>
      <c r="C2883" s="176" t="s">
        <v>222</v>
      </c>
      <c r="D2883" s="176" t="s">
        <v>221</v>
      </c>
      <c r="E2883" s="176" t="s">
        <v>222</v>
      </c>
      <c r="F2883" s="176" t="s">
        <v>222</v>
      </c>
      <c r="G2883" s="176" t="s">
        <v>222</v>
      </c>
      <c r="H2883" s="176" t="s">
        <v>222</v>
      </c>
      <c r="I2883" s="176" t="s">
        <v>221</v>
      </c>
      <c r="J2883" s="176" t="s">
        <v>221</v>
      </c>
      <c r="K2883" s="176" t="s">
        <v>221</v>
      </c>
      <c r="L2883" s="176" t="s">
        <v>221</v>
      </c>
      <c r="M2883" s="176" t="s">
        <v>221</v>
      </c>
      <c r="N2883" s="176" t="s">
        <v>221</v>
      </c>
    </row>
    <row r="2884" spans="1:50" x14ac:dyDescent="0.3">
      <c r="A2884" s="176">
        <v>814007</v>
      </c>
      <c r="B2884" s="176" t="s">
        <v>308</v>
      </c>
      <c r="C2884" s="176" t="s">
        <v>222</v>
      </c>
      <c r="D2884" s="176" t="s">
        <v>221</v>
      </c>
      <c r="E2884" s="176" t="s">
        <v>221</v>
      </c>
      <c r="F2884" s="176" t="s">
        <v>222</v>
      </c>
      <c r="G2884" s="176" t="s">
        <v>222</v>
      </c>
      <c r="H2884" s="176" t="s">
        <v>222</v>
      </c>
      <c r="I2884" s="176" t="s">
        <v>221</v>
      </c>
      <c r="J2884" s="176" t="s">
        <v>221</v>
      </c>
      <c r="K2884" s="176" t="s">
        <v>221</v>
      </c>
      <c r="L2884" s="176" t="s">
        <v>221</v>
      </c>
      <c r="M2884" s="176" t="s">
        <v>221</v>
      </c>
      <c r="N2884" s="176" t="s">
        <v>221</v>
      </c>
    </row>
    <row r="2885" spans="1:50" x14ac:dyDescent="0.3">
      <c r="A2885" s="176">
        <v>814008</v>
      </c>
      <c r="B2885" s="176" t="s">
        <v>308</v>
      </c>
      <c r="C2885" s="176" t="s">
        <v>222</v>
      </c>
      <c r="D2885" s="176" t="s">
        <v>222</v>
      </c>
      <c r="E2885" s="176" t="s">
        <v>222</v>
      </c>
      <c r="F2885" s="176" t="s">
        <v>222</v>
      </c>
      <c r="G2885" s="176" t="s">
        <v>221</v>
      </c>
      <c r="H2885" s="176" t="s">
        <v>222</v>
      </c>
      <c r="I2885" s="176" t="s">
        <v>221</v>
      </c>
      <c r="J2885" s="176" t="s">
        <v>221</v>
      </c>
      <c r="K2885" s="176" t="s">
        <v>221</v>
      </c>
      <c r="L2885" s="176" t="s">
        <v>221</v>
      </c>
      <c r="M2885" s="176" t="s">
        <v>221</v>
      </c>
      <c r="N2885" s="176" t="s">
        <v>221</v>
      </c>
    </row>
    <row r="2886" spans="1:50" x14ac:dyDescent="0.3">
      <c r="A2886" s="176">
        <v>814009</v>
      </c>
      <c r="B2886" s="176" t="s">
        <v>308</v>
      </c>
      <c r="C2886" s="176" t="s">
        <v>222</v>
      </c>
      <c r="D2886" s="176" t="s">
        <v>222</v>
      </c>
      <c r="E2886" s="176" t="s">
        <v>221</v>
      </c>
      <c r="F2886" s="176" t="s">
        <v>221</v>
      </c>
      <c r="G2886" s="176" t="s">
        <v>222</v>
      </c>
      <c r="H2886" s="176" t="s">
        <v>222</v>
      </c>
      <c r="I2886" s="176" t="s">
        <v>221</v>
      </c>
      <c r="J2886" s="176" t="s">
        <v>221</v>
      </c>
      <c r="K2886" s="176" t="s">
        <v>221</v>
      </c>
      <c r="L2886" s="176" t="s">
        <v>221</v>
      </c>
      <c r="M2886" s="176" t="s">
        <v>221</v>
      </c>
      <c r="N2886" s="176" t="s">
        <v>221</v>
      </c>
    </row>
    <row r="2887" spans="1:50" x14ac:dyDescent="0.3">
      <c r="A2887" s="176">
        <v>814011</v>
      </c>
      <c r="B2887" s="176" t="s">
        <v>308</v>
      </c>
      <c r="C2887" s="176" t="s">
        <v>222</v>
      </c>
      <c r="D2887" s="176" t="s">
        <v>222</v>
      </c>
      <c r="E2887" s="176" t="s">
        <v>222</v>
      </c>
      <c r="F2887" s="176" t="s">
        <v>222</v>
      </c>
      <c r="G2887" s="176" t="s">
        <v>221</v>
      </c>
      <c r="H2887" s="176" t="s">
        <v>222</v>
      </c>
      <c r="I2887" s="176" t="s">
        <v>221</v>
      </c>
      <c r="J2887" s="176" t="s">
        <v>221</v>
      </c>
      <c r="K2887" s="176" t="s">
        <v>221</v>
      </c>
      <c r="L2887" s="176" t="s">
        <v>221</v>
      </c>
      <c r="M2887" s="176" t="s">
        <v>221</v>
      </c>
      <c r="N2887" s="176" t="s">
        <v>221</v>
      </c>
    </row>
    <row r="2888" spans="1:50" x14ac:dyDescent="0.3">
      <c r="A2888" s="176">
        <v>814012</v>
      </c>
      <c r="B2888" s="176" t="s">
        <v>308</v>
      </c>
      <c r="C2888" s="176" t="s">
        <v>222</v>
      </c>
      <c r="D2888" s="176" t="s">
        <v>222</v>
      </c>
      <c r="E2888" s="176" t="s">
        <v>222</v>
      </c>
      <c r="F2888" s="176" t="s">
        <v>222</v>
      </c>
      <c r="G2888" s="176" t="s">
        <v>222</v>
      </c>
      <c r="H2888" s="176" t="s">
        <v>222</v>
      </c>
      <c r="I2888" s="176" t="s">
        <v>221</v>
      </c>
      <c r="J2888" s="176" t="s">
        <v>221</v>
      </c>
      <c r="K2888" s="176" t="s">
        <v>221</v>
      </c>
      <c r="L2888" s="176" t="s">
        <v>221</v>
      </c>
      <c r="M2888" s="176" t="s">
        <v>221</v>
      </c>
      <c r="N2888" s="176" t="s">
        <v>221</v>
      </c>
    </row>
    <row r="2889" spans="1:50" x14ac:dyDescent="0.3">
      <c r="A2889" s="176">
        <v>814013</v>
      </c>
      <c r="B2889" s="176" t="s">
        <v>308</v>
      </c>
      <c r="C2889" s="176" t="s">
        <v>222</v>
      </c>
      <c r="D2889" s="176" t="s">
        <v>222</v>
      </c>
      <c r="E2889" s="176" t="s">
        <v>222</v>
      </c>
      <c r="F2889" s="176" t="s">
        <v>222</v>
      </c>
      <c r="G2889" s="176" t="s">
        <v>222</v>
      </c>
      <c r="H2889" s="176" t="s">
        <v>222</v>
      </c>
      <c r="I2889" s="176" t="s">
        <v>221</v>
      </c>
      <c r="J2889" s="176" t="s">
        <v>221</v>
      </c>
      <c r="K2889" s="176" t="s">
        <v>221</v>
      </c>
      <c r="L2889" s="176" t="s">
        <v>221</v>
      </c>
      <c r="M2889" s="176" t="s">
        <v>221</v>
      </c>
      <c r="N2889" s="176" t="s">
        <v>221</v>
      </c>
    </row>
    <row r="2890" spans="1:50" x14ac:dyDescent="0.3">
      <c r="A2890" s="176">
        <v>814014</v>
      </c>
      <c r="B2890" s="176" t="s">
        <v>308</v>
      </c>
      <c r="C2890" s="176" t="s">
        <v>222</v>
      </c>
      <c r="D2890" s="176" t="s">
        <v>221</v>
      </c>
      <c r="E2890" s="176" t="s">
        <v>222</v>
      </c>
      <c r="F2890" s="176" t="s">
        <v>222</v>
      </c>
      <c r="G2890" s="176" t="s">
        <v>222</v>
      </c>
      <c r="H2890" s="176" t="s">
        <v>222</v>
      </c>
      <c r="I2890" s="176" t="s">
        <v>221</v>
      </c>
      <c r="J2890" s="176" t="s">
        <v>221</v>
      </c>
      <c r="K2890" s="176" t="s">
        <v>221</v>
      </c>
      <c r="L2890" s="176" t="s">
        <v>221</v>
      </c>
      <c r="M2890" s="176" t="s">
        <v>221</v>
      </c>
      <c r="N2890" s="176" t="s">
        <v>221</v>
      </c>
      <c r="O2890" s="176" t="s">
        <v>284</v>
      </c>
      <c r="P2890" s="176" t="s">
        <v>284</v>
      </c>
      <c r="Q2890" s="176" t="s">
        <v>284</v>
      </c>
      <c r="R2890" s="176" t="s">
        <v>284</v>
      </c>
      <c r="S2890" s="176" t="s">
        <v>284</v>
      </c>
      <c r="T2890" s="176" t="s">
        <v>284</v>
      </c>
      <c r="U2890" s="176" t="s">
        <v>284</v>
      </c>
      <c r="V2890" s="176" t="s">
        <v>284</v>
      </c>
      <c r="W2890" s="176" t="s">
        <v>284</v>
      </c>
      <c r="X2890" s="176" t="s">
        <v>284</v>
      </c>
      <c r="Y2890" s="176" t="s">
        <v>284</v>
      </c>
      <c r="Z2890" s="176" t="s">
        <v>284</v>
      </c>
      <c r="AA2890" s="176" t="s">
        <v>284</v>
      </c>
      <c r="AB2890" s="176" t="s">
        <v>284</v>
      </c>
      <c r="AC2890" s="176" t="s">
        <v>284</v>
      </c>
      <c r="AD2890" s="176" t="s">
        <v>284</v>
      </c>
      <c r="AE2890" s="176" t="s">
        <v>284</v>
      </c>
      <c r="AF2890" s="176" t="s">
        <v>284</v>
      </c>
      <c r="AG2890" s="176" t="s">
        <v>284</v>
      </c>
      <c r="AH2890" s="176" t="s">
        <v>284</v>
      </c>
      <c r="AI2890" s="176" t="s">
        <v>284</v>
      </c>
      <c r="AJ2890" s="176" t="s">
        <v>284</v>
      </c>
      <c r="AK2890" s="176" t="s">
        <v>284</v>
      </c>
      <c r="AL2890" s="176" t="s">
        <v>284</v>
      </c>
      <c r="AM2890" s="176" t="s">
        <v>284</v>
      </c>
      <c r="AN2890" s="176" t="s">
        <v>284</v>
      </c>
      <c r="AO2890" s="176" t="s">
        <v>284</v>
      </c>
      <c r="AP2890" s="176" t="s">
        <v>284</v>
      </c>
      <c r="AQ2890" s="176" t="s">
        <v>284</v>
      </c>
      <c r="AR2890" s="176" t="s">
        <v>284</v>
      </c>
      <c r="AS2890" s="176" t="s">
        <v>284</v>
      </c>
      <c r="AT2890" s="176" t="s">
        <v>284</v>
      </c>
      <c r="AU2890" s="176" t="s">
        <v>284</v>
      </c>
      <c r="AV2890" s="176" t="s">
        <v>284</v>
      </c>
      <c r="AW2890" s="176" t="s">
        <v>284</v>
      </c>
      <c r="AX2890" s="176" t="s">
        <v>284</v>
      </c>
    </row>
    <row r="2891" spans="1:50" x14ac:dyDescent="0.3">
      <c r="A2891" s="176">
        <v>814015</v>
      </c>
      <c r="B2891" s="176" t="s">
        <v>308</v>
      </c>
      <c r="C2891" s="176" t="s">
        <v>222</v>
      </c>
      <c r="D2891" s="176" t="s">
        <v>222</v>
      </c>
      <c r="E2891" s="176" t="s">
        <v>222</v>
      </c>
      <c r="F2891" s="176" t="s">
        <v>222</v>
      </c>
      <c r="G2891" s="176" t="s">
        <v>222</v>
      </c>
      <c r="H2891" s="176" t="s">
        <v>222</v>
      </c>
      <c r="I2891" s="176" t="s">
        <v>222</v>
      </c>
      <c r="J2891" s="176" t="s">
        <v>222</v>
      </c>
      <c r="K2891" s="176" t="s">
        <v>222</v>
      </c>
      <c r="L2891" s="176" t="s">
        <v>222</v>
      </c>
      <c r="M2891" s="176" t="s">
        <v>222</v>
      </c>
      <c r="N2891" s="176" t="s">
        <v>222</v>
      </c>
      <c r="O2891" s="176" t="s">
        <v>284</v>
      </c>
      <c r="P2891" s="176" t="s">
        <v>284</v>
      </c>
      <c r="Q2891" s="176" t="s">
        <v>284</v>
      </c>
      <c r="R2891" s="176" t="s">
        <v>284</v>
      </c>
      <c r="S2891" s="176" t="s">
        <v>284</v>
      </c>
      <c r="T2891" s="176" t="s">
        <v>284</v>
      </c>
      <c r="U2891" s="176" t="s">
        <v>284</v>
      </c>
      <c r="V2891" s="176" t="s">
        <v>284</v>
      </c>
      <c r="W2891" s="176" t="s">
        <v>284</v>
      </c>
      <c r="X2891" s="176" t="s">
        <v>284</v>
      </c>
      <c r="Y2891" s="176" t="s">
        <v>284</v>
      </c>
      <c r="Z2891" s="176" t="s">
        <v>284</v>
      </c>
      <c r="AA2891" s="176" t="s">
        <v>284</v>
      </c>
      <c r="AB2891" s="176" t="s">
        <v>284</v>
      </c>
      <c r="AC2891" s="176" t="s">
        <v>284</v>
      </c>
      <c r="AD2891" s="176" t="s">
        <v>284</v>
      </c>
      <c r="AE2891" s="176" t="s">
        <v>284</v>
      </c>
      <c r="AF2891" s="176" t="s">
        <v>284</v>
      </c>
      <c r="AG2891" s="176" t="s">
        <v>284</v>
      </c>
      <c r="AH2891" s="176" t="s">
        <v>284</v>
      </c>
      <c r="AI2891" s="176" t="s">
        <v>284</v>
      </c>
      <c r="AJ2891" s="176" t="s">
        <v>284</v>
      </c>
      <c r="AK2891" s="176" t="s">
        <v>284</v>
      </c>
      <c r="AL2891" s="176" t="s">
        <v>284</v>
      </c>
      <c r="AM2891" s="176" t="s">
        <v>284</v>
      </c>
      <c r="AN2891" s="176" t="s">
        <v>284</v>
      </c>
      <c r="AO2891" s="176" t="s">
        <v>284</v>
      </c>
      <c r="AP2891" s="176" t="s">
        <v>284</v>
      </c>
      <c r="AQ2891" s="176" t="s">
        <v>284</v>
      </c>
      <c r="AR2891" s="176" t="s">
        <v>284</v>
      </c>
      <c r="AS2891" s="176" t="s">
        <v>284</v>
      </c>
      <c r="AT2891" s="176" t="s">
        <v>284</v>
      </c>
      <c r="AU2891" s="176" t="s">
        <v>284</v>
      </c>
      <c r="AV2891" s="176" t="s">
        <v>284</v>
      </c>
      <c r="AW2891" s="176" t="s">
        <v>284</v>
      </c>
      <c r="AX2891" s="176" t="s">
        <v>284</v>
      </c>
    </row>
    <row r="2892" spans="1:50" x14ac:dyDescent="0.3">
      <c r="A2892" s="176">
        <v>814016</v>
      </c>
      <c r="B2892" s="176" t="s">
        <v>308</v>
      </c>
      <c r="C2892" s="176" t="s">
        <v>222</v>
      </c>
      <c r="D2892" s="176" t="s">
        <v>222</v>
      </c>
      <c r="E2892" s="176" t="s">
        <v>222</v>
      </c>
      <c r="F2892" s="176" t="s">
        <v>222</v>
      </c>
      <c r="G2892" s="176" t="s">
        <v>222</v>
      </c>
      <c r="H2892" s="176" t="s">
        <v>222</v>
      </c>
      <c r="I2892" s="176" t="s">
        <v>221</v>
      </c>
      <c r="J2892" s="176" t="s">
        <v>221</v>
      </c>
      <c r="K2892" s="176" t="s">
        <v>222</v>
      </c>
      <c r="L2892" s="176" t="s">
        <v>221</v>
      </c>
      <c r="M2892" s="176" t="s">
        <v>222</v>
      </c>
      <c r="N2892" s="176" t="s">
        <v>221</v>
      </c>
      <c r="O2892" s="176" t="s">
        <v>284</v>
      </c>
      <c r="P2892" s="176" t="s">
        <v>284</v>
      </c>
      <c r="Q2892" s="176" t="s">
        <v>284</v>
      </c>
      <c r="R2892" s="176" t="s">
        <v>284</v>
      </c>
      <c r="S2892" s="176" t="s">
        <v>284</v>
      </c>
      <c r="T2892" s="176" t="s">
        <v>284</v>
      </c>
      <c r="U2892" s="176" t="s">
        <v>284</v>
      </c>
      <c r="V2892" s="176" t="s">
        <v>284</v>
      </c>
      <c r="W2892" s="176" t="s">
        <v>284</v>
      </c>
      <c r="X2892" s="176" t="s">
        <v>284</v>
      </c>
      <c r="Y2892" s="176" t="s">
        <v>284</v>
      </c>
      <c r="Z2892" s="176" t="s">
        <v>284</v>
      </c>
      <c r="AA2892" s="176" t="s">
        <v>284</v>
      </c>
      <c r="AB2892" s="176" t="s">
        <v>284</v>
      </c>
      <c r="AC2892" s="176" t="s">
        <v>284</v>
      </c>
      <c r="AD2892" s="176" t="s">
        <v>284</v>
      </c>
      <c r="AE2892" s="176" t="s">
        <v>284</v>
      </c>
      <c r="AF2892" s="176" t="s">
        <v>284</v>
      </c>
      <c r="AG2892" s="176" t="s">
        <v>284</v>
      </c>
      <c r="AH2892" s="176" t="s">
        <v>284</v>
      </c>
      <c r="AI2892" s="176" t="s">
        <v>284</v>
      </c>
      <c r="AJ2892" s="176" t="s">
        <v>284</v>
      </c>
      <c r="AK2892" s="176" t="s">
        <v>284</v>
      </c>
      <c r="AL2892" s="176" t="s">
        <v>284</v>
      </c>
      <c r="AM2892" s="176" t="s">
        <v>284</v>
      </c>
      <c r="AN2892" s="176" t="s">
        <v>284</v>
      </c>
      <c r="AO2892" s="176" t="s">
        <v>284</v>
      </c>
      <c r="AP2892" s="176" t="s">
        <v>284</v>
      </c>
      <c r="AQ2892" s="176" t="s">
        <v>284</v>
      </c>
      <c r="AR2892" s="176" t="s">
        <v>284</v>
      </c>
      <c r="AS2892" s="176" t="s">
        <v>284</v>
      </c>
      <c r="AT2892" s="176" t="s">
        <v>284</v>
      </c>
      <c r="AU2892" s="176" t="s">
        <v>284</v>
      </c>
      <c r="AV2892" s="176" t="s">
        <v>284</v>
      </c>
      <c r="AW2892" s="176" t="s">
        <v>284</v>
      </c>
      <c r="AX2892" s="176" t="s">
        <v>284</v>
      </c>
    </row>
    <row r="2893" spans="1:50" x14ac:dyDescent="0.3">
      <c r="A2893" s="176">
        <v>814017</v>
      </c>
      <c r="B2893" s="176" t="s">
        <v>308</v>
      </c>
      <c r="C2893" s="176" t="s">
        <v>221</v>
      </c>
      <c r="D2893" s="176" t="s">
        <v>221</v>
      </c>
      <c r="E2893" s="176" t="s">
        <v>221</v>
      </c>
      <c r="F2893" s="176" t="s">
        <v>221</v>
      </c>
      <c r="G2893" s="176" t="s">
        <v>221</v>
      </c>
      <c r="H2893" s="176" t="s">
        <v>221</v>
      </c>
      <c r="I2893" s="176" t="s">
        <v>221</v>
      </c>
      <c r="J2893" s="176" t="s">
        <v>221</v>
      </c>
      <c r="K2893" s="176" t="s">
        <v>221</v>
      </c>
      <c r="L2893" s="176" t="s">
        <v>221</v>
      </c>
      <c r="M2893" s="176" t="s">
        <v>221</v>
      </c>
      <c r="N2893" s="176" t="s">
        <v>221</v>
      </c>
      <c r="O2893" s="176" t="s">
        <v>284</v>
      </c>
      <c r="P2893" s="176" t="s">
        <v>284</v>
      </c>
      <c r="Q2893" s="176" t="s">
        <v>284</v>
      </c>
      <c r="R2893" s="176" t="s">
        <v>284</v>
      </c>
      <c r="S2893" s="176" t="s">
        <v>284</v>
      </c>
      <c r="T2893" s="176" t="s">
        <v>284</v>
      </c>
      <c r="U2893" s="176" t="s">
        <v>284</v>
      </c>
      <c r="V2893" s="176" t="s">
        <v>284</v>
      </c>
      <c r="W2893" s="176" t="s">
        <v>284</v>
      </c>
      <c r="X2893" s="176" t="s">
        <v>284</v>
      </c>
      <c r="Y2893" s="176" t="s">
        <v>284</v>
      </c>
      <c r="Z2893" s="176" t="s">
        <v>284</v>
      </c>
      <c r="AA2893" s="176" t="s">
        <v>284</v>
      </c>
      <c r="AB2893" s="176" t="s">
        <v>284</v>
      </c>
      <c r="AC2893" s="176" t="s">
        <v>284</v>
      </c>
      <c r="AD2893" s="176" t="s">
        <v>284</v>
      </c>
      <c r="AE2893" s="176" t="s">
        <v>284</v>
      </c>
      <c r="AF2893" s="176" t="s">
        <v>284</v>
      </c>
      <c r="AG2893" s="176" t="s">
        <v>284</v>
      </c>
      <c r="AH2893" s="176" t="s">
        <v>284</v>
      </c>
      <c r="AI2893" s="176" t="s">
        <v>284</v>
      </c>
      <c r="AJ2893" s="176" t="s">
        <v>284</v>
      </c>
      <c r="AK2893" s="176" t="s">
        <v>284</v>
      </c>
      <c r="AL2893" s="176" t="s">
        <v>284</v>
      </c>
      <c r="AM2893" s="176" t="s">
        <v>284</v>
      </c>
      <c r="AN2893" s="176" t="s">
        <v>284</v>
      </c>
      <c r="AO2893" s="176" t="s">
        <v>284</v>
      </c>
      <c r="AP2893" s="176" t="s">
        <v>284</v>
      </c>
      <c r="AQ2893" s="176" t="s">
        <v>284</v>
      </c>
      <c r="AR2893" s="176" t="s">
        <v>284</v>
      </c>
      <c r="AS2893" s="176" t="s">
        <v>284</v>
      </c>
      <c r="AT2893" s="176" t="s">
        <v>284</v>
      </c>
      <c r="AU2893" s="176" t="s">
        <v>284</v>
      </c>
      <c r="AV2893" s="176" t="s">
        <v>284</v>
      </c>
      <c r="AW2893" s="176" t="s">
        <v>284</v>
      </c>
      <c r="AX2893" s="176" t="s">
        <v>284</v>
      </c>
    </row>
    <row r="2894" spans="1:50" x14ac:dyDescent="0.3">
      <c r="A2894" s="176">
        <v>814018</v>
      </c>
      <c r="B2894" s="176" t="s">
        <v>308</v>
      </c>
      <c r="C2894" s="176" t="s">
        <v>222</v>
      </c>
      <c r="D2894" s="176" t="s">
        <v>222</v>
      </c>
      <c r="E2894" s="176" t="s">
        <v>221</v>
      </c>
      <c r="F2894" s="176" t="s">
        <v>222</v>
      </c>
      <c r="G2894" s="176" t="s">
        <v>221</v>
      </c>
      <c r="H2894" s="176" t="s">
        <v>221</v>
      </c>
      <c r="I2894" s="176" t="s">
        <v>221</v>
      </c>
      <c r="J2894" s="176" t="s">
        <v>221</v>
      </c>
      <c r="K2894" s="176" t="s">
        <v>221</v>
      </c>
      <c r="L2894" s="176" t="s">
        <v>221</v>
      </c>
      <c r="M2894" s="176" t="s">
        <v>221</v>
      </c>
      <c r="N2894" s="176" t="s">
        <v>221</v>
      </c>
    </row>
    <row r="2895" spans="1:50" x14ac:dyDescent="0.3">
      <c r="A2895" s="176">
        <v>814019</v>
      </c>
      <c r="B2895" s="176" t="s">
        <v>308</v>
      </c>
      <c r="C2895" s="176" t="s">
        <v>222</v>
      </c>
      <c r="D2895" s="176" t="s">
        <v>222</v>
      </c>
      <c r="E2895" s="176" t="s">
        <v>222</v>
      </c>
      <c r="F2895" s="176" t="s">
        <v>222</v>
      </c>
      <c r="G2895" s="176" t="s">
        <v>221</v>
      </c>
      <c r="H2895" s="176" t="s">
        <v>222</v>
      </c>
      <c r="I2895" s="176" t="s">
        <v>221</v>
      </c>
      <c r="J2895" s="176" t="s">
        <v>221</v>
      </c>
      <c r="K2895" s="176" t="s">
        <v>221</v>
      </c>
      <c r="L2895" s="176" t="s">
        <v>221</v>
      </c>
      <c r="M2895" s="176" t="s">
        <v>221</v>
      </c>
      <c r="N2895" s="176" t="s">
        <v>221</v>
      </c>
    </row>
    <row r="2896" spans="1:50" x14ac:dyDescent="0.3">
      <c r="A2896" s="176">
        <v>814020</v>
      </c>
      <c r="B2896" s="176" t="s">
        <v>308</v>
      </c>
      <c r="C2896" s="176" t="s">
        <v>222</v>
      </c>
      <c r="D2896" s="176" t="s">
        <v>222</v>
      </c>
      <c r="E2896" s="176" t="s">
        <v>222</v>
      </c>
      <c r="F2896" s="176" t="s">
        <v>222</v>
      </c>
      <c r="G2896" s="176" t="s">
        <v>222</v>
      </c>
      <c r="H2896" s="176" t="s">
        <v>222</v>
      </c>
      <c r="I2896" s="176" t="s">
        <v>221</v>
      </c>
      <c r="J2896" s="176" t="s">
        <v>221</v>
      </c>
      <c r="K2896" s="176" t="s">
        <v>221</v>
      </c>
      <c r="L2896" s="176" t="s">
        <v>221</v>
      </c>
      <c r="M2896" s="176" t="s">
        <v>221</v>
      </c>
      <c r="N2896" s="176" t="s">
        <v>221</v>
      </c>
    </row>
    <row r="2897" spans="1:50" x14ac:dyDescent="0.3">
      <c r="A2897" s="176">
        <v>814021</v>
      </c>
      <c r="B2897" s="176" t="s">
        <v>308</v>
      </c>
      <c r="C2897" s="176" t="s">
        <v>222</v>
      </c>
      <c r="D2897" s="176" t="s">
        <v>222</v>
      </c>
      <c r="E2897" s="176" t="s">
        <v>222</v>
      </c>
      <c r="F2897" s="176" t="s">
        <v>222</v>
      </c>
      <c r="G2897" s="176" t="s">
        <v>221</v>
      </c>
      <c r="H2897" s="176" t="s">
        <v>221</v>
      </c>
      <c r="I2897" s="176" t="s">
        <v>222</v>
      </c>
      <c r="J2897" s="176" t="s">
        <v>222</v>
      </c>
      <c r="K2897" s="176" t="s">
        <v>222</v>
      </c>
      <c r="L2897" s="176" t="s">
        <v>222</v>
      </c>
      <c r="M2897" s="176" t="s">
        <v>222</v>
      </c>
      <c r="N2897" s="176" t="s">
        <v>222</v>
      </c>
      <c r="O2897" s="176" t="s">
        <v>284</v>
      </c>
      <c r="P2897" s="176" t="s">
        <v>284</v>
      </c>
      <c r="Q2897" s="176" t="s">
        <v>284</v>
      </c>
      <c r="R2897" s="176" t="s">
        <v>284</v>
      </c>
      <c r="S2897" s="176" t="s">
        <v>284</v>
      </c>
      <c r="T2897" s="176" t="s">
        <v>284</v>
      </c>
      <c r="U2897" s="176" t="s">
        <v>284</v>
      </c>
      <c r="V2897" s="176" t="s">
        <v>284</v>
      </c>
      <c r="W2897" s="176" t="s">
        <v>284</v>
      </c>
      <c r="X2897" s="176" t="s">
        <v>284</v>
      </c>
      <c r="Y2897" s="176" t="s">
        <v>284</v>
      </c>
      <c r="Z2897" s="176" t="s">
        <v>284</v>
      </c>
      <c r="AA2897" s="176" t="s">
        <v>284</v>
      </c>
      <c r="AB2897" s="176" t="s">
        <v>284</v>
      </c>
      <c r="AC2897" s="176" t="s">
        <v>284</v>
      </c>
      <c r="AD2897" s="176" t="s">
        <v>284</v>
      </c>
      <c r="AE2897" s="176" t="s">
        <v>284</v>
      </c>
      <c r="AF2897" s="176" t="s">
        <v>284</v>
      </c>
      <c r="AG2897" s="176" t="s">
        <v>284</v>
      </c>
      <c r="AH2897" s="176" t="s">
        <v>284</v>
      </c>
      <c r="AI2897" s="176" t="s">
        <v>284</v>
      </c>
      <c r="AJ2897" s="176" t="s">
        <v>284</v>
      </c>
      <c r="AK2897" s="176" t="s">
        <v>284</v>
      </c>
      <c r="AL2897" s="176" t="s">
        <v>284</v>
      </c>
      <c r="AM2897" s="176" t="s">
        <v>284</v>
      </c>
      <c r="AN2897" s="176" t="s">
        <v>284</v>
      </c>
      <c r="AO2897" s="176" t="s">
        <v>284</v>
      </c>
      <c r="AP2897" s="176" t="s">
        <v>284</v>
      </c>
      <c r="AQ2897" s="176" t="s">
        <v>284</v>
      </c>
      <c r="AR2897" s="176" t="s">
        <v>284</v>
      </c>
      <c r="AS2897" s="176" t="s">
        <v>284</v>
      </c>
      <c r="AT2897" s="176" t="s">
        <v>284</v>
      </c>
      <c r="AU2897" s="176" t="s">
        <v>284</v>
      </c>
      <c r="AV2897" s="176" t="s">
        <v>284</v>
      </c>
      <c r="AW2897" s="176" t="s">
        <v>284</v>
      </c>
      <c r="AX2897" s="176" t="s">
        <v>284</v>
      </c>
    </row>
    <row r="2898" spans="1:50" x14ac:dyDescent="0.3">
      <c r="A2898" s="176">
        <v>814023</v>
      </c>
      <c r="B2898" s="176" t="s">
        <v>308</v>
      </c>
      <c r="C2898" s="176" t="s">
        <v>222</v>
      </c>
      <c r="D2898" s="176" t="s">
        <v>222</v>
      </c>
      <c r="E2898" s="176" t="s">
        <v>222</v>
      </c>
      <c r="F2898" s="176" t="s">
        <v>222</v>
      </c>
      <c r="G2898" s="176" t="s">
        <v>222</v>
      </c>
      <c r="H2898" s="176" t="s">
        <v>222</v>
      </c>
      <c r="I2898" s="176" t="s">
        <v>221</v>
      </c>
      <c r="J2898" s="176" t="s">
        <v>221</v>
      </c>
      <c r="K2898" s="176" t="s">
        <v>221</v>
      </c>
      <c r="L2898" s="176" t="s">
        <v>221</v>
      </c>
      <c r="M2898" s="176" t="s">
        <v>221</v>
      </c>
      <c r="N2898" s="176" t="s">
        <v>221</v>
      </c>
    </row>
    <row r="2899" spans="1:50" x14ac:dyDescent="0.3">
      <c r="A2899" s="176">
        <v>814024</v>
      </c>
      <c r="B2899" s="176" t="s">
        <v>308</v>
      </c>
      <c r="C2899" s="176" t="s">
        <v>222</v>
      </c>
      <c r="D2899" s="176" t="s">
        <v>222</v>
      </c>
      <c r="E2899" s="176" t="s">
        <v>222</v>
      </c>
      <c r="F2899" s="176" t="s">
        <v>221</v>
      </c>
      <c r="G2899" s="176" t="s">
        <v>222</v>
      </c>
      <c r="H2899" s="176" t="s">
        <v>222</v>
      </c>
      <c r="I2899" s="176" t="s">
        <v>221</v>
      </c>
      <c r="J2899" s="176" t="s">
        <v>221</v>
      </c>
      <c r="K2899" s="176" t="s">
        <v>221</v>
      </c>
      <c r="L2899" s="176" t="s">
        <v>221</v>
      </c>
      <c r="M2899" s="176" t="s">
        <v>221</v>
      </c>
      <c r="N2899" s="176" t="s">
        <v>221</v>
      </c>
    </row>
    <row r="2900" spans="1:50" x14ac:dyDescent="0.3">
      <c r="A2900" s="176">
        <v>814025</v>
      </c>
      <c r="B2900" s="176" t="s">
        <v>308</v>
      </c>
      <c r="C2900" s="176" t="s">
        <v>222</v>
      </c>
      <c r="D2900" s="176" t="s">
        <v>222</v>
      </c>
      <c r="E2900" s="176" t="s">
        <v>221</v>
      </c>
      <c r="F2900" s="176" t="s">
        <v>221</v>
      </c>
      <c r="G2900" s="176" t="s">
        <v>221</v>
      </c>
      <c r="H2900" s="176" t="s">
        <v>222</v>
      </c>
      <c r="I2900" s="176" t="s">
        <v>221</v>
      </c>
      <c r="J2900" s="176" t="s">
        <v>221</v>
      </c>
      <c r="K2900" s="176" t="s">
        <v>221</v>
      </c>
      <c r="L2900" s="176" t="s">
        <v>221</v>
      </c>
      <c r="M2900" s="176" t="s">
        <v>221</v>
      </c>
      <c r="N2900" s="176" t="s">
        <v>221</v>
      </c>
    </row>
    <row r="2901" spans="1:50" x14ac:dyDescent="0.3">
      <c r="A2901" s="176">
        <v>814026</v>
      </c>
      <c r="B2901" s="176" t="s">
        <v>308</v>
      </c>
      <c r="C2901" s="176" t="s">
        <v>222</v>
      </c>
      <c r="D2901" s="176" t="s">
        <v>222</v>
      </c>
      <c r="E2901" s="176" t="s">
        <v>222</v>
      </c>
      <c r="F2901" s="176" t="s">
        <v>222</v>
      </c>
      <c r="G2901" s="176" t="s">
        <v>222</v>
      </c>
      <c r="H2901" s="176" t="s">
        <v>222</v>
      </c>
      <c r="I2901" s="176" t="s">
        <v>222</v>
      </c>
      <c r="J2901" s="176" t="s">
        <v>222</v>
      </c>
      <c r="K2901" s="176" t="s">
        <v>222</v>
      </c>
      <c r="L2901" s="176" t="s">
        <v>222</v>
      </c>
      <c r="M2901" s="176" t="s">
        <v>222</v>
      </c>
      <c r="N2901" s="176" t="s">
        <v>222</v>
      </c>
      <c r="O2901" s="176" t="s">
        <v>284</v>
      </c>
      <c r="P2901" s="176" t="s">
        <v>284</v>
      </c>
      <c r="Q2901" s="176" t="s">
        <v>284</v>
      </c>
      <c r="R2901" s="176" t="s">
        <v>284</v>
      </c>
      <c r="S2901" s="176" t="s">
        <v>284</v>
      </c>
      <c r="T2901" s="176" t="s">
        <v>284</v>
      </c>
      <c r="U2901" s="176" t="s">
        <v>284</v>
      </c>
      <c r="V2901" s="176" t="s">
        <v>284</v>
      </c>
      <c r="W2901" s="176" t="s">
        <v>284</v>
      </c>
      <c r="X2901" s="176" t="s">
        <v>284</v>
      </c>
      <c r="Y2901" s="176" t="s">
        <v>284</v>
      </c>
      <c r="Z2901" s="176" t="s">
        <v>284</v>
      </c>
      <c r="AA2901" s="176" t="s">
        <v>284</v>
      </c>
      <c r="AB2901" s="176" t="s">
        <v>284</v>
      </c>
      <c r="AC2901" s="176" t="s">
        <v>284</v>
      </c>
      <c r="AD2901" s="176" t="s">
        <v>284</v>
      </c>
      <c r="AE2901" s="176" t="s">
        <v>284</v>
      </c>
      <c r="AF2901" s="176" t="s">
        <v>284</v>
      </c>
      <c r="AG2901" s="176" t="s">
        <v>284</v>
      </c>
      <c r="AH2901" s="176" t="s">
        <v>284</v>
      </c>
      <c r="AI2901" s="176" t="s">
        <v>284</v>
      </c>
      <c r="AJ2901" s="176" t="s">
        <v>284</v>
      </c>
      <c r="AK2901" s="176" t="s">
        <v>284</v>
      </c>
      <c r="AL2901" s="176" t="s">
        <v>284</v>
      </c>
      <c r="AM2901" s="176" t="s">
        <v>284</v>
      </c>
      <c r="AN2901" s="176" t="s">
        <v>284</v>
      </c>
      <c r="AO2901" s="176" t="s">
        <v>284</v>
      </c>
      <c r="AP2901" s="176" t="s">
        <v>284</v>
      </c>
      <c r="AQ2901" s="176" t="s">
        <v>284</v>
      </c>
      <c r="AR2901" s="176" t="s">
        <v>284</v>
      </c>
      <c r="AS2901" s="176" t="s">
        <v>284</v>
      </c>
      <c r="AT2901" s="176" t="s">
        <v>284</v>
      </c>
      <c r="AU2901" s="176" t="s">
        <v>284</v>
      </c>
      <c r="AV2901" s="176" t="s">
        <v>284</v>
      </c>
      <c r="AW2901" s="176" t="s">
        <v>284</v>
      </c>
      <c r="AX2901" s="176" t="s">
        <v>284</v>
      </c>
    </row>
    <row r="2902" spans="1:50" x14ac:dyDescent="0.3">
      <c r="A2902" s="176">
        <v>814027</v>
      </c>
      <c r="B2902" s="176" t="s">
        <v>308</v>
      </c>
      <c r="C2902" s="176" t="s">
        <v>222</v>
      </c>
      <c r="D2902" s="176" t="s">
        <v>222</v>
      </c>
      <c r="E2902" s="176" t="s">
        <v>221</v>
      </c>
      <c r="F2902" s="176" t="s">
        <v>222</v>
      </c>
      <c r="G2902" s="176" t="s">
        <v>222</v>
      </c>
      <c r="H2902" s="176" t="s">
        <v>222</v>
      </c>
      <c r="I2902" s="176" t="s">
        <v>221</v>
      </c>
      <c r="J2902" s="176" t="s">
        <v>221</v>
      </c>
      <c r="K2902" s="176" t="s">
        <v>221</v>
      </c>
      <c r="L2902" s="176" t="s">
        <v>221</v>
      </c>
      <c r="M2902" s="176" t="s">
        <v>221</v>
      </c>
      <c r="N2902" s="176" t="s">
        <v>221</v>
      </c>
      <c r="O2902" s="176" t="s">
        <v>284</v>
      </c>
      <c r="P2902" s="176" t="s">
        <v>284</v>
      </c>
      <c r="Q2902" s="176" t="s">
        <v>284</v>
      </c>
      <c r="R2902" s="176" t="s">
        <v>284</v>
      </c>
      <c r="S2902" s="176" t="s">
        <v>284</v>
      </c>
      <c r="T2902" s="176" t="s">
        <v>284</v>
      </c>
      <c r="U2902" s="176" t="s">
        <v>284</v>
      </c>
      <c r="V2902" s="176" t="s">
        <v>284</v>
      </c>
      <c r="W2902" s="176" t="s">
        <v>284</v>
      </c>
      <c r="X2902" s="176" t="s">
        <v>284</v>
      </c>
      <c r="Y2902" s="176" t="s">
        <v>284</v>
      </c>
      <c r="Z2902" s="176" t="s">
        <v>284</v>
      </c>
      <c r="AA2902" s="176" t="s">
        <v>284</v>
      </c>
      <c r="AB2902" s="176" t="s">
        <v>284</v>
      </c>
      <c r="AC2902" s="176" t="s">
        <v>284</v>
      </c>
      <c r="AD2902" s="176" t="s">
        <v>284</v>
      </c>
      <c r="AE2902" s="176" t="s">
        <v>284</v>
      </c>
      <c r="AF2902" s="176" t="s">
        <v>284</v>
      </c>
      <c r="AG2902" s="176" t="s">
        <v>284</v>
      </c>
      <c r="AH2902" s="176" t="s">
        <v>284</v>
      </c>
      <c r="AI2902" s="176" t="s">
        <v>284</v>
      </c>
      <c r="AJ2902" s="176" t="s">
        <v>284</v>
      </c>
      <c r="AK2902" s="176" t="s">
        <v>284</v>
      </c>
      <c r="AL2902" s="176" t="s">
        <v>284</v>
      </c>
      <c r="AM2902" s="176" t="s">
        <v>284</v>
      </c>
      <c r="AN2902" s="176" t="s">
        <v>284</v>
      </c>
      <c r="AO2902" s="176" t="s">
        <v>284</v>
      </c>
      <c r="AP2902" s="176" t="s">
        <v>284</v>
      </c>
      <c r="AQ2902" s="176" t="s">
        <v>284</v>
      </c>
      <c r="AR2902" s="176" t="s">
        <v>284</v>
      </c>
      <c r="AS2902" s="176" t="s">
        <v>284</v>
      </c>
      <c r="AT2902" s="176" t="s">
        <v>284</v>
      </c>
      <c r="AU2902" s="176" t="s">
        <v>284</v>
      </c>
      <c r="AV2902" s="176" t="s">
        <v>284</v>
      </c>
      <c r="AW2902" s="176" t="s">
        <v>284</v>
      </c>
      <c r="AX2902" s="176" t="s">
        <v>284</v>
      </c>
    </row>
    <row r="2903" spans="1:50" x14ac:dyDescent="0.3">
      <c r="A2903" s="176">
        <v>814028</v>
      </c>
      <c r="B2903" s="176" t="s">
        <v>308</v>
      </c>
      <c r="C2903" s="176" t="s">
        <v>222</v>
      </c>
      <c r="D2903" s="176" t="s">
        <v>222</v>
      </c>
      <c r="E2903" s="176" t="s">
        <v>222</v>
      </c>
      <c r="F2903" s="176" t="s">
        <v>222</v>
      </c>
      <c r="G2903" s="176" t="s">
        <v>222</v>
      </c>
      <c r="H2903" s="176" t="s">
        <v>222</v>
      </c>
      <c r="I2903" s="176" t="s">
        <v>222</v>
      </c>
      <c r="J2903" s="176" t="s">
        <v>221</v>
      </c>
      <c r="K2903" s="176" t="s">
        <v>221</v>
      </c>
      <c r="L2903" s="176" t="s">
        <v>221</v>
      </c>
      <c r="M2903" s="176" t="s">
        <v>221</v>
      </c>
      <c r="N2903" s="176" t="s">
        <v>221</v>
      </c>
      <c r="O2903" s="176" t="s">
        <v>284</v>
      </c>
      <c r="P2903" s="176" t="s">
        <v>284</v>
      </c>
      <c r="Q2903" s="176" t="s">
        <v>284</v>
      </c>
      <c r="R2903" s="176" t="s">
        <v>284</v>
      </c>
      <c r="S2903" s="176" t="s">
        <v>284</v>
      </c>
      <c r="T2903" s="176" t="s">
        <v>284</v>
      </c>
      <c r="U2903" s="176" t="s">
        <v>284</v>
      </c>
      <c r="V2903" s="176" t="s">
        <v>284</v>
      </c>
      <c r="W2903" s="176" t="s">
        <v>284</v>
      </c>
      <c r="X2903" s="176" t="s">
        <v>284</v>
      </c>
      <c r="Y2903" s="176" t="s">
        <v>284</v>
      </c>
      <c r="Z2903" s="176" t="s">
        <v>284</v>
      </c>
      <c r="AA2903" s="176" t="s">
        <v>284</v>
      </c>
      <c r="AB2903" s="176" t="s">
        <v>284</v>
      </c>
      <c r="AC2903" s="176" t="s">
        <v>284</v>
      </c>
      <c r="AD2903" s="176" t="s">
        <v>284</v>
      </c>
      <c r="AE2903" s="176" t="s">
        <v>284</v>
      </c>
      <c r="AF2903" s="176" t="s">
        <v>284</v>
      </c>
      <c r="AG2903" s="176" t="s">
        <v>284</v>
      </c>
      <c r="AH2903" s="176" t="s">
        <v>284</v>
      </c>
      <c r="AI2903" s="176" t="s">
        <v>284</v>
      </c>
      <c r="AJ2903" s="176" t="s">
        <v>284</v>
      </c>
      <c r="AK2903" s="176" t="s">
        <v>284</v>
      </c>
      <c r="AL2903" s="176" t="s">
        <v>284</v>
      </c>
      <c r="AM2903" s="176" t="s">
        <v>284</v>
      </c>
      <c r="AN2903" s="176" t="s">
        <v>284</v>
      </c>
      <c r="AO2903" s="176" t="s">
        <v>284</v>
      </c>
      <c r="AP2903" s="176" t="s">
        <v>284</v>
      </c>
      <c r="AQ2903" s="176" t="s">
        <v>284</v>
      </c>
      <c r="AR2903" s="176" t="s">
        <v>284</v>
      </c>
      <c r="AS2903" s="176" t="s">
        <v>284</v>
      </c>
      <c r="AT2903" s="176" t="s">
        <v>284</v>
      </c>
      <c r="AU2903" s="176" t="s">
        <v>284</v>
      </c>
      <c r="AV2903" s="176" t="s">
        <v>284</v>
      </c>
      <c r="AW2903" s="176" t="s">
        <v>284</v>
      </c>
      <c r="AX2903" s="176" t="s">
        <v>284</v>
      </c>
    </row>
    <row r="2904" spans="1:50" x14ac:dyDescent="0.3">
      <c r="A2904" s="176">
        <v>814029</v>
      </c>
      <c r="B2904" s="176" t="s">
        <v>308</v>
      </c>
      <c r="C2904" s="176" t="s">
        <v>222</v>
      </c>
      <c r="D2904" s="176" t="s">
        <v>222</v>
      </c>
      <c r="E2904" s="176" t="s">
        <v>222</v>
      </c>
      <c r="F2904" s="176" t="s">
        <v>222</v>
      </c>
      <c r="G2904" s="176" t="s">
        <v>222</v>
      </c>
      <c r="H2904" s="176" t="s">
        <v>222</v>
      </c>
      <c r="I2904" s="176" t="s">
        <v>221</v>
      </c>
      <c r="J2904" s="176" t="s">
        <v>221</v>
      </c>
      <c r="K2904" s="176" t="s">
        <v>221</v>
      </c>
      <c r="L2904" s="176" t="s">
        <v>221</v>
      </c>
      <c r="M2904" s="176" t="s">
        <v>221</v>
      </c>
      <c r="N2904" s="176" t="s">
        <v>221</v>
      </c>
    </row>
    <row r="2905" spans="1:50" x14ac:dyDescent="0.3">
      <c r="A2905" s="176">
        <v>814030</v>
      </c>
      <c r="B2905" s="176" t="s">
        <v>308</v>
      </c>
      <c r="C2905" s="176" t="s">
        <v>222</v>
      </c>
      <c r="D2905" s="176" t="s">
        <v>221</v>
      </c>
      <c r="E2905" s="176" t="s">
        <v>222</v>
      </c>
      <c r="F2905" s="176" t="s">
        <v>222</v>
      </c>
      <c r="G2905" s="176" t="s">
        <v>222</v>
      </c>
      <c r="H2905" s="176" t="s">
        <v>222</v>
      </c>
      <c r="I2905" s="176" t="s">
        <v>221</v>
      </c>
      <c r="J2905" s="176" t="s">
        <v>221</v>
      </c>
      <c r="K2905" s="176" t="s">
        <v>221</v>
      </c>
      <c r="L2905" s="176" t="s">
        <v>221</v>
      </c>
      <c r="M2905" s="176" t="s">
        <v>221</v>
      </c>
      <c r="N2905" s="176" t="s">
        <v>221</v>
      </c>
    </row>
    <row r="2906" spans="1:50" x14ac:dyDescent="0.3">
      <c r="A2906" s="176">
        <v>814031</v>
      </c>
      <c r="B2906" s="176" t="s">
        <v>308</v>
      </c>
      <c r="C2906" s="176" t="s">
        <v>222</v>
      </c>
      <c r="D2906" s="176" t="s">
        <v>222</v>
      </c>
      <c r="E2906" s="176" t="s">
        <v>222</v>
      </c>
      <c r="F2906" s="176" t="s">
        <v>221</v>
      </c>
      <c r="G2906" s="176" t="s">
        <v>222</v>
      </c>
      <c r="H2906" s="176" t="s">
        <v>222</v>
      </c>
      <c r="I2906" s="176" t="s">
        <v>221</v>
      </c>
      <c r="J2906" s="176" t="s">
        <v>221</v>
      </c>
      <c r="K2906" s="176" t="s">
        <v>221</v>
      </c>
      <c r="L2906" s="176" t="s">
        <v>221</v>
      </c>
      <c r="M2906" s="176" t="s">
        <v>221</v>
      </c>
      <c r="N2906" s="176" t="s">
        <v>221</v>
      </c>
    </row>
    <row r="2907" spans="1:50" x14ac:dyDescent="0.3">
      <c r="A2907" s="176">
        <v>814032</v>
      </c>
      <c r="B2907" s="176" t="s">
        <v>308</v>
      </c>
      <c r="C2907" s="176" t="s">
        <v>222</v>
      </c>
      <c r="D2907" s="176" t="s">
        <v>222</v>
      </c>
      <c r="E2907" s="176" t="s">
        <v>222</v>
      </c>
      <c r="F2907" s="176" t="s">
        <v>222</v>
      </c>
      <c r="G2907" s="176" t="s">
        <v>222</v>
      </c>
      <c r="H2907" s="176" t="s">
        <v>222</v>
      </c>
      <c r="I2907" s="176" t="s">
        <v>222</v>
      </c>
      <c r="J2907" s="176" t="s">
        <v>222</v>
      </c>
      <c r="K2907" s="176" t="s">
        <v>222</v>
      </c>
      <c r="L2907" s="176" t="s">
        <v>222</v>
      </c>
      <c r="M2907" s="176" t="s">
        <v>222</v>
      </c>
      <c r="N2907" s="176" t="s">
        <v>222</v>
      </c>
      <c r="O2907" s="176" t="s">
        <v>284</v>
      </c>
      <c r="P2907" s="176" t="s">
        <v>284</v>
      </c>
      <c r="Q2907" s="176" t="s">
        <v>284</v>
      </c>
      <c r="R2907" s="176" t="s">
        <v>284</v>
      </c>
      <c r="S2907" s="176" t="s">
        <v>284</v>
      </c>
      <c r="T2907" s="176" t="s">
        <v>284</v>
      </c>
      <c r="U2907" s="176" t="s">
        <v>284</v>
      </c>
      <c r="V2907" s="176" t="s">
        <v>284</v>
      </c>
      <c r="W2907" s="176" t="s">
        <v>284</v>
      </c>
      <c r="X2907" s="176" t="s">
        <v>284</v>
      </c>
      <c r="Y2907" s="176" t="s">
        <v>284</v>
      </c>
      <c r="Z2907" s="176" t="s">
        <v>284</v>
      </c>
      <c r="AA2907" s="176" t="s">
        <v>284</v>
      </c>
      <c r="AB2907" s="176" t="s">
        <v>284</v>
      </c>
      <c r="AC2907" s="176" t="s">
        <v>284</v>
      </c>
      <c r="AD2907" s="176" t="s">
        <v>284</v>
      </c>
      <c r="AE2907" s="176" t="s">
        <v>284</v>
      </c>
      <c r="AF2907" s="176" t="s">
        <v>284</v>
      </c>
      <c r="AG2907" s="176" t="s">
        <v>284</v>
      </c>
      <c r="AH2907" s="176" t="s">
        <v>284</v>
      </c>
      <c r="AI2907" s="176" t="s">
        <v>284</v>
      </c>
      <c r="AJ2907" s="176" t="s">
        <v>284</v>
      </c>
      <c r="AK2907" s="176" t="s">
        <v>284</v>
      </c>
      <c r="AL2907" s="176" t="s">
        <v>284</v>
      </c>
      <c r="AM2907" s="176" t="s">
        <v>284</v>
      </c>
      <c r="AN2907" s="176" t="s">
        <v>284</v>
      </c>
      <c r="AO2907" s="176" t="s">
        <v>284</v>
      </c>
      <c r="AP2907" s="176" t="s">
        <v>284</v>
      </c>
      <c r="AQ2907" s="176" t="s">
        <v>284</v>
      </c>
      <c r="AR2907" s="176" t="s">
        <v>284</v>
      </c>
      <c r="AS2907" s="176" t="s">
        <v>284</v>
      </c>
      <c r="AT2907" s="176" t="s">
        <v>284</v>
      </c>
      <c r="AU2907" s="176" t="s">
        <v>284</v>
      </c>
      <c r="AV2907" s="176" t="s">
        <v>284</v>
      </c>
      <c r="AW2907" s="176" t="s">
        <v>284</v>
      </c>
      <c r="AX2907" s="176" t="s">
        <v>284</v>
      </c>
    </row>
    <row r="2908" spans="1:50" x14ac:dyDescent="0.3">
      <c r="A2908" s="176">
        <v>814033</v>
      </c>
      <c r="B2908" s="176" t="s">
        <v>308</v>
      </c>
      <c r="C2908" s="176" t="s">
        <v>222</v>
      </c>
      <c r="D2908" s="176" t="s">
        <v>221</v>
      </c>
      <c r="E2908" s="176" t="s">
        <v>222</v>
      </c>
      <c r="F2908" s="176" t="s">
        <v>222</v>
      </c>
      <c r="G2908" s="176" t="s">
        <v>222</v>
      </c>
      <c r="H2908" s="176" t="s">
        <v>222</v>
      </c>
      <c r="I2908" s="176" t="s">
        <v>221</v>
      </c>
      <c r="J2908" s="176" t="s">
        <v>221</v>
      </c>
      <c r="K2908" s="176" t="s">
        <v>221</v>
      </c>
      <c r="L2908" s="176" t="s">
        <v>221</v>
      </c>
      <c r="M2908" s="176" t="s">
        <v>221</v>
      </c>
      <c r="N2908" s="176" t="s">
        <v>221</v>
      </c>
    </row>
    <row r="2909" spans="1:50" x14ac:dyDescent="0.3">
      <c r="A2909" s="176">
        <v>814034</v>
      </c>
      <c r="B2909" s="176" t="s">
        <v>308</v>
      </c>
      <c r="C2909" s="176" t="s">
        <v>221</v>
      </c>
      <c r="D2909" s="176" t="s">
        <v>221</v>
      </c>
      <c r="E2909" s="176" t="s">
        <v>221</v>
      </c>
      <c r="F2909" s="176" t="s">
        <v>221</v>
      </c>
      <c r="G2909" s="176" t="s">
        <v>221</v>
      </c>
      <c r="H2909" s="176" t="s">
        <v>221</v>
      </c>
      <c r="I2909" s="176" t="s">
        <v>221</v>
      </c>
      <c r="J2909" s="176" t="s">
        <v>221</v>
      </c>
      <c r="K2909" s="176" t="s">
        <v>221</v>
      </c>
      <c r="L2909" s="176" t="s">
        <v>221</v>
      </c>
      <c r="M2909" s="176" t="s">
        <v>221</v>
      </c>
      <c r="N2909" s="176" t="s">
        <v>221</v>
      </c>
    </row>
    <row r="2910" spans="1:50" x14ac:dyDescent="0.3">
      <c r="A2910" s="176">
        <v>814035</v>
      </c>
      <c r="B2910" s="176" t="s">
        <v>308</v>
      </c>
      <c r="C2910" s="176" t="s">
        <v>222</v>
      </c>
      <c r="D2910" s="176" t="s">
        <v>221</v>
      </c>
      <c r="E2910" s="176" t="s">
        <v>221</v>
      </c>
      <c r="F2910" s="176" t="s">
        <v>222</v>
      </c>
      <c r="G2910" s="176" t="s">
        <v>221</v>
      </c>
      <c r="H2910" s="176" t="s">
        <v>221</v>
      </c>
      <c r="I2910" s="176" t="s">
        <v>221</v>
      </c>
      <c r="J2910" s="176" t="s">
        <v>221</v>
      </c>
      <c r="K2910" s="176" t="s">
        <v>221</v>
      </c>
      <c r="L2910" s="176" t="s">
        <v>221</v>
      </c>
      <c r="M2910" s="176" t="s">
        <v>221</v>
      </c>
      <c r="N2910" s="176" t="s">
        <v>221</v>
      </c>
    </row>
    <row r="2911" spans="1:50" x14ac:dyDescent="0.3">
      <c r="A2911" s="176">
        <v>814036</v>
      </c>
      <c r="B2911" s="176" t="s">
        <v>308</v>
      </c>
      <c r="C2911" s="176" t="s">
        <v>222</v>
      </c>
      <c r="D2911" s="176" t="s">
        <v>222</v>
      </c>
      <c r="E2911" s="176" t="s">
        <v>221</v>
      </c>
      <c r="F2911" s="176" t="s">
        <v>222</v>
      </c>
      <c r="G2911" s="176" t="s">
        <v>222</v>
      </c>
      <c r="H2911" s="176" t="s">
        <v>222</v>
      </c>
      <c r="I2911" s="176" t="s">
        <v>221</v>
      </c>
      <c r="J2911" s="176" t="s">
        <v>221</v>
      </c>
      <c r="K2911" s="176" t="s">
        <v>221</v>
      </c>
      <c r="L2911" s="176" t="s">
        <v>221</v>
      </c>
      <c r="M2911" s="176" t="s">
        <v>221</v>
      </c>
      <c r="N2911" s="176" t="s">
        <v>221</v>
      </c>
    </row>
    <row r="2912" spans="1:50" x14ac:dyDescent="0.3">
      <c r="A2912" s="176">
        <v>814037</v>
      </c>
      <c r="B2912" s="176" t="s">
        <v>308</v>
      </c>
      <c r="C2912" s="176" t="s">
        <v>222</v>
      </c>
      <c r="D2912" s="176" t="s">
        <v>222</v>
      </c>
      <c r="E2912" s="176" t="s">
        <v>221</v>
      </c>
      <c r="F2912" s="176" t="s">
        <v>222</v>
      </c>
      <c r="G2912" s="176" t="s">
        <v>222</v>
      </c>
      <c r="H2912" s="176" t="s">
        <v>222</v>
      </c>
      <c r="I2912" s="176" t="s">
        <v>221</v>
      </c>
      <c r="J2912" s="176" t="s">
        <v>221</v>
      </c>
      <c r="K2912" s="176" t="s">
        <v>221</v>
      </c>
      <c r="L2912" s="176" t="s">
        <v>221</v>
      </c>
      <c r="M2912" s="176" t="s">
        <v>221</v>
      </c>
      <c r="N2912" s="176" t="s">
        <v>221</v>
      </c>
    </row>
    <row r="2913" spans="1:50" x14ac:dyDescent="0.3">
      <c r="A2913" s="176">
        <v>814038</v>
      </c>
      <c r="B2913" s="176" t="s">
        <v>308</v>
      </c>
      <c r="C2913" s="176" t="s">
        <v>221</v>
      </c>
      <c r="D2913" s="176" t="s">
        <v>222</v>
      </c>
      <c r="E2913" s="176" t="s">
        <v>222</v>
      </c>
      <c r="F2913" s="176" t="s">
        <v>222</v>
      </c>
      <c r="G2913" s="176" t="s">
        <v>222</v>
      </c>
      <c r="H2913" s="176" t="s">
        <v>222</v>
      </c>
      <c r="I2913" s="176" t="s">
        <v>221</v>
      </c>
      <c r="J2913" s="176" t="s">
        <v>221</v>
      </c>
      <c r="K2913" s="176" t="s">
        <v>221</v>
      </c>
      <c r="L2913" s="176" t="s">
        <v>221</v>
      </c>
      <c r="M2913" s="176" t="s">
        <v>221</v>
      </c>
      <c r="N2913" s="176" t="s">
        <v>221</v>
      </c>
    </row>
    <row r="2914" spans="1:50" x14ac:dyDescent="0.3">
      <c r="A2914" s="176">
        <v>814039</v>
      </c>
      <c r="B2914" s="176" t="s">
        <v>308</v>
      </c>
      <c r="C2914" s="176" t="s">
        <v>222</v>
      </c>
      <c r="D2914" s="176" t="s">
        <v>222</v>
      </c>
      <c r="E2914" s="176" t="s">
        <v>222</v>
      </c>
      <c r="F2914" s="176" t="s">
        <v>222</v>
      </c>
      <c r="G2914" s="176" t="s">
        <v>222</v>
      </c>
      <c r="H2914" s="176" t="s">
        <v>222</v>
      </c>
      <c r="I2914" s="176" t="s">
        <v>222</v>
      </c>
      <c r="J2914" s="176" t="s">
        <v>222</v>
      </c>
      <c r="K2914" s="176" t="s">
        <v>222</v>
      </c>
      <c r="L2914" s="176" t="s">
        <v>222</v>
      </c>
      <c r="M2914" s="176" t="s">
        <v>222</v>
      </c>
      <c r="N2914" s="176" t="s">
        <v>222</v>
      </c>
      <c r="O2914" s="176" t="s">
        <v>284</v>
      </c>
      <c r="P2914" s="176" t="s">
        <v>284</v>
      </c>
      <c r="Q2914" s="176" t="s">
        <v>284</v>
      </c>
      <c r="R2914" s="176" t="s">
        <v>284</v>
      </c>
      <c r="S2914" s="176" t="s">
        <v>284</v>
      </c>
      <c r="T2914" s="176" t="s">
        <v>284</v>
      </c>
      <c r="U2914" s="176" t="s">
        <v>284</v>
      </c>
      <c r="V2914" s="176" t="s">
        <v>284</v>
      </c>
      <c r="W2914" s="176" t="s">
        <v>284</v>
      </c>
      <c r="X2914" s="176" t="s">
        <v>284</v>
      </c>
      <c r="Y2914" s="176" t="s">
        <v>284</v>
      </c>
      <c r="Z2914" s="176" t="s">
        <v>284</v>
      </c>
      <c r="AA2914" s="176" t="s">
        <v>284</v>
      </c>
      <c r="AB2914" s="176" t="s">
        <v>284</v>
      </c>
      <c r="AC2914" s="176" t="s">
        <v>284</v>
      </c>
      <c r="AD2914" s="176" t="s">
        <v>284</v>
      </c>
      <c r="AE2914" s="176" t="s">
        <v>284</v>
      </c>
      <c r="AF2914" s="176" t="s">
        <v>284</v>
      </c>
      <c r="AG2914" s="176" t="s">
        <v>284</v>
      </c>
      <c r="AH2914" s="176" t="s">
        <v>284</v>
      </c>
      <c r="AI2914" s="176" t="s">
        <v>284</v>
      </c>
      <c r="AJ2914" s="176" t="s">
        <v>284</v>
      </c>
      <c r="AK2914" s="176" t="s">
        <v>284</v>
      </c>
      <c r="AL2914" s="176" t="s">
        <v>284</v>
      </c>
      <c r="AM2914" s="176" t="s">
        <v>284</v>
      </c>
      <c r="AN2914" s="176" t="s">
        <v>284</v>
      </c>
      <c r="AO2914" s="176" t="s">
        <v>284</v>
      </c>
      <c r="AP2914" s="176" t="s">
        <v>284</v>
      </c>
      <c r="AQ2914" s="176" t="s">
        <v>284</v>
      </c>
      <c r="AR2914" s="176" t="s">
        <v>284</v>
      </c>
      <c r="AS2914" s="176" t="s">
        <v>284</v>
      </c>
      <c r="AT2914" s="176" t="s">
        <v>284</v>
      </c>
      <c r="AU2914" s="176" t="s">
        <v>284</v>
      </c>
      <c r="AV2914" s="176" t="s">
        <v>284</v>
      </c>
      <c r="AW2914" s="176" t="s">
        <v>284</v>
      </c>
      <c r="AX2914" s="176" t="s">
        <v>284</v>
      </c>
    </row>
    <row r="2915" spans="1:50" x14ac:dyDescent="0.3">
      <c r="A2915" s="176">
        <v>814040</v>
      </c>
      <c r="B2915" s="176" t="s">
        <v>308</v>
      </c>
      <c r="C2915" s="176" t="s">
        <v>222</v>
      </c>
      <c r="D2915" s="176" t="s">
        <v>222</v>
      </c>
      <c r="E2915" s="176" t="s">
        <v>221</v>
      </c>
      <c r="F2915" s="176" t="s">
        <v>222</v>
      </c>
      <c r="G2915" s="176" t="s">
        <v>222</v>
      </c>
      <c r="H2915" s="176" t="s">
        <v>222</v>
      </c>
      <c r="I2915" s="176" t="s">
        <v>221</v>
      </c>
      <c r="J2915" s="176" t="s">
        <v>221</v>
      </c>
      <c r="K2915" s="176" t="s">
        <v>221</v>
      </c>
      <c r="L2915" s="176" t="s">
        <v>221</v>
      </c>
      <c r="M2915" s="176" t="s">
        <v>221</v>
      </c>
      <c r="N2915" s="176" t="s">
        <v>221</v>
      </c>
    </row>
    <row r="2916" spans="1:50" x14ac:dyDescent="0.3">
      <c r="A2916" s="176">
        <v>814041</v>
      </c>
      <c r="B2916" s="176" t="s">
        <v>308</v>
      </c>
      <c r="C2916" s="176" t="s">
        <v>222</v>
      </c>
      <c r="D2916" s="176" t="s">
        <v>222</v>
      </c>
      <c r="E2916" s="176" t="s">
        <v>222</v>
      </c>
      <c r="F2916" s="176" t="s">
        <v>222</v>
      </c>
      <c r="G2916" s="176" t="s">
        <v>222</v>
      </c>
      <c r="H2916" s="176" t="s">
        <v>221</v>
      </c>
      <c r="I2916" s="176" t="s">
        <v>221</v>
      </c>
      <c r="J2916" s="176" t="s">
        <v>221</v>
      </c>
      <c r="K2916" s="176" t="s">
        <v>221</v>
      </c>
      <c r="L2916" s="176" t="s">
        <v>221</v>
      </c>
      <c r="M2916" s="176" t="s">
        <v>221</v>
      </c>
      <c r="N2916" s="176" t="s">
        <v>221</v>
      </c>
    </row>
    <row r="2917" spans="1:50" x14ac:dyDescent="0.3">
      <c r="A2917" s="176">
        <v>814042</v>
      </c>
      <c r="B2917" s="176" t="s">
        <v>308</v>
      </c>
      <c r="C2917" s="176" t="s">
        <v>222</v>
      </c>
      <c r="D2917" s="176" t="s">
        <v>222</v>
      </c>
      <c r="E2917" s="176" t="s">
        <v>222</v>
      </c>
      <c r="F2917" s="176" t="s">
        <v>222</v>
      </c>
      <c r="G2917" s="176" t="s">
        <v>222</v>
      </c>
      <c r="H2917" s="176" t="s">
        <v>222</v>
      </c>
      <c r="I2917" s="176" t="s">
        <v>221</v>
      </c>
      <c r="J2917" s="176" t="s">
        <v>221</v>
      </c>
      <c r="K2917" s="176" t="s">
        <v>221</v>
      </c>
      <c r="L2917" s="176" t="s">
        <v>221</v>
      </c>
      <c r="M2917" s="176" t="s">
        <v>221</v>
      </c>
      <c r="N2917" s="176" t="s">
        <v>221</v>
      </c>
    </row>
    <row r="2918" spans="1:50" x14ac:dyDescent="0.3">
      <c r="A2918" s="176">
        <v>814043</v>
      </c>
      <c r="B2918" s="176" t="s">
        <v>308</v>
      </c>
      <c r="C2918" s="176" t="s">
        <v>222</v>
      </c>
      <c r="D2918" s="176" t="s">
        <v>221</v>
      </c>
      <c r="E2918" s="176" t="s">
        <v>221</v>
      </c>
      <c r="F2918" s="176" t="s">
        <v>222</v>
      </c>
      <c r="G2918" s="176" t="s">
        <v>222</v>
      </c>
      <c r="H2918" s="176" t="s">
        <v>222</v>
      </c>
      <c r="I2918" s="176" t="s">
        <v>221</v>
      </c>
      <c r="J2918" s="176" t="s">
        <v>221</v>
      </c>
      <c r="K2918" s="176" t="s">
        <v>221</v>
      </c>
      <c r="L2918" s="176" t="s">
        <v>221</v>
      </c>
      <c r="M2918" s="176" t="s">
        <v>221</v>
      </c>
      <c r="N2918" s="176" t="s">
        <v>221</v>
      </c>
    </row>
    <row r="2919" spans="1:50" x14ac:dyDescent="0.3">
      <c r="A2919" s="176">
        <v>814044</v>
      </c>
      <c r="B2919" s="176" t="s">
        <v>308</v>
      </c>
      <c r="C2919" s="176" t="s">
        <v>221</v>
      </c>
      <c r="D2919" s="176" t="s">
        <v>221</v>
      </c>
      <c r="E2919" s="176" t="s">
        <v>221</v>
      </c>
      <c r="F2919" s="176" t="s">
        <v>221</v>
      </c>
      <c r="G2919" s="176" t="s">
        <v>221</v>
      </c>
      <c r="H2919" s="176" t="s">
        <v>221</v>
      </c>
      <c r="I2919" s="176" t="s">
        <v>221</v>
      </c>
      <c r="J2919" s="176" t="s">
        <v>221</v>
      </c>
      <c r="K2919" s="176" t="s">
        <v>221</v>
      </c>
      <c r="L2919" s="176" t="s">
        <v>221</v>
      </c>
      <c r="M2919" s="176" t="s">
        <v>221</v>
      </c>
      <c r="N2919" s="176" t="s">
        <v>221</v>
      </c>
    </row>
    <row r="2920" spans="1:50" x14ac:dyDescent="0.3">
      <c r="A2920" s="176">
        <v>814045</v>
      </c>
      <c r="B2920" s="176" t="s">
        <v>308</v>
      </c>
      <c r="C2920" s="176" t="s">
        <v>222</v>
      </c>
      <c r="D2920" s="176" t="s">
        <v>222</v>
      </c>
      <c r="E2920" s="176" t="s">
        <v>222</v>
      </c>
      <c r="F2920" s="176" t="s">
        <v>222</v>
      </c>
      <c r="G2920" s="176" t="s">
        <v>222</v>
      </c>
      <c r="H2920" s="176" t="s">
        <v>221</v>
      </c>
      <c r="I2920" s="176" t="s">
        <v>221</v>
      </c>
      <c r="J2920" s="176" t="s">
        <v>221</v>
      </c>
      <c r="K2920" s="176" t="s">
        <v>221</v>
      </c>
      <c r="L2920" s="176" t="s">
        <v>221</v>
      </c>
      <c r="M2920" s="176" t="s">
        <v>221</v>
      </c>
      <c r="N2920" s="176" t="s">
        <v>221</v>
      </c>
    </row>
    <row r="2921" spans="1:50" x14ac:dyDescent="0.3">
      <c r="A2921" s="176">
        <v>814046</v>
      </c>
      <c r="B2921" s="176" t="s">
        <v>308</v>
      </c>
      <c r="C2921" s="176" t="s">
        <v>222</v>
      </c>
      <c r="D2921" s="176" t="s">
        <v>221</v>
      </c>
      <c r="E2921" s="176" t="s">
        <v>222</v>
      </c>
      <c r="F2921" s="176" t="s">
        <v>222</v>
      </c>
      <c r="G2921" s="176" t="s">
        <v>222</v>
      </c>
      <c r="H2921" s="176" t="s">
        <v>222</v>
      </c>
      <c r="I2921" s="176" t="s">
        <v>221</v>
      </c>
      <c r="J2921" s="176" t="s">
        <v>221</v>
      </c>
      <c r="K2921" s="176" t="s">
        <v>221</v>
      </c>
      <c r="L2921" s="176" t="s">
        <v>221</v>
      </c>
      <c r="M2921" s="176" t="s">
        <v>221</v>
      </c>
      <c r="N2921" s="176" t="s">
        <v>221</v>
      </c>
    </row>
    <row r="2922" spans="1:50" x14ac:dyDescent="0.3">
      <c r="A2922" s="176">
        <v>814047</v>
      </c>
      <c r="B2922" s="176" t="s">
        <v>308</v>
      </c>
      <c r="C2922" s="176" t="s">
        <v>222</v>
      </c>
      <c r="D2922" s="176" t="s">
        <v>222</v>
      </c>
      <c r="E2922" s="176" t="s">
        <v>222</v>
      </c>
      <c r="F2922" s="176" t="s">
        <v>222</v>
      </c>
      <c r="G2922" s="176" t="s">
        <v>222</v>
      </c>
      <c r="H2922" s="176" t="s">
        <v>222</v>
      </c>
      <c r="I2922" s="176" t="s">
        <v>221</v>
      </c>
      <c r="J2922" s="176" t="s">
        <v>221</v>
      </c>
      <c r="K2922" s="176" t="s">
        <v>221</v>
      </c>
      <c r="L2922" s="176" t="s">
        <v>221</v>
      </c>
      <c r="M2922" s="176" t="s">
        <v>222</v>
      </c>
      <c r="N2922" s="176" t="s">
        <v>222</v>
      </c>
      <c r="O2922" s="176" t="s">
        <v>284</v>
      </c>
      <c r="P2922" s="176" t="s">
        <v>284</v>
      </c>
      <c r="Q2922" s="176" t="s">
        <v>284</v>
      </c>
      <c r="R2922" s="176" t="s">
        <v>284</v>
      </c>
      <c r="S2922" s="176" t="s">
        <v>284</v>
      </c>
      <c r="T2922" s="176" t="s">
        <v>284</v>
      </c>
      <c r="U2922" s="176" t="s">
        <v>284</v>
      </c>
      <c r="V2922" s="176" t="s">
        <v>284</v>
      </c>
      <c r="W2922" s="176" t="s">
        <v>284</v>
      </c>
      <c r="X2922" s="176" t="s">
        <v>284</v>
      </c>
      <c r="Y2922" s="176" t="s">
        <v>284</v>
      </c>
      <c r="Z2922" s="176" t="s">
        <v>284</v>
      </c>
      <c r="AA2922" s="176" t="s">
        <v>284</v>
      </c>
      <c r="AB2922" s="176" t="s">
        <v>284</v>
      </c>
      <c r="AC2922" s="176" t="s">
        <v>284</v>
      </c>
      <c r="AD2922" s="176" t="s">
        <v>284</v>
      </c>
      <c r="AE2922" s="176" t="s">
        <v>284</v>
      </c>
      <c r="AF2922" s="176" t="s">
        <v>284</v>
      </c>
      <c r="AG2922" s="176" t="s">
        <v>284</v>
      </c>
      <c r="AH2922" s="176" t="s">
        <v>284</v>
      </c>
      <c r="AI2922" s="176" t="s">
        <v>284</v>
      </c>
      <c r="AJ2922" s="176" t="s">
        <v>284</v>
      </c>
      <c r="AK2922" s="176" t="s">
        <v>284</v>
      </c>
      <c r="AL2922" s="176" t="s">
        <v>284</v>
      </c>
      <c r="AM2922" s="176" t="s">
        <v>284</v>
      </c>
      <c r="AN2922" s="176" t="s">
        <v>284</v>
      </c>
      <c r="AO2922" s="176" t="s">
        <v>284</v>
      </c>
      <c r="AP2922" s="176" t="s">
        <v>284</v>
      </c>
      <c r="AQ2922" s="176" t="s">
        <v>284</v>
      </c>
      <c r="AR2922" s="176" t="s">
        <v>284</v>
      </c>
      <c r="AS2922" s="176" t="s">
        <v>284</v>
      </c>
      <c r="AT2922" s="176" t="s">
        <v>284</v>
      </c>
      <c r="AU2922" s="176" t="s">
        <v>284</v>
      </c>
      <c r="AV2922" s="176" t="s">
        <v>284</v>
      </c>
      <c r="AW2922" s="176" t="s">
        <v>284</v>
      </c>
      <c r="AX2922" s="176" t="s">
        <v>284</v>
      </c>
    </row>
    <row r="2923" spans="1:50" x14ac:dyDescent="0.3">
      <c r="A2923" s="176">
        <v>814048</v>
      </c>
      <c r="B2923" s="176" t="s">
        <v>308</v>
      </c>
      <c r="C2923" s="176" t="s">
        <v>222</v>
      </c>
      <c r="D2923" s="176" t="s">
        <v>221</v>
      </c>
      <c r="E2923" s="176" t="s">
        <v>222</v>
      </c>
      <c r="F2923" s="176" t="s">
        <v>222</v>
      </c>
      <c r="G2923" s="176" t="s">
        <v>222</v>
      </c>
      <c r="H2923" s="176" t="s">
        <v>222</v>
      </c>
      <c r="I2923" s="176" t="s">
        <v>221</v>
      </c>
      <c r="J2923" s="176" t="s">
        <v>221</v>
      </c>
      <c r="K2923" s="176" t="s">
        <v>221</v>
      </c>
      <c r="L2923" s="176" t="s">
        <v>221</v>
      </c>
      <c r="M2923" s="176" t="s">
        <v>221</v>
      </c>
      <c r="N2923" s="176" t="s">
        <v>221</v>
      </c>
    </row>
    <row r="2924" spans="1:50" x14ac:dyDescent="0.3">
      <c r="A2924" s="176">
        <v>814049</v>
      </c>
      <c r="B2924" s="176" t="s">
        <v>308</v>
      </c>
      <c r="C2924" s="176" t="s">
        <v>222</v>
      </c>
      <c r="D2924" s="176" t="s">
        <v>221</v>
      </c>
      <c r="E2924" s="176" t="s">
        <v>222</v>
      </c>
      <c r="F2924" s="176" t="s">
        <v>222</v>
      </c>
      <c r="G2924" s="176" t="s">
        <v>222</v>
      </c>
      <c r="H2924" s="176" t="s">
        <v>222</v>
      </c>
      <c r="I2924" s="176" t="s">
        <v>221</v>
      </c>
      <c r="J2924" s="176" t="s">
        <v>221</v>
      </c>
      <c r="K2924" s="176" t="s">
        <v>221</v>
      </c>
      <c r="L2924" s="176" t="s">
        <v>221</v>
      </c>
      <c r="M2924" s="176" t="s">
        <v>221</v>
      </c>
      <c r="N2924" s="176" t="s">
        <v>221</v>
      </c>
    </row>
    <row r="2925" spans="1:50" x14ac:dyDescent="0.3">
      <c r="A2925" s="176">
        <v>814050</v>
      </c>
      <c r="B2925" s="176" t="s">
        <v>308</v>
      </c>
      <c r="C2925" s="176" t="s">
        <v>222</v>
      </c>
      <c r="D2925" s="176" t="s">
        <v>222</v>
      </c>
      <c r="E2925" s="176" t="s">
        <v>222</v>
      </c>
      <c r="F2925" s="176" t="s">
        <v>221</v>
      </c>
      <c r="G2925" s="176" t="s">
        <v>222</v>
      </c>
      <c r="H2925" s="176" t="s">
        <v>221</v>
      </c>
      <c r="I2925" s="176" t="s">
        <v>221</v>
      </c>
      <c r="J2925" s="176" t="s">
        <v>221</v>
      </c>
      <c r="K2925" s="176" t="s">
        <v>221</v>
      </c>
      <c r="L2925" s="176" t="s">
        <v>221</v>
      </c>
      <c r="M2925" s="176" t="s">
        <v>221</v>
      </c>
      <c r="N2925" s="176" t="s">
        <v>221</v>
      </c>
    </row>
    <row r="2926" spans="1:50" x14ac:dyDescent="0.3">
      <c r="A2926" s="176">
        <v>814051</v>
      </c>
      <c r="B2926" s="176" t="s">
        <v>308</v>
      </c>
      <c r="C2926" s="176" t="s">
        <v>222</v>
      </c>
      <c r="D2926" s="176" t="s">
        <v>222</v>
      </c>
      <c r="E2926" s="176" t="s">
        <v>222</v>
      </c>
      <c r="F2926" s="176" t="s">
        <v>222</v>
      </c>
      <c r="G2926" s="176" t="s">
        <v>222</v>
      </c>
      <c r="H2926" s="176" t="s">
        <v>222</v>
      </c>
      <c r="I2926" s="176" t="s">
        <v>222</v>
      </c>
      <c r="J2926" s="176" t="s">
        <v>222</v>
      </c>
      <c r="K2926" s="176" t="s">
        <v>222</v>
      </c>
      <c r="L2926" s="176" t="s">
        <v>222</v>
      </c>
      <c r="M2926" s="176" t="s">
        <v>221</v>
      </c>
      <c r="N2926" s="176" t="s">
        <v>222</v>
      </c>
      <c r="O2926" s="176" t="s">
        <v>284</v>
      </c>
      <c r="P2926" s="176" t="s">
        <v>284</v>
      </c>
      <c r="Q2926" s="176" t="s">
        <v>284</v>
      </c>
      <c r="R2926" s="176" t="s">
        <v>284</v>
      </c>
      <c r="S2926" s="176" t="s">
        <v>284</v>
      </c>
      <c r="T2926" s="176" t="s">
        <v>284</v>
      </c>
      <c r="U2926" s="176" t="s">
        <v>284</v>
      </c>
      <c r="V2926" s="176" t="s">
        <v>284</v>
      </c>
      <c r="W2926" s="176" t="s">
        <v>284</v>
      </c>
      <c r="X2926" s="176" t="s">
        <v>284</v>
      </c>
      <c r="Y2926" s="176" t="s">
        <v>284</v>
      </c>
      <c r="Z2926" s="176" t="s">
        <v>284</v>
      </c>
      <c r="AA2926" s="176" t="s">
        <v>284</v>
      </c>
      <c r="AB2926" s="176" t="s">
        <v>284</v>
      </c>
      <c r="AC2926" s="176" t="s">
        <v>284</v>
      </c>
      <c r="AD2926" s="176" t="s">
        <v>284</v>
      </c>
      <c r="AE2926" s="176" t="s">
        <v>284</v>
      </c>
      <c r="AF2926" s="176" t="s">
        <v>284</v>
      </c>
      <c r="AG2926" s="176" t="s">
        <v>284</v>
      </c>
      <c r="AH2926" s="176" t="s">
        <v>284</v>
      </c>
      <c r="AI2926" s="176" t="s">
        <v>284</v>
      </c>
      <c r="AJ2926" s="176" t="s">
        <v>284</v>
      </c>
      <c r="AK2926" s="176" t="s">
        <v>284</v>
      </c>
      <c r="AL2926" s="176" t="s">
        <v>284</v>
      </c>
      <c r="AM2926" s="176" t="s">
        <v>284</v>
      </c>
      <c r="AN2926" s="176" t="s">
        <v>284</v>
      </c>
      <c r="AO2926" s="176" t="s">
        <v>284</v>
      </c>
      <c r="AP2926" s="176" t="s">
        <v>284</v>
      </c>
      <c r="AQ2926" s="176" t="s">
        <v>284</v>
      </c>
      <c r="AR2926" s="176" t="s">
        <v>284</v>
      </c>
      <c r="AS2926" s="176" t="s">
        <v>284</v>
      </c>
      <c r="AT2926" s="176" t="s">
        <v>284</v>
      </c>
      <c r="AU2926" s="176" t="s">
        <v>284</v>
      </c>
      <c r="AV2926" s="176" t="s">
        <v>284</v>
      </c>
      <c r="AW2926" s="176" t="s">
        <v>284</v>
      </c>
      <c r="AX2926" s="176" t="s">
        <v>284</v>
      </c>
    </row>
    <row r="2927" spans="1:50" x14ac:dyDescent="0.3">
      <c r="A2927" s="176">
        <v>814052</v>
      </c>
      <c r="B2927" s="176" t="s">
        <v>308</v>
      </c>
      <c r="C2927" s="176" t="s">
        <v>222</v>
      </c>
      <c r="D2927" s="176" t="s">
        <v>222</v>
      </c>
      <c r="E2927" s="176" t="s">
        <v>222</v>
      </c>
      <c r="F2927" s="176" t="s">
        <v>222</v>
      </c>
      <c r="G2927" s="176" t="s">
        <v>221</v>
      </c>
      <c r="H2927" s="176" t="s">
        <v>222</v>
      </c>
      <c r="I2927" s="176" t="s">
        <v>221</v>
      </c>
      <c r="J2927" s="176" t="s">
        <v>221</v>
      </c>
      <c r="K2927" s="176" t="s">
        <v>221</v>
      </c>
      <c r="L2927" s="176" t="s">
        <v>221</v>
      </c>
      <c r="M2927" s="176" t="s">
        <v>221</v>
      </c>
      <c r="N2927" s="176" t="s">
        <v>221</v>
      </c>
    </row>
    <row r="2928" spans="1:50" x14ac:dyDescent="0.3">
      <c r="A2928" s="176">
        <v>814053</v>
      </c>
      <c r="B2928" s="176" t="s">
        <v>308</v>
      </c>
      <c r="C2928" s="176" t="s">
        <v>222</v>
      </c>
      <c r="D2928" s="176" t="s">
        <v>222</v>
      </c>
      <c r="E2928" s="176" t="s">
        <v>222</v>
      </c>
      <c r="F2928" s="176" t="s">
        <v>221</v>
      </c>
      <c r="G2928" s="176" t="s">
        <v>222</v>
      </c>
      <c r="H2928" s="176" t="s">
        <v>222</v>
      </c>
      <c r="I2928" s="176" t="s">
        <v>222</v>
      </c>
      <c r="J2928" s="176" t="s">
        <v>221</v>
      </c>
      <c r="K2928" s="176" t="s">
        <v>221</v>
      </c>
      <c r="L2928" s="176" t="s">
        <v>222</v>
      </c>
      <c r="M2928" s="176" t="s">
        <v>222</v>
      </c>
      <c r="N2928" s="176" t="s">
        <v>222</v>
      </c>
      <c r="O2928" s="176" t="s">
        <v>284</v>
      </c>
      <c r="P2928" s="176" t="s">
        <v>284</v>
      </c>
      <c r="Q2928" s="176" t="s">
        <v>284</v>
      </c>
      <c r="R2928" s="176" t="s">
        <v>284</v>
      </c>
      <c r="S2928" s="176" t="s">
        <v>284</v>
      </c>
      <c r="T2928" s="176" t="s">
        <v>284</v>
      </c>
      <c r="U2928" s="176" t="s">
        <v>284</v>
      </c>
      <c r="V2928" s="176" t="s">
        <v>284</v>
      </c>
      <c r="W2928" s="176" t="s">
        <v>284</v>
      </c>
      <c r="X2928" s="176" t="s">
        <v>284</v>
      </c>
      <c r="Y2928" s="176" t="s">
        <v>284</v>
      </c>
      <c r="Z2928" s="176" t="s">
        <v>284</v>
      </c>
      <c r="AA2928" s="176" t="s">
        <v>284</v>
      </c>
      <c r="AB2928" s="176" t="s">
        <v>284</v>
      </c>
      <c r="AC2928" s="176" t="s">
        <v>284</v>
      </c>
      <c r="AD2928" s="176" t="s">
        <v>284</v>
      </c>
      <c r="AE2928" s="176" t="s">
        <v>284</v>
      </c>
      <c r="AF2928" s="176" t="s">
        <v>284</v>
      </c>
      <c r="AG2928" s="176" t="s">
        <v>284</v>
      </c>
      <c r="AH2928" s="176" t="s">
        <v>284</v>
      </c>
      <c r="AI2928" s="176" t="s">
        <v>284</v>
      </c>
      <c r="AJ2928" s="176" t="s">
        <v>284</v>
      </c>
      <c r="AK2928" s="176" t="s">
        <v>284</v>
      </c>
      <c r="AL2928" s="176" t="s">
        <v>284</v>
      </c>
      <c r="AM2928" s="176" t="s">
        <v>284</v>
      </c>
      <c r="AN2928" s="176" t="s">
        <v>284</v>
      </c>
      <c r="AO2928" s="176" t="s">
        <v>284</v>
      </c>
      <c r="AP2928" s="176" t="s">
        <v>284</v>
      </c>
      <c r="AQ2928" s="176" t="s">
        <v>284</v>
      </c>
      <c r="AR2928" s="176" t="s">
        <v>284</v>
      </c>
      <c r="AS2928" s="176" t="s">
        <v>284</v>
      </c>
      <c r="AT2928" s="176" t="s">
        <v>284</v>
      </c>
      <c r="AU2928" s="176" t="s">
        <v>284</v>
      </c>
      <c r="AV2928" s="176" t="s">
        <v>284</v>
      </c>
      <c r="AW2928" s="176" t="s">
        <v>284</v>
      </c>
      <c r="AX2928" s="176" t="s">
        <v>284</v>
      </c>
    </row>
    <row r="2929" spans="1:50" x14ac:dyDescent="0.3">
      <c r="A2929" s="176">
        <v>814054</v>
      </c>
      <c r="B2929" s="176" t="s">
        <v>308</v>
      </c>
      <c r="C2929" s="176" t="s">
        <v>222</v>
      </c>
      <c r="D2929" s="176" t="s">
        <v>222</v>
      </c>
      <c r="E2929" s="176" t="s">
        <v>222</v>
      </c>
      <c r="F2929" s="176" t="s">
        <v>222</v>
      </c>
      <c r="G2929" s="176" t="s">
        <v>222</v>
      </c>
      <c r="H2929" s="176" t="s">
        <v>222</v>
      </c>
      <c r="I2929" s="176" t="s">
        <v>221</v>
      </c>
      <c r="J2929" s="176" t="s">
        <v>221</v>
      </c>
      <c r="K2929" s="176" t="s">
        <v>221</v>
      </c>
      <c r="L2929" s="176" t="s">
        <v>221</v>
      </c>
      <c r="M2929" s="176" t="s">
        <v>221</v>
      </c>
      <c r="N2929" s="176" t="s">
        <v>221</v>
      </c>
    </row>
    <row r="2930" spans="1:50" x14ac:dyDescent="0.3">
      <c r="A2930" s="176">
        <v>814055</v>
      </c>
      <c r="B2930" s="176" t="s">
        <v>308</v>
      </c>
      <c r="C2930" s="176" t="s">
        <v>221</v>
      </c>
      <c r="D2930" s="176" t="s">
        <v>221</v>
      </c>
      <c r="E2930" s="176" t="s">
        <v>221</v>
      </c>
      <c r="F2930" s="176" t="s">
        <v>222</v>
      </c>
      <c r="G2930" s="176" t="s">
        <v>222</v>
      </c>
      <c r="H2930" s="176" t="s">
        <v>222</v>
      </c>
      <c r="I2930" s="176" t="s">
        <v>221</v>
      </c>
      <c r="J2930" s="176" t="s">
        <v>221</v>
      </c>
      <c r="K2930" s="176" t="s">
        <v>221</v>
      </c>
      <c r="L2930" s="176" t="s">
        <v>221</v>
      </c>
      <c r="M2930" s="176" t="s">
        <v>221</v>
      </c>
      <c r="N2930" s="176" t="s">
        <v>221</v>
      </c>
    </row>
    <row r="2931" spans="1:50" x14ac:dyDescent="0.3">
      <c r="A2931" s="176">
        <v>814056</v>
      </c>
      <c r="B2931" s="176" t="s">
        <v>308</v>
      </c>
      <c r="C2931" s="176" t="s">
        <v>222</v>
      </c>
      <c r="D2931" s="176" t="s">
        <v>221</v>
      </c>
      <c r="E2931" s="176" t="s">
        <v>222</v>
      </c>
      <c r="F2931" s="176" t="s">
        <v>222</v>
      </c>
      <c r="G2931" s="176" t="s">
        <v>222</v>
      </c>
      <c r="H2931" s="176" t="s">
        <v>221</v>
      </c>
      <c r="I2931" s="176" t="s">
        <v>221</v>
      </c>
      <c r="J2931" s="176" t="s">
        <v>221</v>
      </c>
      <c r="K2931" s="176" t="s">
        <v>221</v>
      </c>
      <c r="L2931" s="176" t="s">
        <v>221</v>
      </c>
      <c r="M2931" s="176" t="s">
        <v>221</v>
      </c>
      <c r="N2931" s="176" t="s">
        <v>221</v>
      </c>
    </row>
    <row r="2932" spans="1:50" x14ac:dyDescent="0.3">
      <c r="A2932" s="176">
        <v>814057</v>
      </c>
      <c r="B2932" s="176" t="s">
        <v>308</v>
      </c>
      <c r="C2932" s="176" t="s">
        <v>222</v>
      </c>
      <c r="D2932" s="176" t="s">
        <v>222</v>
      </c>
      <c r="E2932" s="176" t="s">
        <v>222</v>
      </c>
      <c r="F2932" s="176" t="s">
        <v>222</v>
      </c>
      <c r="G2932" s="176" t="s">
        <v>222</v>
      </c>
      <c r="H2932" s="176" t="s">
        <v>221</v>
      </c>
      <c r="I2932" s="176" t="s">
        <v>221</v>
      </c>
      <c r="J2932" s="176" t="s">
        <v>221</v>
      </c>
      <c r="K2932" s="176" t="s">
        <v>221</v>
      </c>
      <c r="L2932" s="176" t="s">
        <v>221</v>
      </c>
      <c r="M2932" s="176" t="s">
        <v>221</v>
      </c>
      <c r="N2932" s="176" t="s">
        <v>221</v>
      </c>
    </row>
    <row r="2933" spans="1:50" x14ac:dyDescent="0.3">
      <c r="A2933" s="176">
        <v>814058</v>
      </c>
      <c r="B2933" s="176" t="s">
        <v>308</v>
      </c>
      <c r="C2933" s="176" t="s">
        <v>221</v>
      </c>
      <c r="D2933" s="176" t="s">
        <v>222</v>
      </c>
      <c r="E2933" s="176" t="s">
        <v>222</v>
      </c>
      <c r="F2933" s="176" t="s">
        <v>222</v>
      </c>
      <c r="G2933" s="176" t="s">
        <v>222</v>
      </c>
      <c r="H2933" s="176" t="s">
        <v>221</v>
      </c>
      <c r="I2933" s="176" t="s">
        <v>221</v>
      </c>
      <c r="J2933" s="176" t="s">
        <v>221</v>
      </c>
      <c r="K2933" s="176" t="s">
        <v>221</v>
      </c>
      <c r="L2933" s="176" t="s">
        <v>221</v>
      </c>
      <c r="M2933" s="176" t="s">
        <v>221</v>
      </c>
      <c r="N2933" s="176" t="s">
        <v>221</v>
      </c>
    </row>
    <row r="2934" spans="1:50" x14ac:dyDescent="0.3">
      <c r="A2934" s="176">
        <v>814060</v>
      </c>
      <c r="B2934" s="176" t="s">
        <v>308</v>
      </c>
      <c r="C2934" s="176" t="s">
        <v>222</v>
      </c>
      <c r="D2934" s="176" t="s">
        <v>221</v>
      </c>
      <c r="E2934" s="176" t="s">
        <v>222</v>
      </c>
      <c r="F2934" s="176" t="s">
        <v>222</v>
      </c>
      <c r="G2934" s="176" t="s">
        <v>222</v>
      </c>
      <c r="H2934" s="176" t="s">
        <v>222</v>
      </c>
      <c r="I2934" s="176" t="s">
        <v>222</v>
      </c>
      <c r="J2934" s="176" t="s">
        <v>221</v>
      </c>
      <c r="K2934" s="176" t="s">
        <v>221</v>
      </c>
      <c r="L2934" s="176" t="s">
        <v>221</v>
      </c>
      <c r="M2934" s="176" t="s">
        <v>221</v>
      </c>
      <c r="N2934" s="176" t="s">
        <v>221</v>
      </c>
      <c r="O2934" s="176" t="s">
        <v>284</v>
      </c>
      <c r="P2934" s="176" t="s">
        <v>284</v>
      </c>
      <c r="Q2934" s="176" t="s">
        <v>284</v>
      </c>
      <c r="R2934" s="176" t="s">
        <v>284</v>
      </c>
      <c r="S2934" s="176" t="s">
        <v>284</v>
      </c>
      <c r="T2934" s="176" t="s">
        <v>284</v>
      </c>
      <c r="U2934" s="176" t="s">
        <v>284</v>
      </c>
      <c r="V2934" s="176" t="s">
        <v>284</v>
      </c>
      <c r="W2934" s="176" t="s">
        <v>284</v>
      </c>
      <c r="X2934" s="176" t="s">
        <v>284</v>
      </c>
      <c r="Y2934" s="176" t="s">
        <v>284</v>
      </c>
      <c r="Z2934" s="176" t="s">
        <v>284</v>
      </c>
      <c r="AA2934" s="176" t="s">
        <v>284</v>
      </c>
      <c r="AB2934" s="176" t="s">
        <v>284</v>
      </c>
      <c r="AC2934" s="176" t="s">
        <v>284</v>
      </c>
      <c r="AD2934" s="176" t="s">
        <v>284</v>
      </c>
      <c r="AE2934" s="176" t="s">
        <v>284</v>
      </c>
      <c r="AF2934" s="176" t="s">
        <v>284</v>
      </c>
      <c r="AG2934" s="176" t="s">
        <v>284</v>
      </c>
      <c r="AH2934" s="176" t="s">
        <v>284</v>
      </c>
      <c r="AI2934" s="176" t="s">
        <v>284</v>
      </c>
      <c r="AJ2934" s="176" t="s">
        <v>284</v>
      </c>
      <c r="AK2934" s="176" t="s">
        <v>284</v>
      </c>
      <c r="AL2934" s="176" t="s">
        <v>284</v>
      </c>
      <c r="AM2934" s="176" t="s">
        <v>284</v>
      </c>
      <c r="AN2934" s="176" t="s">
        <v>284</v>
      </c>
      <c r="AO2934" s="176" t="s">
        <v>284</v>
      </c>
      <c r="AP2934" s="176" t="s">
        <v>284</v>
      </c>
      <c r="AQ2934" s="176" t="s">
        <v>284</v>
      </c>
      <c r="AR2934" s="176" t="s">
        <v>284</v>
      </c>
      <c r="AS2934" s="176" t="s">
        <v>284</v>
      </c>
      <c r="AT2934" s="176" t="s">
        <v>284</v>
      </c>
      <c r="AU2934" s="176" t="s">
        <v>284</v>
      </c>
      <c r="AV2934" s="176" t="s">
        <v>284</v>
      </c>
      <c r="AW2934" s="176" t="s">
        <v>284</v>
      </c>
      <c r="AX2934" s="176" t="s">
        <v>284</v>
      </c>
    </row>
    <row r="2935" spans="1:50" x14ac:dyDescent="0.3">
      <c r="A2935" s="176">
        <v>814063</v>
      </c>
      <c r="B2935" s="176" t="s">
        <v>308</v>
      </c>
      <c r="C2935" s="176" t="s">
        <v>222</v>
      </c>
      <c r="D2935" s="176" t="s">
        <v>222</v>
      </c>
      <c r="E2935" s="176" t="s">
        <v>222</v>
      </c>
      <c r="F2935" s="176" t="s">
        <v>222</v>
      </c>
      <c r="G2935" s="176" t="s">
        <v>222</v>
      </c>
      <c r="H2935" s="176" t="s">
        <v>221</v>
      </c>
      <c r="I2935" s="176" t="s">
        <v>221</v>
      </c>
      <c r="J2935" s="176" t="s">
        <v>222</v>
      </c>
      <c r="K2935" s="176" t="s">
        <v>222</v>
      </c>
      <c r="L2935" s="176" t="s">
        <v>221</v>
      </c>
      <c r="M2935" s="176" t="s">
        <v>221</v>
      </c>
      <c r="N2935" s="176" t="s">
        <v>221</v>
      </c>
      <c r="O2935" s="176" t="s">
        <v>284</v>
      </c>
      <c r="P2935" s="176" t="s">
        <v>284</v>
      </c>
      <c r="Q2935" s="176" t="s">
        <v>284</v>
      </c>
      <c r="R2935" s="176" t="s">
        <v>284</v>
      </c>
      <c r="S2935" s="176" t="s">
        <v>284</v>
      </c>
      <c r="T2935" s="176" t="s">
        <v>284</v>
      </c>
      <c r="U2935" s="176" t="s">
        <v>284</v>
      </c>
      <c r="V2935" s="176" t="s">
        <v>284</v>
      </c>
      <c r="W2935" s="176" t="s">
        <v>284</v>
      </c>
      <c r="X2935" s="176" t="s">
        <v>284</v>
      </c>
      <c r="Y2935" s="176" t="s">
        <v>284</v>
      </c>
      <c r="Z2935" s="176" t="s">
        <v>284</v>
      </c>
      <c r="AA2935" s="176" t="s">
        <v>284</v>
      </c>
      <c r="AB2935" s="176" t="s">
        <v>284</v>
      </c>
      <c r="AC2935" s="176" t="s">
        <v>284</v>
      </c>
      <c r="AD2935" s="176" t="s">
        <v>284</v>
      </c>
      <c r="AE2935" s="176" t="s">
        <v>284</v>
      </c>
      <c r="AF2935" s="176" t="s">
        <v>284</v>
      </c>
      <c r="AG2935" s="176" t="s">
        <v>284</v>
      </c>
      <c r="AH2935" s="176" t="s">
        <v>284</v>
      </c>
      <c r="AI2935" s="176" t="s">
        <v>284</v>
      </c>
      <c r="AJ2935" s="176" t="s">
        <v>284</v>
      </c>
      <c r="AK2935" s="176" t="s">
        <v>284</v>
      </c>
      <c r="AL2935" s="176" t="s">
        <v>284</v>
      </c>
      <c r="AM2935" s="176" t="s">
        <v>284</v>
      </c>
      <c r="AN2935" s="176" t="s">
        <v>284</v>
      </c>
      <c r="AO2935" s="176" t="s">
        <v>284</v>
      </c>
      <c r="AP2935" s="176" t="s">
        <v>284</v>
      </c>
      <c r="AQ2935" s="176" t="s">
        <v>284</v>
      </c>
      <c r="AR2935" s="176" t="s">
        <v>284</v>
      </c>
      <c r="AS2935" s="176" t="s">
        <v>284</v>
      </c>
      <c r="AT2935" s="176" t="s">
        <v>284</v>
      </c>
      <c r="AU2935" s="176" t="s">
        <v>284</v>
      </c>
      <c r="AV2935" s="176" t="s">
        <v>284</v>
      </c>
      <c r="AW2935" s="176" t="s">
        <v>284</v>
      </c>
      <c r="AX2935" s="176" t="s">
        <v>284</v>
      </c>
    </row>
    <row r="2936" spans="1:50" x14ac:dyDescent="0.3">
      <c r="A2936" s="176">
        <v>814064</v>
      </c>
      <c r="B2936" s="176" t="s">
        <v>308</v>
      </c>
      <c r="C2936" s="176" t="s">
        <v>222</v>
      </c>
      <c r="D2936" s="176" t="s">
        <v>222</v>
      </c>
      <c r="E2936" s="176" t="s">
        <v>222</v>
      </c>
      <c r="F2936" s="176" t="s">
        <v>222</v>
      </c>
      <c r="G2936" s="176" t="s">
        <v>222</v>
      </c>
      <c r="H2936" s="176" t="s">
        <v>222</v>
      </c>
      <c r="I2936" s="176" t="s">
        <v>222</v>
      </c>
      <c r="J2936" s="176" t="s">
        <v>222</v>
      </c>
      <c r="K2936" s="176" t="s">
        <v>222</v>
      </c>
      <c r="L2936" s="176" t="s">
        <v>221</v>
      </c>
      <c r="M2936" s="176" t="s">
        <v>222</v>
      </c>
      <c r="N2936" s="176" t="s">
        <v>221</v>
      </c>
      <c r="O2936" s="176" t="s">
        <v>284</v>
      </c>
      <c r="P2936" s="176" t="s">
        <v>284</v>
      </c>
      <c r="Q2936" s="176" t="s">
        <v>284</v>
      </c>
      <c r="R2936" s="176" t="s">
        <v>284</v>
      </c>
      <c r="S2936" s="176" t="s">
        <v>284</v>
      </c>
      <c r="T2936" s="176" t="s">
        <v>284</v>
      </c>
      <c r="U2936" s="176" t="s">
        <v>284</v>
      </c>
      <c r="V2936" s="176" t="s">
        <v>284</v>
      </c>
      <c r="W2936" s="176" t="s">
        <v>284</v>
      </c>
      <c r="X2936" s="176" t="s">
        <v>284</v>
      </c>
      <c r="Y2936" s="176" t="s">
        <v>284</v>
      </c>
      <c r="Z2936" s="176" t="s">
        <v>284</v>
      </c>
      <c r="AA2936" s="176" t="s">
        <v>284</v>
      </c>
      <c r="AB2936" s="176" t="s">
        <v>284</v>
      </c>
      <c r="AC2936" s="176" t="s">
        <v>284</v>
      </c>
      <c r="AD2936" s="176" t="s">
        <v>284</v>
      </c>
      <c r="AE2936" s="176" t="s">
        <v>284</v>
      </c>
      <c r="AF2936" s="176" t="s">
        <v>284</v>
      </c>
      <c r="AG2936" s="176" t="s">
        <v>284</v>
      </c>
      <c r="AH2936" s="176" t="s">
        <v>284</v>
      </c>
      <c r="AI2936" s="176" t="s">
        <v>284</v>
      </c>
      <c r="AJ2936" s="176" t="s">
        <v>284</v>
      </c>
      <c r="AK2936" s="176" t="s">
        <v>284</v>
      </c>
      <c r="AL2936" s="176" t="s">
        <v>284</v>
      </c>
      <c r="AM2936" s="176" t="s">
        <v>284</v>
      </c>
      <c r="AN2936" s="176" t="s">
        <v>284</v>
      </c>
      <c r="AO2936" s="176" t="s">
        <v>284</v>
      </c>
      <c r="AP2936" s="176" t="s">
        <v>284</v>
      </c>
      <c r="AQ2936" s="176" t="s">
        <v>284</v>
      </c>
      <c r="AR2936" s="176" t="s">
        <v>284</v>
      </c>
      <c r="AS2936" s="176" t="s">
        <v>284</v>
      </c>
      <c r="AT2936" s="176" t="s">
        <v>284</v>
      </c>
      <c r="AU2936" s="176" t="s">
        <v>284</v>
      </c>
      <c r="AV2936" s="176" t="s">
        <v>284</v>
      </c>
      <c r="AW2936" s="176" t="s">
        <v>284</v>
      </c>
      <c r="AX2936" s="176" t="s">
        <v>284</v>
      </c>
    </row>
    <row r="2937" spans="1:50" x14ac:dyDescent="0.3">
      <c r="A2937" s="176">
        <v>814065</v>
      </c>
      <c r="B2937" s="176" t="s">
        <v>308</v>
      </c>
      <c r="C2937" s="176" t="s">
        <v>222</v>
      </c>
      <c r="D2937" s="176" t="s">
        <v>222</v>
      </c>
      <c r="E2937" s="176" t="s">
        <v>222</v>
      </c>
      <c r="F2937" s="176" t="s">
        <v>222</v>
      </c>
      <c r="G2937" s="176" t="s">
        <v>222</v>
      </c>
      <c r="H2937" s="176" t="s">
        <v>222</v>
      </c>
      <c r="I2937" s="176" t="s">
        <v>222</v>
      </c>
      <c r="J2937" s="176" t="s">
        <v>221</v>
      </c>
      <c r="K2937" s="176" t="s">
        <v>222</v>
      </c>
      <c r="L2937" s="176" t="s">
        <v>222</v>
      </c>
      <c r="M2937" s="176" t="s">
        <v>221</v>
      </c>
      <c r="N2937" s="176" t="s">
        <v>222</v>
      </c>
      <c r="O2937" s="176" t="s">
        <v>284</v>
      </c>
      <c r="P2937" s="176" t="s">
        <v>284</v>
      </c>
      <c r="Q2937" s="176" t="s">
        <v>284</v>
      </c>
      <c r="R2937" s="176" t="s">
        <v>284</v>
      </c>
      <c r="S2937" s="176" t="s">
        <v>284</v>
      </c>
      <c r="T2937" s="176" t="s">
        <v>284</v>
      </c>
      <c r="U2937" s="176" t="s">
        <v>284</v>
      </c>
      <c r="V2937" s="176" t="s">
        <v>284</v>
      </c>
      <c r="W2937" s="176" t="s">
        <v>284</v>
      </c>
      <c r="X2937" s="176" t="s">
        <v>284</v>
      </c>
      <c r="Y2937" s="176" t="s">
        <v>284</v>
      </c>
      <c r="Z2937" s="176" t="s">
        <v>284</v>
      </c>
      <c r="AA2937" s="176" t="s">
        <v>284</v>
      </c>
      <c r="AB2937" s="176" t="s">
        <v>284</v>
      </c>
      <c r="AC2937" s="176" t="s">
        <v>284</v>
      </c>
      <c r="AD2937" s="176" t="s">
        <v>284</v>
      </c>
      <c r="AE2937" s="176" t="s">
        <v>284</v>
      </c>
      <c r="AF2937" s="176" t="s">
        <v>284</v>
      </c>
      <c r="AG2937" s="176" t="s">
        <v>284</v>
      </c>
      <c r="AH2937" s="176" t="s">
        <v>284</v>
      </c>
      <c r="AI2937" s="176" t="s">
        <v>284</v>
      </c>
      <c r="AJ2937" s="176" t="s">
        <v>284</v>
      </c>
      <c r="AK2937" s="176" t="s">
        <v>284</v>
      </c>
      <c r="AL2937" s="176" t="s">
        <v>284</v>
      </c>
      <c r="AM2937" s="176" t="s">
        <v>284</v>
      </c>
      <c r="AN2937" s="176" t="s">
        <v>284</v>
      </c>
      <c r="AO2937" s="176" t="s">
        <v>284</v>
      </c>
      <c r="AP2937" s="176" t="s">
        <v>284</v>
      </c>
      <c r="AQ2937" s="176" t="s">
        <v>284</v>
      </c>
      <c r="AR2937" s="176" t="s">
        <v>284</v>
      </c>
      <c r="AS2937" s="176" t="s">
        <v>284</v>
      </c>
      <c r="AT2937" s="176" t="s">
        <v>284</v>
      </c>
      <c r="AU2937" s="176" t="s">
        <v>284</v>
      </c>
      <c r="AV2937" s="176" t="s">
        <v>284</v>
      </c>
      <c r="AW2937" s="176" t="s">
        <v>284</v>
      </c>
      <c r="AX2937" s="176" t="s">
        <v>284</v>
      </c>
    </row>
    <row r="2938" spans="1:50" x14ac:dyDescent="0.3">
      <c r="A2938" s="176">
        <v>814066</v>
      </c>
      <c r="B2938" s="176" t="s">
        <v>308</v>
      </c>
      <c r="C2938" s="176" t="s">
        <v>222</v>
      </c>
      <c r="D2938" s="176" t="s">
        <v>221</v>
      </c>
      <c r="E2938" s="176" t="s">
        <v>221</v>
      </c>
      <c r="F2938" s="176" t="s">
        <v>222</v>
      </c>
      <c r="G2938" s="176" t="s">
        <v>221</v>
      </c>
      <c r="H2938" s="176" t="s">
        <v>222</v>
      </c>
      <c r="I2938" s="176" t="s">
        <v>222</v>
      </c>
      <c r="J2938" s="176" t="s">
        <v>222</v>
      </c>
      <c r="K2938" s="176" t="s">
        <v>221</v>
      </c>
      <c r="L2938" s="176" t="s">
        <v>222</v>
      </c>
      <c r="M2938" s="176" t="s">
        <v>221</v>
      </c>
      <c r="N2938" s="176" t="s">
        <v>221</v>
      </c>
      <c r="O2938" s="176" t="s">
        <v>284</v>
      </c>
      <c r="P2938" s="176" t="s">
        <v>284</v>
      </c>
      <c r="Q2938" s="176" t="s">
        <v>284</v>
      </c>
      <c r="R2938" s="176" t="s">
        <v>284</v>
      </c>
      <c r="S2938" s="176" t="s">
        <v>284</v>
      </c>
      <c r="T2938" s="176" t="s">
        <v>284</v>
      </c>
      <c r="U2938" s="176" t="s">
        <v>284</v>
      </c>
      <c r="V2938" s="176" t="s">
        <v>284</v>
      </c>
      <c r="W2938" s="176" t="s">
        <v>284</v>
      </c>
      <c r="X2938" s="176" t="s">
        <v>284</v>
      </c>
      <c r="Y2938" s="176" t="s">
        <v>284</v>
      </c>
      <c r="Z2938" s="176" t="s">
        <v>284</v>
      </c>
      <c r="AA2938" s="176" t="s">
        <v>284</v>
      </c>
      <c r="AB2938" s="176" t="s">
        <v>284</v>
      </c>
      <c r="AC2938" s="176" t="s">
        <v>284</v>
      </c>
      <c r="AD2938" s="176" t="s">
        <v>284</v>
      </c>
      <c r="AE2938" s="176" t="s">
        <v>284</v>
      </c>
      <c r="AF2938" s="176" t="s">
        <v>284</v>
      </c>
      <c r="AG2938" s="176" t="s">
        <v>284</v>
      </c>
      <c r="AH2938" s="176" t="s">
        <v>284</v>
      </c>
      <c r="AI2938" s="176" t="s">
        <v>284</v>
      </c>
      <c r="AJ2938" s="176" t="s">
        <v>284</v>
      </c>
      <c r="AK2938" s="176" t="s">
        <v>284</v>
      </c>
      <c r="AL2938" s="176" t="s">
        <v>284</v>
      </c>
      <c r="AM2938" s="176" t="s">
        <v>284</v>
      </c>
      <c r="AN2938" s="176" t="s">
        <v>284</v>
      </c>
      <c r="AO2938" s="176" t="s">
        <v>284</v>
      </c>
      <c r="AP2938" s="176" t="s">
        <v>284</v>
      </c>
      <c r="AQ2938" s="176" t="s">
        <v>284</v>
      </c>
      <c r="AR2938" s="176" t="s">
        <v>284</v>
      </c>
      <c r="AS2938" s="176" t="s">
        <v>284</v>
      </c>
      <c r="AT2938" s="176" t="s">
        <v>284</v>
      </c>
      <c r="AU2938" s="176" t="s">
        <v>284</v>
      </c>
      <c r="AV2938" s="176" t="s">
        <v>284</v>
      </c>
      <c r="AW2938" s="176" t="s">
        <v>284</v>
      </c>
      <c r="AX2938" s="176" t="s">
        <v>284</v>
      </c>
    </row>
    <row r="2939" spans="1:50" x14ac:dyDescent="0.3">
      <c r="A2939" s="176">
        <v>814067</v>
      </c>
      <c r="B2939" s="176" t="s">
        <v>308</v>
      </c>
      <c r="C2939" s="176" t="s">
        <v>222</v>
      </c>
      <c r="D2939" s="176" t="s">
        <v>222</v>
      </c>
      <c r="E2939" s="176" t="s">
        <v>222</v>
      </c>
      <c r="F2939" s="176" t="s">
        <v>222</v>
      </c>
      <c r="G2939" s="176" t="s">
        <v>222</v>
      </c>
      <c r="H2939" s="176" t="s">
        <v>222</v>
      </c>
      <c r="I2939" s="176" t="s">
        <v>222</v>
      </c>
      <c r="J2939" s="176" t="s">
        <v>222</v>
      </c>
      <c r="K2939" s="176" t="s">
        <v>222</v>
      </c>
      <c r="L2939" s="176" t="s">
        <v>221</v>
      </c>
      <c r="M2939" s="176" t="s">
        <v>222</v>
      </c>
      <c r="N2939" s="176" t="s">
        <v>221</v>
      </c>
      <c r="O2939" s="176" t="s">
        <v>284</v>
      </c>
      <c r="P2939" s="176" t="s">
        <v>284</v>
      </c>
      <c r="Q2939" s="176" t="s">
        <v>284</v>
      </c>
      <c r="R2939" s="176" t="s">
        <v>284</v>
      </c>
      <c r="S2939" s="176" t="s">
        <v>284</v>
      </c>
      <c r="T2939" s="176" t="s">
        <v>284</v>
      </c>
      <c r="U2939" s="176" t="s">
        <v>284</v>
      </c>
      <c r="V2939" s="176" t="s">
        <v>284</v>
      </c>
      <c r="W2939" s="176" t="s">
        <v>284</v>
      </c>
      <c r="X2939" s="176" t="s">
        <v>284</v>
      </c>
      <c r="Y2939" s="176" t="s">
        <v>284</v>
      </c>
      <c r="Z2939" s="176" t="s">
        <v>284</v>
      </c>
      <c r="AA2939" s="176" t="s">
        <v>284</v>
      </c>
      <c r="AB2939" s="176" t="s">
        <v>284</v>
      </c>
      <c r="AC2939" s="176" t="s">
        <v>284</v>
      </c>
      <c r="AD2939" s="176" t="s">
        <v>284</v>
      </c>
      <c r="AE2939" s="176" t="s">
        <v>284</v>
      </c>
      <c r="AF2939" s="176" t="s">
        <v>284</v>
      </c>
      <c r="AG2939" s="176" t="s">
        <v>284</v>
      </c>
      <c r="AH2939" s="176" t="s">
        <v>284</v>
      </c>
      <c r="AI2939" s="176" t="s">
        <v>284</v>
      </c>
      <c r="AJ2939" s="176" t="s">
        <v>284</v>
      </c>
      <c r="AK2939" s="176" t="s">
        <v>284</v>
      </c>
      <c r="AL2939" s="176" t="s">
        <v>284</v>
      </c>
      <c r="AM2939" s="176" t="s">
        <v>284</v>
      </c>
      <c r="AN2939" s="176" t="s">
        <v>284</v>
      </c>
      <c r="AO2939" s="176" t="s">
        <v>284</v>
      </c>
      <c r="AP2939" s="176" t="s">
        <v>284</v>
      </c>
      <c r="AQ2939" s="176" t="s">
        <v>284</v>
      </c>
      <c r="AR2939" s="176" t="s">
        <v>284</v>
      </c>
      <c r="AS2939" s="176" t="s">
        <v>284</v>
      </c>
      <c r="AT2939" s="176" t="s">
        <v>284</v>
      </c>
      <c r="AU2939" s="176" t="s">
        <v>284</v>
      </c>
      <c r="AV2939" s="176" t="s">
        <v>284</v>
      </c>
      <c r="AW2939" s="176" t="s">
        <v>284</v>
      </c>
      <c r="AX2939" s="176" t="s">
        <v>284</v>
      </c>
    </row>
    <row r="2940" spans="1:50" x14ac:dyDescent="0.3">
      <c r="A2940" s="176">
        <v>814069</v>
      </c>
      <c r="B2940" s="176" t="s">
        <v>308</v>
      </c>
      <c r="C2940" s="176" t="s">
        <v>222</v>
      </c>
      <c r="D2940" s="176" t="s">
        <v>221</v>
      </c>
      <c r="E2940" s="176" t="s">
        <v>222</v>
      </c>
      <c r="F2940" s="176" t="s">
        <v>222</v>
      </c>
      <c r="G2940" s="176" t="s">
        <v>222</v>
      </c>
      <c r="H2940" s="176" t="s">
        <v>222</v>
      </c>
      <c r="I2940" s="176" t="s">
        <v>221</v>
      </c>
      <c r="J2940" s="176" t="s">
        <v>222</v>
      </c>
      <c r="K2940" s="176" t="s">
        <v>222</v>
      </c>
      <c r="L2940" s="176" t="s">
        <v>222</v>
      </c>
      <c r="M2940" s="176" t="s">
        <v>222</v>
      </c>
      <c r="N2940" s="176" t="s">
        <v>222</v>
      </c>
      <c r="O2940" s="176" t="s">
        <v>284</v>
      </c>
      <c r="P2940" s="176" t="s">
        <v>284</v>
      </c>
      <c r="Q2940" s="176" t="s">
        <v>284</v>
      </c>
      <c r="R2940" s="176" t="s">
        <v>284</v>
      </c>
      <c r="S2940" s="176" t="s">
        <v>284</v>
      </c>
      <c r="T2940" s="176" t="s">
        <v>284</v>
      </c>
      <c r="U2940" s="176" t="s">
        <v>284</v>
      </c>
      <c r="V2940" s="176" t="s">
        <v>284</v>
      </c>
      <c r="W2940" s="176" t="s">
        <v>284</v>
      </c>
      <c r="X2940" s="176" t="s">
        <v>284</v>
      </c>
      <c r="Y2940" s="176" t="s">
        <v>284</v>
      </c>
      <c r="Z2940" s="176" t="s">
        <v>284</v>
      </c>
      <c r="AA2940" s="176" t="s">
        <v>284</v>
      </c>
      <c r="AB2940" s="176" t="s">
        <v>284</v>
      </c>
      <c r="AC2940" s="176" t="s">
        <v>284</v>
      </c>
      <c r="AD2940" s="176" t="s">
        <v>284</v>
      </c>
      <c r="AE2940" s="176" t="s">
        <v>284</v>
      </c>
      <c r="AF2940" s="176" t="s">
        <v>284</v>
      </c>
      <c r="AG2940" s="176" t="s">
        <v>284</v>
      </c>
      <c r="AH2940" s="176" t="s">
        <v>284</v>
      </c>
      <c r="AI2940" s="176" t="s">
        <v>284</v>
      </c>
      <c r="AJ2940" s="176" t="s">
        <v>284</v>
      </c>
      <c r="AK2940" s="176" t="s">
        <v>284</v>
      </c>
      <c r="AL2940" s="176" t="s">
        <v>284</v>
      </c>
      <c r="AM2940" s="176" t="s">
        <v>284</v>
      </c>
      <c r="AN2940" s="176" t="s">
        <v>284</v>
      </c>
      <c r="AO2940" s="176" t="s">
        <v>284</v>
      </c>
      <c r="AP2940" s="176" t="s">
        <v>284</v>
      </c>
      <c r="AQ2940" s="176" t="s">
        <v>284</v>
      </c>
      <c r="AR2940" s="176" t="s">
        <v>284</v>
      </c>
      <c r="AS2940" s="176" t="s">
        <v>284</v>
      </c>
      <c r="AT2940" s="176" t="s">
        <v>284</v>
      </c>
      <c r="AU2940" s="176" t="s">
        <v>284</v>
      </c>
      <c r="AV2940" s="176" t="s">
        <v>284</v>
      </c>
      <c r="AW2940" s="176" t="s">
        <v>284</v>
      </c>
      <c r="AX2940" s="176" t="s">
        <v>284</v>
      </c>
    </row>
    <row r="2941" spans="1:50" x14ac:dyDescent="0.3">
      <c r="A2941" s="176">
        <v>814070</v>
      </c>
      <c r="B2941" s="176" t="s">
        <v>308</v>
      </c>
      <c r="C2941" s="176" t="s">
        <v>221</v>
      </c>
      <c r="D2941" s="176" t="s">
        <v>222</v>
      </c>
      <c r="E2941" s="176" t="s">
        <v>222</v>
      </c>
      <c r="F2941" s="176" t="s">
        <v>222</v>
      </c>
      <c r="G2941" s="176" t="s">
        <v>222</v>
      </c>
      <c r="H2941" s="176" t="s">
        <v>222</v>
      </c>
      <c r="I2941" s="176" t="s">
        <v>221</v>
      </c>
      <c r="J2941" s="176" t="s">
        <v>221</v>
      </c>
      <c r="K2941" s="176" t="s">
        <v>221</v>
      </c>
      <c r="L2941" s="176" t="s">
        <v>221</v>
      </c>
      <c r="M2941" s="176" t="s">
        <v>221</v>
      </c>
      <c r="N2941" s="176" t="s">
        <v>221</v>
      </c>
    </row>
    <row r="2942" spans="1:50" x14ac:dyDescent="0.3">
      <c r="A2942" s="176">
        <v>814071</v>
      </c>
      <c r="B2942" s="176" t="s">
        <v>308</v>
      </c>
      <c r="C2942" s="176" t="s">
        <v>222</v>
      </c>
      <c r="D2942" s="176" t="s">
        <v>222</v>
      </c>
      <c r="E2942" s="176" t="s">
        <v>222</v>
      </c>
      <c r="F2942" s="176" t="s">
        <v>222</v>
      </c>
      <c r="G2942" s="176" t="s">
        <v>222</v>
      </c>
      <c r="H2942" s="176" t="s">
        <v>222</v>
      </c>
      <c r="I2942" s="176" t="s">
        <v>222</v>
      </c>
      <c r="J2942" s="176" t="s">
        <v>222</v>
      </c>
      <c r="K2942" s="176" t="s">
        <v>222</v>
      </c>
      <c r="L2942" s="176" t="s">
        <v>222</v>
      </c>
      <c r="M2942" s="176" t="s">
        <v>222</v>
      </c>
      <c r="N2942" s="176" t="s">
        <v>222</v>
      </c>
      <c r="O2942" s="176" t="s">
        <v>284</v>
      </c>
      <c r="P2942" s="176" t="s">
        <v>284</v>
      </c>
      <c r="Q2942" s="176" t="s">
        <v>284</v>
      </c>
      <c r="R2942" s="176" t="s">
        <v>284</v>
      </c>
      <c r="S2942" s="176" t="s">
        <v>284</v>
      </c>
      <c r="T2942" s="176" t="s">
        <v>284</v>
      </c>
      <c r="U2942" s="176" t="s">
        <v>284</v>
      </c>
      <c r="V2942" s="176" t="s">
        <v>284</v>
      </c>
      <c r="W2942" s="176" t="s">
        <v>284</v>
      </c>
      <c r="X2942" s="176" t="s">
        <v>284</v>
      </c>
      <c r="Y2942" s="176" t="s">
        <v>284</v>
      </c>
      <c r="Z2942" s="176" t="s">
        <v>284</v>
      </c>
      <c r="AA2942" s="176" t="s">
        <v>284</v>
      </c>
      <c r="AB2942" s="176" t="s">
        <v>284</v>
      </c>
      <c r="AC2942" s="176" t="s">
        <v>284</v>
      </c>
      <c r="AD2942" s="176" t="s">
        <v>284</v>
      </c>
      <c r="AE2942" s="176" t="s">
        <v>284</v>
      </c>
      <c r="AF2942" s="176" t="s">
        <v>284</v>
      </c>
      <c r="AG2942" s="176" t="s">
        <v>284</v>
      </c>
      <c r="AH2942" s="176" t="s">
        <v>284</v>
      </c>
      <c r="AI2942" s="176" t="s">
        <v>284</v>
      </c>
      <c r="AJ2942" s="176" t="s">
        <v>284</v>
      </c>
      <c r="AK2942" s="176" t="s">
        <v>284</v>
      </c>
      <c r="AL2942" s="176" t="s">
        <v>284</v>
      </c>
      <c r="AM2942" s="176" t="s">
        <v>284</v>
      </c>
      <c r="AN2942" s="176" t="s">
        <v>284</v>
      </c>
      <c r="AO2942" s="176" t="s">
        <v>284</v>
      </c>
      <c r="AP2942" s="176" t="s">
        <v>284</v>
      </c>
      <c r="AQ2942" s="176" t="s">
        <v>284</v>
      </c>
      <c r="AR2942" s="176" t="s">
        <v>284</v>
      </c>
      <c r="AS2942" s="176" t="s">
        <v>284</v>
      </c>
      <c r="AT2942" s="176" t="s">
        <v>284</v>
      </c>
      <c r="AU2942" s="176" t="s">
        <v>284</v>
      </c>
      <c r="AV2942" s="176" t="s">
        <v>284</v>
      </c>
      <c r="AW2942" s="176" t="s">
        <v>284</v>
      </c>
      <c r="AX2942" s="176" t="s">
        <v>284</v>
      </c>
    </row>
    <row r="2943" spans="1:50" x14ac:dyDescent="0.3">
      <c r="A2943" s="176">
        <v>814073</v>
      </c>
      <c r="B2943" s="176" t="s">
        <v>308</v>
      </c>
      <c r="C2943" s="176" t="s">
        <v>222</v>
      </c>
      <c r="D2943" s="176" t="s">
        <v>222</v>
      </c>
      <c r="E2943" s="176" t="s">
        <v>222</v>
      </c>
      <c r="F2943" s="176" t="s">
        <v>222</v>
      </c>
      <c r="G2943" s="176" t="s">
        <v>222</v>
      </c>
      <c r="H2943" s="176" t="s">
        <v>222</v>
      </c>
      <c r="I2943" s="176" t="s">
        <v>221</v>
      </c>
      <c r="J2943" s="176" t="s">
        <v>221</v>
      </c>
      <c r="K2943" s="176" t="s">
        <v>221</v>
      </c>
      <c r="L2943" s="176" t="s">
        <v>221</v>
      </c>
      <c r="M2943" s="176" t="s">
        <v>221</v>
      </c>
      <c r="N2943" s="176" t="s">
        <v>221</v>
      </c>
    </row>
    <row r="2944" spans="1:50" x14ac:dyDescent="0.3">
      <c r="A2944" s="176">
        <v>814074</v>
      </c>
      <c r="B2944" s="176" t="s">
        <v>308</v>
      </c>
      <c r="C2944" s="176" t="s">
        <v>222</v>
      </c>
      <c r="D2944" s="176" t="s">
        <v>222</v>
      </c>
      <c r="E2944" s="176" t="s">
        <v>221</v>
      </c>
      <c r="F2944" s="176" t="s">
        <v>222</v>
      </c>
      <c r="G2944" s="176" t="s">
        <v>222</v>
      </c>
      <c r="H2944" s="176" t="s">
        <v>222</v>
      </c>
      <c r="I2944" s="176" t="s">
        <v>222</v>
      </c>
      <c r="J2944" s="176" t="s">
        <v>222</v>
      </c>
      <c r="K2944" s="176" t="s">
        <v>222</v>
      </c>
      <c r="L2944" s="176" t="s">
        <v>222</v>
      </c>
      <c r="M2944" s="176" t="s">
        <v>222</v>
      </c>
      <c r="N2944" s="176" t="s">
        <v>222</v>
      </c>
      <c r="O2944" s="176" t="s">
        <v>284</v>
      </c>
      <c r="P2944" s="176" t="s">
        <v>284</v>
      </c>
      <c r="Q2944" s="176" t="s">
        <v>284</v>
      </c>
      <c r="R2944" s="176" t="s">
        <v>284</v>
      </c>
      <c r="S2944" s="176" t="s">
        <v>284</v>
      </c>
      <c r="T2944" s="176" t="s">
        <v>284</v>
      </c>
      <c r="U2944" s="176" t="s">
        <v>284</v>
      </c>
      <c r="V2944" s="176" t="s">
        <v>284</v>
      </c>
      <c r="W2944" s="176" t="s">
        <v>284</v>
      </c>
      <c r="X2944" s="176" t="s">
        <v>284</v>
      </c>
      <c r="Y2944" s="176" t="s">
        <v>284</v>
      </c>
      <c r="Z2944" s="176" t="s">
        <v>284</v>
      </c>
      <c r="AA2944" s="176" t="s">
        <v>284</v>
      </c>
      <c r="AB2944" s="176" t="s">
        <v>284</v>
      </c>
      <c r="AC2944" s="176" t="s">
        <v>284</v>
      </c>
      <c r="AD2944" s="176" t="s">
        <v>284</v>
      </c>
      <c r="AE2944" s="176" t="s">
        <v>284</v>
      </c>
      <c r="AF2944" s="176" t="s">
        <v>284</v>
      </c>
      <c r="AG2944" s="176" t="s">
        <v>284</v>
      </c>
      <c r="AH2944" s="176" t="s">
        <v>284</v>
      </c>
      <c r="AI2944" s="176" t="s">
        <v>284</v>
      </c>
      <c r="AJ2944" s="176" t="s">
        <v>284</v>
      </c>
      <c r="AK2944" s="176" t="s">
        <v>284</v>
      </c>
      <c r="AL2944" s="176" t="s">
        <v>284</v>
      </c>
      <c r="AM2944" s="176" t="s">
        <v>284</v>
      </c>
      <c r="AN2944" s="176" t="s">
        <v>284</v>
      </c>
      <c r="AO2944" s="176" t="s">
        <v>284</v>
      </c>
      <c r="AP2944" s="176" t="s">
        <v>284</v>
      </c>
      <c r="AQ2944" s="176" t="s">
        <v>284</v>
      </c>
      <c r="AR2944" s="176" t="s">
        <v>284</v>
      </c>
      <c r="AS2944" s="176" t="s">
        <v>284</v>
      </c>
      <c r="AT2944" s="176" t="s">
        <v>284</v>
      </c>
      <c r="AU2944" s="176" t="s">
        <v>284</v>
      </c>
      <c r="AV2944" s="176" t="s">
        <v>284</v>
      </c>
      <c r="AW2944" s="176" t="s">
        <v>284</v>
      </c>
      <c r="AX2944" s="176" t="s">
        <v>284</v>
      </c>
    </row>
    <row r="2945" spans="1:50" x14ac:dyDescent="0.3">
      <c r="A2945" s="176">
        <v>814075</v>
      </c>
      <c r="B2945" s="176" t="s">
        <v>308</v>
      </c>
      <c r="C2945" s="176" t="s">
        <v>222</v>
      </c>
      <c r="D2945" s="176" t="s">
        <v>221</v>
      </c>
      <c r="E2945" s="176" t="s">
        <v>221</v>
      </c>
      <c r="F2945" s="176" t="s">
        <v>222</v>
      </c>
      <c r="G2945" s="176" t="s">
        <v>222</v>
      </c>
      <c r="H2945" s="176" t="s">
        <v>222</v>
      </c>
      <c r="I2945" s="176" t="s">
        <v>221</v>
      </c>
      <c r="J2945" s="176" t="s">
        <v>221</v>
      </c>
      <c r="K2945" s="176" t="s">
        <v>221</v>
      </c>
      <c r="L2945" s="176" t="s">
        <v>221</v>
      </c>
      <c r="M2945" s="176" t="s">
        <v>221</v>
      </c>
      <c r="N2945" s="176" t="s">
        <v>221</v>
      </c>
    </row>
    <row r="2946" spans="1:50" x14ac:dyDescent="0.3">
      <c r="A2946" s="176">
        <v>814076</v>
      </c>
      <c r="B2946" s="176" t="s">
        <v>308</v>
      </c>
      <c r="C2946" s="176" t="s">
        <v>222</v>
      </c>
      <c r="D2946" s="176" t="s">
        <v>222</v>
      </c>
      <c r="E2946" s="176" t="s">
        <v>222</v>
      </c>
      <c r="F2946" s="176" t="s">
        <v>222</v>
      </c>
      <c r="G2946" s="176" t="s">
        <v>222</v>
      </c>
      <c r="H2946" s="176" t="s">
        <v>222</v>
      </c>
      <c r="I2946" s="176" t="s">
        <v>222</v>
      </c>
      <c r="J2946" s="176" t="s">
        <v>222</v>
      </c>
      <c r="K2946" s="176" t="s">
        <v>222</v>
      </c>
      <c r="L2946" s="176" t="s">
        <v>222</v>
      </c>
      <c r="M2946" s="176" t="s">
        <v>222</v>
      </c>
      <c r="N2946" s="176" t="s">
        <v>222</v>
      </c>
      <c r="O2946" s="176" t="s">
        <v>284</v>
      </c>
      <c r="P2946" s="176" t="s">
        <v>284</v>
      </c>
      <c r="Q2946" s="176" t="s">
        <v>284</v>
      </c>
      <c r="R2946" s="176" t="s">
        <v>284</v>
      </c>
      <c r="S2946" s="176" t="s">
        <v>284</v>
      </c>
      <c r="T2946" s="176" t="s">
        <v>284</v>
      </c>
      <c r="U2946" s="176" t="s">
        <v>284</v>
      </c>
      <c r="V2946" s="176" t="s">
        <v>284</v>
      </c>
      <c r="W2946" s="176" t="s">
        <v>284</v>
      </c>
      <c r="X2946" s="176" t="s">
        <v>284</v>
      </c>
      <c r="Y2946" s="176" t="s">
        <v>284</v>
      </c>
      <c r="Z2946" s="176" t="s">
        <v>284</v>
      </c>
      <c r="AA2946" s="176" t="s">
        <v>284</v>
      </c>
      <c r="AB2946" s="176" t="s">
        <v>284</v>
      </c>
      <c r="AC2946" s="176" t="s">
        <v>284</v>
      </c>
      <c r="AD2946" s="176" t="s">
        <v>284</v>
      </c>
      <c r="AE2946" s="176" t="s">
        <v>284</v>
      </c>
      <c r="AF2946" s="176" t="s">
        <v>284</v>
      </c>
      <c r="AG2946" s="176" t="s">
        <v>284</v>
      </c>
      <c r="AH2946" s="176" t="s">
        <v>284</v>
      </c>
      <c r="AI2946" s="176" t="s">
        <v>284</v>
      </c>
      <c r="AJ2946" s="176" t="s">
        <v>284</v>
      </c>
      <c r="AK2946" s="176" t="s">
        <v>284</v>
      </c>
      <c r="AL2946" s="176" t="s">
        <v>284</v>
      </c>
      <c r="AM2946" s="176" t="s">
        <v>284</v>
      </c>
      <c r="AN2946" s="176" t="s">
        <v>284</v>
      </c>
      <c r="AO2946" s="176" t="s">
        <v>284</v>
      </c>
      <c r="AP2946" s="176" t="s">
        <v>284</v>
      </c>
      <c r="AQ2946" s="176" t="s">
        <v>284</v>
      </c>
      <c r="AR2946" s="176" t="s">
        <v>284</v>
      </c>
      <c r="AS2946" s="176" t="s">
        <v>284</v>
      </c>
      <c r="AT2946" s="176" t="s">
        <v>284</v>
      </c>
      <c r="AU2946" s="176" t="s">
        <v>284</v>
      </c>
      <c r="AV2946" s="176" t="s">
        <v>284</v>
      </c>
      <c r="AW2946" s="176" t="s">
        <v>284</v>
      </c>
      <c r="AX2946" s="176" t="s">
        <v>284</v>
      </c>
    </row>
    <row r="2947" spans="1:50" x14ac:dyDescent="0.3">
      <c r="A2947" s="176">
        <v>814078</v>
      </c>
      <c r="B2947" s="176" t="s">
        <v>308</v>
      </c>
      <c r="C2947" s="176" t="s">
        <v>222</v>
      </c>
      <c r="D2947" s="176" t="s">
        <v>222</v>
      </c>
      <c r="E2947" s="176" t="s">
        <v>222</v>
      </c>
      <c r="F2947" s="176" t="s">
        <v>222</v>
      </c>
      <c r="G2947" s="176" t="s">
        <v>222</v>
      </c>
      <c r="H2947" s="176" t="s">
        <v>222</v>
      </c>
      <c r="I2947" s="176" t="s">
        <v>221</v>
      </c>
      <c r="J2947" s="176" t="s">
        <v>221</v>
      </c>
      <c r="K2947" s="176" t="s">
        <v>221</v>
      </c>
      <c r="L2947" s="176" t="s">
        <v>221</v>
      </c>
      <c r="M2947" s="176" t="s">
        <v>221</v>
      </c>
      <c r="N2947" s="176" t="s">
        <v>221</v>
      </c>
    </row>
    <row r="2948" spans="1:50" x14ac:dyDescent="0.3">
      <c r="A2948" s="176">
        <v>814079</v>
      </c>
      <c r="B2948" s="176" t="s">
        <v>308</v>
      </c>
      <c r="C2948" s="176" t="s">
        <v>222</v>
      </c>
      <c r="D2948" s="176" t="s">
        <v>222</v>
      </c>
      <c r="E2948" s="176" t="s">
        <v>222</v>
      </c>
      <c r="F2948" s="176" t="s">
        <v>222</v>
      </c>
      <c r="G2948" s="176" t="s">
        <v>222</v>
      </c>
      <c r="H2948" s="176" t="s">
        <v>222</v>
      </c>
      <c r="I2948" s="176" t="s">
        <v>221</v>
      </c>
      <c r="J2948" s="176" t="s">
        <v>221</v>
      </c>
      <c r="K2948" s="176" t="s">
        <v>221</v>
      </c>
      <c r="L2948" s="176" t="s">
        <v>221</v>
      </c>
      <c r="M2948" s="176" t="s">
        <v>221</v>
      </c>
      <c r="N2948" s="176" t="s">
        <v>221</v>
      </c>
    </row>
    <row r="2949" spans="1:50" x14ac:dyDescent="0.3">
      <c r="A2949" s="176">
        <v>814080</v>
      </c>
      <c r="B2949" s="176" t="s">
        <v>308</v>
      </c>
      <c r="C2949" s="176" t="s">
        <v>222</v>
      </c>
      <c r="D2949" s="176" t="s">
        <v>222</v>
      </c>
      <c r="E2949" s="176" t="s">
        <v>222</v>
      </c>
      <c r="F2949" s="176" t="s">
        <v>222</v>
      </c>
      <c r="G2949" s="176" t="s">
        <v>221</v>
      </c>
      <c r="H2949" s="176" t="s">
        <v>222</v>
      </c>
      <c r="I2949" s="176" t="s">
        <v>221</v>
      </c>
      <c r="J2949" s="176" t="s">
        <v>221</v>
      </c>
      <c r="K2949" s="176" t="s">
        <v>221</v>
      </c>
      <c r="L2949" s="176" t="s">
        <v>221</v>
      </c>
      <c r="M2949" s="176" t="s">
        <v>221</v>
      </c>
      <c r="N2949" s="176" t="s">
        <v>221</v>
      </c>
    </row>
    <row r="2950" spans="1:50" x14ac:dyDescent="0.3">
      <c r="A2950" s="176">
        <v>814082</v>
      </c>
      <c r="B2950" s="176" t="s">
        <v>308</v>
      </c>
      <c r="C2950" s="176" t="s">
        <v>222</v>
      </c>
      <c r="D2950" s="176" t="s">
        <v>222</v>
      </c>
      <c r="E2950" s="176" t="s">
        <v>222</v>
      </c>
      <c r="F2950" s="176" t="s">
        <v>222</v>
      </c>
      <c r="G2950" s="176" t="s">
        <v>222</v>
      </c>
      <c r="H2950" s="176" t="s">
        <v>222</v>
      </c>
      <c r="I2950" s="176" t="s">
        <v>221</v>
      </c>
      <c r="J2950" s="176" t="s">
        <v>221</v>
      </c>
      <c r="K2950" s="176" t="s">
        <v>221</v>
      </c>
      <c r="L2950" s="176" t="s">
        <v>221</v>
      </c>
      <c r="M2950" s="176" t="s">
        <v>221</v>
      </c>
      <c r="N2950" s="176" t="s">
        <v>221</v>
      </c>
    </row>
    <row r="2951" spans="1:50" x14ac:dyDescent="0.3">
      <c r="A2951" s="176">
        <v>814085</v>
      </c>
      <c r="B2951" s="176" t="s">
        <v>308</v>
      </c>
      <c r="C2951" s="176" t="s">
        <v>222</v>
      </c>
      <c r="D2951" s="176" t="s">
        <v>221</v>
      </c>
      <c r="E2951" s="176" t="s">
        <v>221</v>
      </c>
      <c r="F2951" s="176" t="s">
        <v>222</v>
      </c>
      <c r="G2951" s="176" t="s">
        <v>222</v>
      </c>
      <c r="H2951" s="176" t="s">
        <v>222</v>
      </c>
      <c r="I2951" s="176" t="s">
        <v>221</v>
      </c>
      <c r="J2951" s="176" t="s">
        <v>221</v>
      </c>
      <c r="K2951" s="176" t="s">
        <v>221</v>
      </c>
      <c r="L2951" s="176" t="s">
        <v>221</v>
      </c>
      <c r="M2951" s="176" t="s">
        <v>222</v>
      </c>
      <c r="N2951" s="176" t="s">
        <v>221</v>
      </c>
      <c r="O2951" s="176" t="s">
        <v>284</v>
      </c>
      <c r="P2951" s="176" t="s">
        <v>284</v>
      </c>
      <c r="Q2951" s="176" t="s">
        <v>284</v>
      </c>
      <c r="R2951" s="176" t="s">
        <v>284</v>
      </c>
      <c r="S2951" s="176" t="s">
        <v>284</v>
      </c>
      <c r="T2951" s="176" t="s">
        <v>284</v>
      </c>
      <c r="U2951" s="176" t="s">
        <v>284</v>
      </c>
      <c r="V2951" s="176" t="s">
        <v>284</v>
      </c>
      <c r="W2951" s="176" t="s">
        <v>284</v>
      </c>
      <c r="X2951" s="176" t="s">
        <v>284</v>
      </c>
      <c r="Y2951" s="176" t="s">
        <v>284</v>
      </c>
      <c r="Z2951" s="176" t="s">
        <v>284</v>
      </c>
      <c r="AA2951" s="176" t="s">
        <v>284</v>
      </c>
      <c r="AB2951" s="176" t="s">
        <v>284</v>
      </c>
      <c r="AC2951" s="176" t="s">
        <v>284</v>
      </c>
      <c r="AD2951" s="176" t="s">
        <v>284</v>
      </c>
      <c r="AE2951" s="176" t="s">
        <v>284</v>
      </c>
      <c r="AF2951" s="176" t="s">
        <v>284</v>
      </c>
      <c r="AG2951" s="176" t="s">
        <v>284</v>
      </c>
      <c r="AH2951" s="176" t="s">
        <v>284</v>
      </c>
      <c r="AI2951" s="176" t="s">
        <v>284</v>
      </c>
      <c r="AJ2951" s="176" t="s">
        <v>284</v>
      </c>
      <c r="AK2951" s="176" t="s">
        <v>284</v>
      </c>
      <c r="AL2951" s="176" t="s">
        <v>284</v>
      </c>
      <c r="AM2951" s="176" t="s">
        <v>284</v>
      </c>
      <c r="AN2951" s="176" t="s">
        <v>284</v>
      </c>
      <c r="AO2951" s="176" t="s">
        <v>284</v>
      </c>
      <c r="AP2951" s="176" t="s">
        <v>284</v>
      </c>
      <c r="AQ2951" s="176" t="s">
        <v>284</v>
      </c>
      <c r="AR2951" s="176" t="s">
        <v>284</v>
      </c>
      <c r="AS2951" s="176" t="s">
        <v>284</v>
      </c>
      <c r="AT2951" s="176" t="s">
        <v>284</v>
      </c>
      <c r="AU2951" s="176" t="s">
        <v>284</v>
      </c>
      <c r="AV2951" s="176" t="s">
        <v>284</v>
      </c>
      <c r="AW2951" s="176" t="s">
        <v>284</v>
      </c>
      <c r="AX2951" s="176" t="s">
        <v>284</v>
      </c>
    </row>
    <row r="2952" spans="1:50" x14ac:dyDescent="0.3">
      <c r="A2952" s="176">
        <v>814086</v>
      </c>
      <c r="B2952" s="176" t="s">
        <v>308</v>
      </c>
      <c r="C2952" s="176" t="s">
        <v>222</v>
      </c>
      <c r="D2952" s="176" t="s">
        <v>222</v>
      </c>
      <c r="E2952" s="176" t="s">
        <v>222</v>
      </c>
      <c r="F2952" s="176" t="s">
        <v>221</v>
      </c>
      <c r="G2952" s="176" t="s">
        <v>222</v>
      </c>
      <c r="H2952" s="176" t="s">
        <v>222</v>
      </c>
      <c r="I2952" s="176" t="s">
        <v>221</v>
      </c>
      <c r="J2952" s="176" t="s">
        <v>221</v>
      </c>
      <c r="K2952" s="176" t="s">
        <v>221</v>
      </c>
      <c r="L2952" s="176" t="s">
        <v>221</v>
      </c>
      <c r="M2952" s="176" t="s">
        <v>221</v>
      </c>
      <c r="N2952" s="176" t="s">
        <v>221</v>
      </c>
    </row>
    <row r="2953" spans="1:50" x14ac:dyDescent="0.3">
      <c r="A2953" s="176">
        <v>814087</v>
      </c>
      <c r="B2953" s="176" t="s">
        <v>308</v>
      </c>
      <c r="C2953" s="176" t="s">
        <v>222</v>
      </c>
      <c r="D2953" s="176" t="s">
        <v>222</v>
      </c>
      <c r="E2953" s="176" t="s">
        <v>222</v>
      </c>
      <c r="F2953" s="176" t="s">
        <v>222</v>
      </c>
      <c r="G2953" s="176" t="s">
        <v>222</v>
      </c>
      <c r="H2953" s="176" t="s">
        <v>221</v>
      </c>
      <c r="I2953" s="176" t="s">
        <v>221</v>
      </c>
      <c r="J2953" s="176" t="s">
        <v>221</v>
      </c>
      <c r="K2953" s="176" t="s">
        <v>221</v>
      </c>
      <c r="L2953" s="176" t="s">
        <v>221</v>
      </c>
      <c r="M2953" s="176" t="s">
        <v>221</v>
      </c>
      <c r="N2953" s="176" t="s">
        <v>221</v>
      </c>
    </row>
    <row r="2954" spans="1:50" x14ac:dyDescent="0.3">
      <c r="A2954" s="176">
        <v>814089</v>
      </c>
      <c r="B2954" s="176" t="s">
        <v>308</v>
      </c>
      <c r="C2954" s="176" t="s">
        <v>222</v>
      </c>
      <c r="D2954" s="176" t="s">
        <v>222</v>
      </c>
      <c r="E2954" s="176" t="s">
        <v>222</v>
      </c>
      <c r="F2954" s="176" t="s">
        <v>221</v>
      </c>
      <c r="G2954" s="176" t="s">
        <v>221</v>
      </c>
      <c r="H2954" s="176" t="s">
        <v>222</v>
      </c>
      <c r="I2954" s="176" t="s">
        <v>221</v>
      </c>
      <c r="J2954" s="176" t="s">
        <v>221</v>
      </c>
      <c r="K2954" s="176" t="s">
        <v>221</v>
      </c>
      <c r="L2954" s="176" t="s">
        <v>221</v>
      </c>
      <c r="M2954" s="176" t="s">
        <v>221</v>
      </c>
      <c r="N2954" s="176" t="s">
        <v>222</v>
      </c>
      <c r="O2954" s="176" t="s">
        <v>284</v>
      </c>
      <c r="P2954" s="176" t="s">
        <v>284</v>
      </c>
      <c r="Q2954" s="176" t="s">
        <v>284</v>
      </c>
      <c r="R2954" s="176" t="s">
        <v>284</v>
      </c>
      <c r="S2954" s="176" t="s">
        <v>284</v>
      </c>
      <c r="T2954" s="176" t="s">
        <v>284</v>
      </c>
      <c r="U2954" s="176" t="s">
        <v>284</v>
      </c>
      <c r="V2954" s="176" t="s">
        <v>284</v>
      </c>
      <c r="W2954" s="176" t="s">
        <v>284</v>
      </c>
      <c r="X2954" s="176" t="s">
        <v>284</v>
      </c>
      <c r="Y2954" s="176" t="s">
        <v>284</v>
      </c>
      <c r="Z2954" s="176" t="s">
        <v>284</v>
      </c>
      <c r="AA2954" s="176" t="s">
        <v>284</v>
      </c>
      <c r="AB2954" s="176" t="s">
        <v>284</v>
      </c>
      <c r="AC2954" s="176" t="s">
        <v>284</v>
      </c>
      <c r="AD2954" s="176" t="s">
        <v>284</v>
      </c>
      <c r="AE2954" s="176" t="s">
        <v>284</v>
      </c>
      <c r="AF2954" s="176" t="s">
        <v>284</v>
      </c>
      <c r="AG2954" s="176" t="s">
        <v>284</v>
      </c>
      <c r="AH2954" s="176" t="s">
        <v>284</v>
      </c>
      <c r="AI2954" s="176" t="s">
        <v>284</v>
      </c>
      <c r="AJ2954" s="176" t="s">
        <v>284</v>
      </c>
      <c r="AK2954" s="176" t="s">
        <v>284</v>
      </c>
      <c r="AL2954" s="176" t="s">
        <v>284</v>
      </c>
      <c r="AM2954" s="176" t="s">
        <v>284</v>
      </c>
      <c r="AN2954" s="176" t="s">
        <v>284</v>
      </c>
      <c r="AO2954" s="176" t="s">
        <v>284</v>
      </c>
      <c r="AP2954" s="176" t="s">
        <v>284</v>
      </c>
      <c r="AQ2954" s="176" t="s">
        <v>284</v>
      </c>
      <c r="AR2954" s="176" t="s">
        <v>284</v>
      </c>
      <c r="AS2954" s="176" t="s">
        <v>284</v>
      </c>
      <c r="AT2954" s="176" t="s">
        <v>284</v>
      </c>
      <c r="AU2954" s="176" t="s">
        <v>284</v>
      </c>
      <c r="AV2954" s="176" t="s">
        <v>284</v>
      </c>
      <c r="AW2954" s="176" t="s">
        <v>284</v>
      </c>
      <c r="AX2954" s="176" t="s">
        <v>284</v>
      </c>
    </row>
    <row r="2955" spans="1:50" x14ac:dyDescent="0.3">
      <c r="A2955" s="176">
        <v>814091</v>
      </c>
      <c r="B2955" s="176" t="s">
        <v>308</v>
      </c>
      <c r="C2955" s="176" t="s">
        <v>222</v>
      </c>
      <c r="D2955" s="176" t="s">
        <v>222</v>
      </c>
      <c r="E2955" s="176" t="s">
        <v>222</v>
      </c>
      <c r="F2955" s="176" t="s">
        <v>222</v>
      </c>
      <c r="G2955" s="176" t="s">
        <v>221</v>
      </c>
      <c r="H2955" s="176" t="s">
        <v>221</v>
      </c>
      <c r="I2955" s="176" t="s">
        <v>221</v>
      </c>
      <c r="J2955" s="176" t="s">
        <v>221</v>
      </c>
      <c r="K2955" s="176" t="s">
        <v>221</v>
      </c>
      <c r="L2955" s="176" t="s">
        <v>221</v>
      </c>
      <c r="M2955" s="176" t="s">
        <v>221</v>
      </c>
      <c r="N2955" s="176" t="s">
        <v>221</v>
      </c>
    </row>
    <row r="2956" spans="1:50" x14ac:dyDescent="0.3">
      <c r="A2956" s="176">
        <v>814092</v>
      </c>
      <c r="B2956" s="176" t="s">
        <v>308</v>
      </c>
      <c r="C2956" s="176" t="s">
        <v>222</v>
      </c>
      <c r="D2956" s="176" t="s">
        <v>222</v>
      </c>
      <c r="E2956" s="176" t="s">
        <v>222</v>
      </c>
      <c r="F2956" s="176" t="s">
        <v>222</v>
      </c>
      <c r="G2956" s="176" t="s">
        <v>222</v>
      </c>
      <c r="H2956" s="176" t="s">
        <v>222</v>
      </c>
      <c r="I2956" s="176" t="s">
        <v>221</v>
      </c>
      <c r="J2956" s="176" t="s">
        <v>222</v>
      </c>
      <c r="K2956" s="176" t="s">
        <v>222</v>
      </c>
      <c r="L2956" s="176" t="s">
        <v>222</v>
      </c>
      <c r="M2956" s="176" t="s">
        <v>222</v>
      </c>
      <c r="N2956" s="176" t="s">
        <v>222</v>
      </c>
      <c r="O2956" s="176" t="s">
        <v>284</v>
      </c>
      <c r="P2956" s="176" t="s">
        <v>284</v>
      </c>
      <c r="Q2956" s="176" t="s">
        <v>284</v>
      </c>
      <c r="R2956" s="176" t="s">
        <v>284</v>
      </c>
      <c r="S2956" s="176" t="s">
        <v>284</v>
      </c>
      <c r="T2956" s="176" t="s">
        <v>284</v>
      </c>
      <c r="U2956" s="176" t="s">
        <v>284</v>
      </c>
      <c r="V2956" s="176" t="s">
        <v>284</v>
      </c>
      <c r="W2956" s="176" t="s">
        <v>284</v>
      </c>
      <c r="X2956" s="176" t="s">
        <v>284</v>
      </c>
      <c r="Y2956" s="176" t="s">
        <v>284</v>
      </c>
      <c r="Z2956" s="176" t="s">
        <v>284</v>
      </c>
      <c r="AA2956" s="176" t="s">
        <v>284</v>
      </c>
      <c r="AB2956" s="176" t="s">
        <v>284</v>
      </c>
      <c r="AC2956" s="176" t="s">
        <v>284</v>
      </c>
      <c r="AD2956" s="176" t="s">
        <v>284</v>
      </c>
      <c r="AE2956" s="176" t="s">
        <v>284</v>
      </c>
      <c r="AF2956" s="176" t="s">
        <v>284</v>
      </c>
      <c r="AG2956" s="176" t="s">
        <v>284</v>
      </c>
      <c r="AH2956" s="176" t="s">
        <v>284</v>
      </c>
      <c r="AI2956" s="176" t="s">
        <v>284</v>
      </c>
      <c r="AJ2956" s="176" t="s">
        <v>284</v>
      </c>
      <c r="AK2956" s="176" t="s">
        <v>284</v>
      </c>
      <c r="AL2956" s="176" t="s">
        <v>284</v>
      </c>
      <c r="AM2956" s="176" t="s">
        <v>284</v>
      </c>
      <c r="AN2956" s="176" t="s">
        <v>284</v>
      </c>
      <c r="AO2956" s="176" t="s">
        <v>284</v>
      </c>
      <c r="AP2956" s="176" t="s">
        <v>284</v>
      </c>
      <c r="AQ2956" s="176" t="s">
        <v>284</v>
      </c>
      <c r="AR2956" s="176" t="s">
        <v>284</v>
      </c>
      <c r="AS2956" s="176" t="s">
        <v>284</v>
      </c>
      <c r="AT2956" s="176" t="s">
        <v>284</v>
      </c>
      <c r="AU2956" s="176" t="s">
        <v>284</v>
      </c>
      <c r="AV2956" s="176" t="s">
        <v>284</v>
      </c>
      <c r="AW2956" s="176" t="s">
        <v>284</v>
      </c>
      <c r="AX2956" s="176" t="s">
        <v>284</v>
      </c>
    </row>
    <row r="2957" spans="1:50" x14ac:dyDescent="0.3">
      <c r="A2957" s="176">
        <v>814095</v>
      </c>
      <c r="B2957" s="176" t="s">
        <v>308</v>
      </c>
      <c r="C2957" s="176" t="s">
        <v>222</v>
      </c>
      <c r="D2957" s="176" t="s">
        <v>222</v>
      </c>
      <c r="E2957" s="176" t="s">
        <v>222</v>
      </c>
      <c r="F2957" s="176" t="s">
        <v>222</v>
      </c>
      <c r="G2957" s="176" t="s">
        <v>222</v>
      </c>
      <c r="H2957" s="176" t="s">
        <v>222</v>
      </c>
      <c r="I2957" s="176" t="s">
        <v>221</v>
      </c>
      <c r="J2957" s="176" t="s">
        <v>221</v>
      </c>
      <c r="K2957" s="176" t="s">
        <v>221</v>
      </c>
      <c r="L2957" s="176" t="s">
        <v>221</v>
      </c>
      <c r="M2957" s="176" t="s">
        <v>221</v>
      </c>
      <c r="N2957" s="176" t="s">
        <v>221</v>
      </c>
    </row>
    <row r="2958" spans="1:50" x14ac:dyDescent="0.3">
      <c r="A2958" s="176">
        <v>814096</v>
      </c>
      <c r="B2958" s="176" t="s">
        <v>308</v>
      </c>
      <c r="C2958" s="176" t="s">
        <v>222</v>
      </c>
      <c r="D2958" s="176" t="s">
        <v>222</v>
      </c>
      <c r="E2958" s="176" t="s">
        <v>222</v>
      </c>
      <c r="F2958" s="176" t="s">
        <v>222</v>
      </c>
      <c r="G2958" s="176" t="s">
        <v>222</v>
      </c>
      <c r="H2958" s="176" t="s">
        <v>222</v>
      </c>
      <c r="I2958" s="176" t="s">
        <v>222</v>
      </c>
      <c r="J2958" s="176" t="s">
        <v>222</v>
      </c>
      <c r="K2958" s="176" t="s">
        <v>222</v>
      </c>
      <c r="L2958" s="176" t="s">
        <v>222</v>
      </c>
      <c r="M2958" s="176" t="s">
        <v>222</v>
      </c>
      <c r="N2958" s="176" t="s">
        <v>222</v>
      </c>
      <c r="O2958" s="176" t="s">
        <v>284</v>
      </c>
      <c r="P2958" s="176" t="s">
        <v>284</v>
      </c>
      <c r="Q2958" s="176" t="s">
        <v>284</v>
      </c>
      <c r="R2958" s="176" t="s">
        <v>284</v>
      </c>
      <c r="S2958" s="176" t="s">
        <v>284</v>
      </c>
      <c r="T2958" s="176" t="s">
        <v>284</v>
      </c>
      <c r="U2958" s="176" t="s">
        <v>284</v>
      </c>
      <c r="V2958" s="176" t="s">
        <v>284</v>
      </c>
      <c r="W2958" s="176" t="s">
        <v>284</v>
      </c>
      <c r="X2958" s="176" t="s">
        <v>284</v>
      </c>
      <c r="Y2958" s="176" t="s">
        <v>284</v>
      </c>
      <c r="Z2958" s="176" t="s">
        <v>284</v>
      </c>
      <c r="AA2958" s="176" t="s">
        <v>284</v>
      </c>
      <c r="AB2958" s="176" t="s">
        <v>284</v>
      </c>
      <c r="AC2958" s="176" t="s">
        <v>284</v>
      </c>
      <c r="AD2958" s="176" t="s">
        <v>284</v>
      </c>
      <c r="AE2958" s="176" t="s">
        <v>284</v>
      </c>
      <c r="AF2958" s="176" t="s">
        <v>284</v>
      </c>
      <c r="AG2958" s="176" t="s">
        <v>284</v>
      </c>
      <c r="AH2958" s="176" t="s">
        <v>284</v>
      </c>
      <c r="AI2958" s="176" t="s">
        <v>284</v>
      </c>
      <c r="AJ2958" s="176" t="s">
        <v>284</v>
      </c>
      <c r="AK2958" s="176" t="s">
        <v>284</v>
      </c>
      <c r="AL2958" s="176" t="s">
        <v>284</v>
      </c>
      <c r="AM2958" s="176" t="s">
        <v>284</v>
      </c>
      <c r="AN2958" s="176" t="s">
        <v>284</v>
      </c>
      <c r="AO2958" s="176" t="s">
        <v>284</v>
      </c>
      <c r="AP2958" s="176" t="s">
        <v>284</v>
      </c>
      <c r="AQ2958" s="176" t="s">
        <v>284</v>
      </c>
      <c r="AR2958" s="176" t="s">
        <v>284</v>
      </c>
      <c r="AS2958" s="176" t="s">
        <v>284</v>
      </c>
      <c r="AT2958" s="176" t="s">
        <v>284</v>
      </c>
      <c r="AU2958" s="176" t="s">
        <v>284</v>
      </c>
      <c r="AV2958" s="176" t="s">
        <v>284</v>
      </c>
      <c r="AW2958" s="176" t="s">
        <v>284</v>
      </c>
      <c r="AX2958" s="176" t="s">
        <v>284</v>
      </c>
    </row>
    <row r="2959" spans="1:50" x14ac:dyDescent="0.3">
      <c r="A2959" s="176">
        <v>814097</v>
      </c>
      <c r="B2959" s="176" t="s">
        <v>308</v>
      </c>
      <c r="C2959" s="176" t="s">
        <v>222</v>
      </c>
      <c r="D2959" s="176" t="s">
        <v>222</v>
      </c>
      <c r="E2959" s="176" t="s">
        <v>222</v>
      </c>
      <c r="F2959" s="176" t="s">
        <v>222</v>
      </c>
      <c r="G2959" s="176" t="s">
        <v>222</v>
      </c>
      <c r="H2959" s="176" t="s">
        <v>222</v>
      </c>
      <c r="I2959" s="176" t="s">
        <v>222</v>
      </c>
      <c r="J2959" s="176" t="s">
        <v>221</v>
      </c>
      <c r="K2959" s="176" t="s">
        <v>222</v>
      </c>
      <c r="L2959" s="176" t="s">
        <v>221</v>
      </c>
      <c r="M2959" s="176" t="s">
        <v>221</v>
      </c>
      <c r="N2959" s="176" t="s">
        <v>221</v>
      </c>
      <c r="O2959" s="176" t="s">
        <v>284</v>
      </c>
      <c r="P2959" s="176" t="s">
        <v>284</v>
      </c>
      <c r="Q2959" s="176" t="s">
        <v>284</v>
      </c>
      <c r="R2959" s="176" t="s">
        <v>284</v>
      </c>
      <c r="S2959" s="176" t="s">
        <v>284</v>
      </c>
      <c r="T2959" s="176" t="s">
        <v>284</v>
      </c>
      <c r="U2959" s="176" t="s">
        <v>284</v>
      </c>
      <c r="V2959" s="176" t="s">
        <v>284</v>
      </c>
      <c r="W2959" s="176" t="s">
        <v>284</v>
      </c>
      <c r="X2959" s="176" t="s">
        <v>284</v>
      </c>
      <c r="Y2959" s="176" t="s">
        <v>284</v>
      </c>
      <c r="Z2959" s="176" t="s">
        <v>284</v>
      </c>
      <c r="AA2959" s="176" t="s">
        <v>284</v>
      </c>
      <c r="AB2959" s="176" t="s">
        <v>284</v>
      </c>
      <c r="AC2959" s="176" t="s">
        <v>284</v>
      </c>
      <c r="AD2959" s="176" t="s">
        <v>284</v>
      </c>
      <c r="AE2959" s="176" t="s">
        <v>284</v>
      </c>
      <c r="AF2959" s="176" t="s">
        <v>284</v>
      </c>
      <c r="AG2959" s="176" t="s">
        <v>284</v>
      </c>
      <c r="AH2959" s="176" t="s">
        <v>284</v>
      </c>
      <c r="AI2959" s="176" t="s">
        <v>284</v>
      </c>
      <c r="AJ2959" s="176" t="s">
        <v>284</v>
      </c>
      <c r="AK2959" s="176" t="s">
        <v>284</v>
      </c>
      <c r="AL2959" s="176" t="s">
        <v>284</v>
      </c>
      <c r="AM2959" s="176" t="s">
        <v>284</v>
      </c>
      <c r="AN2959" s="176" t="s">
        <v>284</v>
      </c>
      <c r="AO2959" s="176" t="s">
        <v>284</v>
      </c>
      <c r="AP2959" s="176" t="s">
        <v>284</v>
      </c>
      <c r="AQ2959" s="176" t="s">
        <v>284</v>
      </c>
      <c r="AR2959" s="176" t="s">
        <v>284</v>
      </c>
      <c r="AS2959" s="176" t="s">
        <v>284</v>
      </c>
      <c r="AT2959" s="176" t="s">
        <v>284</v>
      </c>
      <c r="AU2959" s="176" t="s">
        <v>284</v>
      </c>
      <c r="AV2959" s="176" t="s">
        <v>284</v>
      </c>
      <c r="AW2959" s="176" t="s">
        <v>284</v>
      </c>
      <c r="AX2959" s="176" t="s">
        <v>284</v>
      </c>
    </row>
    <row r="2960" spans="1:50" x14ac:dyDescent="0.3">
      <c r="A2960" s="176">
        <v>814100</v>
      </c>
      <c r="B2960" s="176" t="s">
        <v>308</v>
      </c>
      <c r="C2960" s="176" t="s">
        <v>222</v>
      </c>
      <c r="D2960" s="176" t="s">
        <v>222</v>
      </c>
      <c r="E2960" s="176" t="s">
        <v>222</v>
      </c>
      <c r="F2960" s="176" t="s">
        <v>222</v>
      </c>
      <c r="G2960" s="176" t="s">
        <v>222</v>
      </c>
      <c r="H2960" s="176" t="s">
        <v>222</v>
      </c>
      <c r="I2960" s="176" t="s">
        <v>221</v>
      </c>
      <c r="J2960" s="176" t="s">
        <v>222</v>
      </c>
      <c r="K2960" s="176" t="s">
        <v>221</v>
      </c>
      <c r="L2960" s="176" t="s">
        <v>221</v>
      </c>
      <c r="M2960" s="176" t="s">
        <v>222</v>
      </c>
      <c r="N2960" s="176" t="s">
        <v>222</v>
      </c>
      <c r="O2960" s="176" t="s">
        <v>284</v>
      </c>
      <c r="P2960" s="176" t="s">
        <v>284</v>
      </c>
      <c r="Q2960" s="176" t="s">
        <v>284</v>
      </c>
      <c r="R2960" s="176" t="s">
        <v>284</v>
      </c>
      <c r="S2960" s="176" t="s">
        <v>284</v>
      </c>
      <c r="T2960" s="176" t="s">
        <v>284</v>
      </c>
      <c r="U2960" s="176" t="s">
        <v>284</v>
      </c>
      <c r="V2960" s="176" t="s">
        <v>284</v>
      </c>
      <c r="W2960" s="176" t="s">
        <v>284</v>
      </c>
      <c r="X2960" s="176" t="s">
        <v>284</v>
      </c>
      <c r="Y2960" s="176" t="s">
        <v>284</v>
      </c>
      <c r="Z2960" s="176" t="s">
        <v>284</v>
      </c>
      <c r="AA2960" s="176" t="s">
        <v>284</v>
      </c>
      <c r="AB2960" s="176" t="s">
        <v>284</v>
      </c>
      <c r="AC2960" s="176" t="s">
        <v>284</v>
      </c>
      <c r="AD2960" s="176" t="s">
        <v>284</v>
      </c>
      <c r="AE2960" s="176" t="s">
        <v>284</v>
      </c>
      <c r="AF2960" s="176" t="s">
        <v>284</v>
      </c>
      <c r="AG2960" s="176" t="s">
        <v>284</v>
      </c>
      <c r="AH2960" s="176" t="s">
        <v>284</v>
      </c>
      <c r="AI2960" s="176" t="s">
        <v>284</v>
      </c>
      <c r="AJ2960" s="176" t="s">
        <v>284</v>
      </c>
      <c r="AK2960" s="176" t="s">
        <v>284</v>
      </c>
      <c r="AL2960" s="176" t="s">
        <v>284</v>
      </c>
      <c r="AM2960" s="176" t="s">
        <v>284</v>
      </c>
      <c r="AN2960" s="176" t="s">
        <v>284</v>
      </c>
      <c r="AO2960" s="176" t="s">
        <v>284</v>
      </c>
      <c r="AP2960" s="176" t="s">
        <v>284</v>
      </c>
      <c r="AQ2960" s="176" t="s">
        <v>284</v>
      </c>
      <c r="AR2960" s="176" t="s">
        <v>284</v>
      </c>
      <c r="AS2960" s="176" t="s">
        <v>284</v>
      </c>
      <c r="AT2960" s="176" t="s">
        <v>284</v>
      </c>
      <c r="AU2960" s="176" t="s">
        <v>284</v>
      </c>
      <c r="AV2960" s="176" t="s">
        <v>284</v>
      </c>
      <c r="AW2960" s="176" t="s">
        <v>284</v>
      </c>
      <c r="AX2960" s="176" t="s">
        <v>284</v>
      </c>
    </row>
    <row r="2961" spans="1:50" x14ac:dyDescent="0.3">
      <c r="A2961" s="176">
        <v>814101</v>
      </c>
      <c r="B2961" s="176" t="s">
        <v>308</v>
      </c>
      <c r="C2961" s="176" t="s">
        <v>1144</v>
      </c>
      <c r="D2961" s="176" t="s">
        <v>222</v>
      </c>
      <c r="E2961" s="176" t="s">
        <v>222</v>
      </c>
      <c r="F2961" s="176" t="s">
        <v>221</v>
      </c>
      <c r="G2961" s="176" t="s">
        <v>1144</v>
      </c>
      <c r="H2961" s="176" t="s">
        <v>222</v>
      </c>
      <c r="I2961" s="176" t="s">
        <v>221</v>
      </c>
      <c r="J2961" s="176" t="s">
        <v>222</v>
      </c>
      <c r="K2961" s="176" t="s">
        <v>222</v>
      </c>
      <c r="L2961" s="176" t="s">
        <v>222</v>
      </c>
      <c r="M2961" s="176" t="s">
        <v>221</v>
      </c>
      <c r="N2961" s="176" t="s">
        <v>222</v>
      </c>
    </row>
    <row r="2962" spans="1:50" x14ac:dyDescent="0.3">
      <c r="A2962" s="176">
        <v>814102</v>
      </c>
      <c r="B2962" s="176" t="s">
        <v>308</v>
      </c>
      <c r="C2962" s="176" t="s">
        <v>222</v>
      </c>
      <c r="D2962" s="176" t="s">
        <v>222</v>
      </c>
      <c r="E2962" s="176" t="s">
        <v>222</v>
      </c>
      <c r="F2962" s="176" t="s">
        <v>1144</v>
      </c>
      <c r="G2962" s="176" t="s">
        <v>222</v>
      </c>
      <c r="H2962" s="176" t="s">
        <v>1144</v>
      </c>
      <c r="I2962" s="176" t="s">
        <v>221</v>
      </c>
      <c r="J2962" s="176" t="s">
        <v>221</v>
      </c>
      <c r="K2962" s="176" t="s">
        <v>221</v>
      </c>
      <c r="L2962" s="176" t="s">
        <v>221</v>
      </c>
      <c r="M2962" s="176" t="s">
        <v>221</v>
      </c>
      <c r="N2962" s="176" t="s">
        <v>1144</v>
      </c>
      <c r="R2962" s="176" t="s">
        <v>1144</v>
      </c>
      <c r="V2962" s="176" t="s">
        <v>1144</v>
      </c>
      <c r="W2962" s="176" t="s">
        <v>1144</v>
      </c>
      <c r="Z2962" s="176" t="s">
        <v>1144</v>
      </c>
      <c r="AC2962" s="176" t="s">
        <v>1144</v>
      </c>
      <c r="AD2962" s="176" t="s">
        <v>1144</v>
      </c>
      <c r="AE2962" s="176" t="s">
        <v>1144</v>
      </c>
      <c r="AG2962" s="176" t="s">
        <v>1144</v>
      </c>
    </row>
    <row r="2963" spans="1:50" x14ac:dyDescent="0.3">
      <c r="A2963" s="176">
        <v>814103</v>
      </c>
      <c r="B2963" s="176" t="s">
        <v>308</v>
      </c>
      <c r="C2963" s="176" t="s">
        <v>222</v>
      </c>
      <c r="D2963" s="176" t="s">
        <v>222</v>
      </c>
      <c r="E2963" s="176" t="s">
        <v>221</v>
      </c>
      <c r="F2963" s="176" t="s">
        <v>222</v>
      </c>
      <c r="G2963" s="176" t="s">
        <v>222</v>
      </c>
      <c r="H2963" s="176" t="s">
        <v>222</v>
      </c>
      <c r="I2963" s="176" t="s">
        <v>221</v>
      </c>
      <c r="J2963" s="176" t="s">
        <v>221</v>
      </c>
      <c r="K2963" s="176" t="s">
        <v>222</v>
      </c>
      <c r="L2963" s="176" t="s">
        <v>221</v>
      </c>
      <c r="M2963" s="176" t="s">
        <v>221</v>
      </c>
      <c r="N2963" s="176" t="s">
        <v>221</v>
      </c>
      <c r="O2963" s="176" t="s">
        <v>284</v>
      </c>
      <c r="P2963" s="176" t="s">
        <v>284</v>
      </c>
      <c r="Q2963" s="176" t="s">
        <v>284</v>
      </c>
      <c r="R2963" s="176" t="s">
        <v>284</v>
      </c>
      <c r="S2963" s="176" t="s">
        <v>284</v>
      </c>
      <c r="T2963" s="176" t="s">
        <v>284</v>
      </c>
      <c r="U2963" s="176" t="s">
        <v>284</v>
      </c>
      <c r="V2963" s="176" t="s">
        <v>284</v>
      </c>
      <c r="W2963" s="176" t="s">
        <v>284</v>
      </c>
      <c r="X2963" s="176" t="s">
        <v>284</v>
      </c>
      <c r="Y2963" s="176" t="s">
        <v>284</v>
      </c>
      <c r="Z2963" s="176" t="s">
        <v>284</v>
      </c>
      <c r="AA2963" s="176" t="s">
        <v>284</v>
      </c>
      <c r="AB2963" s="176" t="s">
        <v>284</v>
      </c>
      <c r="AC2963" s="176" t="s">
        <v>284</v>
      </c>
      <c r="AD2963" s="176" t="s">
        <v>284</v>
      </c>
      <c r="AE2963" s="176" t="s">
        <v>284</v>
      </c>
      <c r="AF2963" s="176" t="s">
        <v>284</v>
      </c>
      <c r="AG2963" s="176" t="s">
        <v>284</v>
      </c>
      <c r="AH2963" s="176" t="s">
        <v>284</v>
      </c>
      <c r="AI2963" s="176" t="s">
        <v>284</v>
      </c>
      <c r="AJ2963" s="176" t="s">
        <v>284</v>
      </c>
      <c r="AK2963" s="176" t="s">
        <v>284</v>
      </c>
      <c r="AL2963" s="176" t="s">
        <v>284</v>
      </c>
      <c r="AM2963" s="176" t="s">
        <v>284</v>
      </c>
      <c r="AN2963" s="176" t="s">
        <v>284</v>
      </c>
      <c r="AO2963" s="176" t="s">
        <v>284</v>
      </c>
      <c r="AP2963" s="176" t="s">
        <v>284</v>
      </c>
      <c r="AQ2963" s="176" t="s">
        <v>284</v>
      </c>
      <c r="AR2963" s="176" t="s">
        <v>284</v>
      </c>
      <c r="AS2963" s="176" t="s">
        <v>284</v>
      </c>
      <c r="AT2963" s="176" t="s">
        <v>284</v>
      </c>
      <c r="AU2963" s="176" t="s">
        <v>284</v>
      </c>
      <c r="AV2963" s="176" t="s">
        <v>284</v>
      </c>
      <c r="AW2963" s="176" t="s">
        <v>284</v>
      </c>
      <c r="AX2963" s="176" t="s">
        <v>284</v>
      </c>
    </row>
    <row r="2964" spans="1:50" x14ac:dyDescent="0.3">
      <c r="A2964" s="176">
        <v>814104</v>
      </c>
      <c r="B2964" s="176" t="s">
        <v>308</v>
      </c>
      <c r="C2964" s="176" t="s">
        <v>222</v>
      </c>
      <c r="D2964" s="176" t="s">
        <v>221</v>
      </c>
      <c r="E2964" s="176" t="s">
        <v>222</v>
      </c>
      <c r="F2964" s="176" t="s">
        <v>222</v>
      </c>
      <c r="G2964" s="176" t="s">
        <v>221</v>
      </c>
      <c r="H2964" s="176" t="s">
        <v>222</v>
      </c>
      <c r="I2964" s="176" t="s">
        <v>222</v>
      </c>
      <c r="J2964" s="176" t="s">
        <v>221</v>
      </c>
      <c r="K2964" s="176" t="s">
        <v>221</v>
      </c>
      <c r="L2964" s="176" t="s">
        <v>221</v>
      </c>
      <c r="M2964" s="176" t="s">
        <v>221</v>
      </c>
      <c r="N2964" s="176" t="s">
        <v>222</v>
      </c>
      <c r="O2964" s="176" t="s">
        <v>284</v>
      </c>
      <c r="P2964" s="176" t="s">
        <v>284</v>
      </c>
      <c r="Q2964" s="176" t="s">
        <v>284</v>
      </c>
      <c r="R2964" s="176" t="s">
        <v>284</v>
      </c>
      <c r="S2964" s="176" t="s">
        <v>284</v>
      </c>
      <c r="T2964" s="176" t="s">
        <v>284</v>
      </c>
      <c r="U2964" s="176" t="s">
        <v>284</v>
      </c>
      <c r="V2964" s="176" t="s">
        <v>284</v>
      </c>
      <c r="W2964" s="176" t="s">
        <v>284</v>
      </c>
      <c r="X2964" s="176" t="s">
        <v>284</v>
      </c>
      <c r="Y2964" s="176" t="s">
        <v>284</v>
      </c>
      <c r="Z2964" s="176" t="s">
        <v>284</v>
      </c>
      <c r="AA2964" s="176" t="s">
        <v>284</v>
      </c>
      <c r="AB2964" s="176" t="s">
        <v>284</v>
      </c>
      <c r="AC2964" s="176" t="s">
        <v>284</v>
      </c>
      <c r="AD2964" s="176" t="s">
        <v>284</v>
      </c>
      <c r="AE2964" s="176" t="s">
        <v>284</v>
      </c>
      <c r="AF2964" s="176" t="s">
        <v>284</v>
      </c>
      <c r="AG2964" s="176" t="s">
        <v>284</v>
      </c>
      <c r="AH2964" s="176" t="s">
        <v>284</v>
      </c>
      <c r="AI2964" s="176" t="s">
        <v>284</v>
      </c>
      <c r="AJ2964" s="176" t="s">
        <v>284</v>
      </c>
      <c r="AK2964" s="176" t="s">
        <v>284</v>
      </c>
      <c r="AL2964" s="176" t="s">
        <v>284</v>
      </c>
      <c r="AM2964" s="176" t="s">
        <v>284</v>
      </c>
      <c r="AN2964" s="176" t="s">
        <v>284</v>
      </c>
      <c r="AO2964" s="176" t="s">
        <v>284</v>
      </c>
      <c r="AP2964" s="176" t="s">
        <v>284</v>
      </c>
      <c r="AQ2964" s="176" t="s">
        <v>284</v>
      </c>
      <c r="AR2964" s="176" t="s">
        <v>284</v>
      </c>
      <c r="AS2964" s="176" t="s">
        <v>284</v>
      </c>
      <c r="AT2964" s="176" t="s">
        <v>284</v>
      </c>
      <c r="AU2964" s="176" t="s">
        <v>284</v>
      </c>
      <c r="AV2964" s="176" t="s">
        <v>284</v>
      </c>
      <c r="AW2964" s="176" t="s">
        <v>284</v>
      </c>
      <c r="AX2964" s="176" t="s">
        <v>284</v>
      </c>
    </row>
    <row r="2965" spans="1:50" x14ac:dyDescent="0.3">
      <c r="A2965" s="176">
        <v>814105</v>
      </c>
      <c r="B2965" s="176" t="s">
        <v>308</v>
      </c>
      <c r="C2965" s="176" t="s">
        <v>222</v>
      </c>
      <c r="D2965" s="176" t="s">
        <v>221</v>
      </c>
      <c r="E2965" s="176" t="s">
        <v>221</v>
      </c>
      <c r="F2965" s="176" t="s">
        <v>222</v>
      </c>
      <c r="G2965" s="176" t="s">
        <v>222</v>
      </c>
      <c r="H2965" s="176" t="s">
        <v>222</v>
      </c>
      <c r="I2965" s="176" t="s">
        <v>221</v>
      </c>
      <c r="J2965" s="176" t="s">
        <v>221</v>
      </c>
      <c r="K2965" s="176" t="s">
        <v>221</v>
      </c>
      <c r="L2965" s="176" t="s">
        <v>221</v>
      </c>
      <c r="M2965" s="176" t="s">
        <v>221</v>
      </c>
      <c r="N2965" s="176" t="s">
        <v>221</v>
      </c>
    </row>
    <row r="2966" spans="1:50" x14ac:dyDescent="0.3">
      <c r="A2966" s="176">
        <v>814106</v>
      </c>
      <c r="B2966" s="176" t="s">
        <v>308</v>
      </c>
      <c r="C2966" s="176" t="s">
        <v>222</v>
      </c>
      <c r="D2966" s="176" t="s">
        <v>221</v>
      </c>
      <c r="E2966" s="176" t="s">
        <v>222</v>
      </c>
      <c r="F2966" s="176" t="s">
        <v>222</v>
      </c>
      <c r="G2966" s="176" t="s">
        <v>222</v>
      </c>
      <c r="H2966" s="176" t="s">
        <v>222</v>
      </c>
      <c r="I2966" s="176" t="s">
        <v>222</v>
      </c>
      <c r="J2966" s="176" t="s">
        <v>222</v>
      </c>
      <c r="K2966" s="176" t="s">
        <v>222</v>
      </c>
      <c r="L2966" s="176" t="s">
        <v>222</v>
      </c>
      <c r="M2966" s="176" t="s">
        <v>222</v>
      </c>
      <c r="N2966" s="176" t="s">
        <v>222</v>
      </c>
      <c r="O2966" s="176" t="s">
        <v>284</v>
      </c>
      <c r="P2966" s="176" t="s">
        <v>284</v>
      </c>
      <c r="Q2966" s="176" t="s">
        <v>284</v>
      </c>
      <c r="R2966" s="176" t="s">
        <v>284</v>
      </c>
      <c r="S2966" s="176" t="s">
        <v>284</v>
      </c>
      <c r="T2966" s="176" t="s">
        <v>284</v>
      </c>
      <c r="U2966" s="176" t="s">
        <v>284</v>
      </c>
      <c r="V2966" s="176" t="s">
        <v>284</v>
      </c>
      <c r="W2966" s="176" t="s">
        <v>284</v>
      </c>
      <c r="X2966" s="176" t="s">
        <v>284</v>
      </c>
      <c r="Y2966" s="176" t="s">
        <v>284</v>
      </c>
      <c r="Z2966" s="176" t="s">
        <v>284</v>
      </c>
      <c r="AA2966" s="176" t="s">
        <v>284</v>
      </c>
      <c r="AB2966" s="176" t="s">
        <v>284</v>
      </c>
      <c r="AC2966" s="176" t="s">
        <v>284</v>
      </c>
      <c r="AD2966" s="176" t="s">
        <v>284</v>
      </c>
      <c r="AE2966" s="176" t="s">
        <v>284</v>
      </c>
      <c r="AF2966" s="176" t="s">
        <v>284</v>
      </c>
      <c r="AG2966" s="176" t="s">
        <v>284</v>
      </c>
      <c r="AH2966" s="176" t="s">
        <v>284</v>
      </c>
      <c r="AI2966" s="176" t="s">
        <v>284</v>
      </c>
      <c r="AJ2966" s="176" t="s">
        <v>284</v>
      </c>
      <c r="AK2966" s="176" t="s">
        <v>284</v>
      </c>
      <c r="AL2966" s="176" t="s">
        <v>284</v>
      </c>
      <c r="AM2966" s="176" t="s">
        <v>284</v>
      </c>
      <c r="AN2966" s="176" t="s">
        <v>284</v>
      </c>
      <c r="AO2966" s="176" t="s">
        <v>284</v>
      </c>
      <c r="AP2966" s="176" t="s">
        <v>284</v>
      </c>
      <c r="AQ2966" s="176" t="s">
        <v>284</v>
      </c>
      <c r="AR2966" s="176" t="s">
        <v>284</v>
      </c>
      <c r="AS2966" s="176" t="s">
        <v>284</v>
      </c>
      <c r="AT2966" s="176" t="s">
        <v>284</v>
      </c>
      <c r="AU2966" s="176" t="s">
        <v>284</v>
      </c>
      <c r="AV2966" s="176" t="s">
        <v>284</v>
      </c>
      <c r="AW2966" s="176" t="s">
        <v>284</v>
      </c>
      <c r="AX2966" s="176" t="s">
        <v>284</v>
      </c>
    </row>
    <row r="2967" spans="1:50" x14ac:dyDescent="0.3">
      <c r="A2967" s="176">
        <v>814107</v>
      </c>
      <c r="B2967" s="176" t="s">
        <v>308</v>
      </c>
      <c r="C2967" s="176" t="s">
        <v>222</v>
      </c>
      <c r="D2967" s="176" t="s">
        <v>221</v>
      </c>
      <c r="E2967" s="176" t="s">
        <v>222</v>
      </c>
      <c r="F2967" s="176" t="s">
        <v>222</v>
      </c>
      <c r="G2967" s="176" t="s">
        <v>222</v>
      </c>
      <c r="H2967" s="176" t="s">
        <v>222</v>
      </c>
      <c r="I2967" s="176" t="s">
        <v>222</v>
      </c>
      <c r="J2967" s="176" t="s">
        <v>222</v>
      </c>
      <c r="K2967" s="176" t="s">
        <v>221</v>
      </c>
      <c r="L2967" s="176" t="s">
        <v>222</v>
      </c>
      <c r="M2967" s="176" t="s">
        <v>222</v>
      </c>
      <c r="N2967" s="176" t="s">
        <v>221</v>
      </c>
      <c r="O2967" s="176" t="s">
        <v>284</v>
      </c>
      <c r="P2967" s="176" t="s">
        <v>284</v>
      </c>
      <c r="Q2967" s="176" t="s">
        <v>284</v>
      </c>
      <c r="R2967" s="176" t="s">
        <v>284</v>
      </c>
      <c r="S2967" s="176" t="s">
        <v>284</v>
      </c>
      <c r="T2967" s="176" t="s">
        <v>284</v>
      </c>
      <c r="U2967" s="176" t="s">
        <v>284</v>
      </c>
      <c r="V2967" s="176" t="s">
        <v>284</v>
      </c>
      <c r="W2967" s="176" t="s">
        <v>284</v>
      </c>
      <c r="X2967" s="176" t="s">
        <v>284</v>
      </c>
      <c r="Y2967" s="176" t="s">
        <v>284</v>
      </c>
      <c r="Z2967" s="176" t="s">
        <v>284</v>
      </c>
      <c r="AA2967" s="176" t="s">
        <v>284</v>
      </c>
      <c r="AB2967" s="176" t="s">
        <v>284</v>
      </c>
      <c r="AC2967" s="176" t="s">
        <v>284</v>
      </c>
      <c r="AD2967" s="176" t="s">
        <v>284</v>
      </c>
      <c r="AE2967" s="176" t="s">
        <v>284</v>
      </c>
      <c r="AF2967" s="176" t="s">
        <v>284</v>
      </c>
      <c r="AG2967" s="176" t="s">
        <v>284</v>
      </c>
      <c r="AH2967" s="176" t="s">
        <v>284</v>
      </c>
      <c r="AI2967" s="176" t="s">
        <v>284</v>
      </c>
      <c r="AJ2967" s="176" t="s">
        <v>284</v>
      </c>
      <c r="AK2967" s="176" t="s">
        <v>284</v>
      </c>
      <c r="AL2967" s="176" t="s">
        <v>284</v>
      </c>
      <c r="AM2967" s="176" t="s">
        <v>284</v>
      </c>
      <c r="AN2967" s="176" t="s">
        <v>284</v>
      </c>
      <c r="AO2967" s="176" t="s">
        <v>284</v>
      </c>
      <c r="AP2967" s="176" t="s">
        <v>284</v>
      </c>
      <c r="AQ2967" s="176" t="s">
        <v>284</v>
      </c>
      <c r="AR2967" s="176" t="s">
        <v>284</v>
      </c>
      <c r="AS2967" s="176" t="s">
        <v>284</v>
      </c>
      <c r="AT2967" s="176" t="s">
        <v>284</v>
      </c>
      <c r="AU2967" s="176" t="s">
        <v>284</v>
      </c>
      <c r="AV2967" s="176" t="s">
        <v>284</v>
      </c>
      <c r="AW2967" s="176" t="s">
        <v>284</v>
      </c>
      <c r="AX2967" s="176" t="s">
        <v>284</v>
      </c>
    </row>
    <row r="2968" spans="1:50" x14ac:dyDescent="0.3">
      <c r="A2968" s="176">
        <v>814108</v>
      </c>
      <c r="B2968" s="176" t="s">
        <v>308</v>
      </c>
      <c r="C2968" s="176" t="s">
        <v>222</v>
      </c>
      <c r="D2968" s="176" t="s">
        <v>222</v>
      </c>
      <c r="E2968" s="176" t="s">
        <v>222</v>
      </c>
      <c r="F2968" s="176" t="s">
        <v>222</v>
      </c>
      <c r="G2968" s="176" t="s">
        <v>222</v>
      </c>
      <c r="H2968" s="176" t="s">
        <v>222</v>
      </c>
      <c r="I2968" s="176" t="s">
        <v>221</v>
      </c>
      <c r="J2968" s="176" t="s">
        <v>222</v>
      </c>
      <c r="K2968" s="176" t="s">
        <v>221</v>
      </c>
      <c r="L2968" s="176" t="s">
        <v>221</v>
      </c>
      <c r="M2968" s="176" t="s">
        <v>222</v>
      </c>
      <c r="N2968" s="176" t="s">
        <v>221</v>
      </c>
      <c r="O2968" s="176" t="s">
        <v>284</v>
      </c>
      <c r="P2968" s="176" t="s">
        <v>284</v>
      </c>
      <c r="Q2968" s="176" t="s">
        <v>284</v>
      </c>
      <c r="R2968" s="176" t="s">
        <v>284</v>
      </c>
      <c r="S2968" s="176" t="s">
        <v>284</v>
      </c>
      <c r="T2968" s="176" t="s">
        <v>284</v>
      </c>
      <c r="U2968" s="176" t="s">
        <v>284</v>
      </c>
      <c r="V2968" s="176" t="s">
        <v>284</v>
      </c>
      <c r="W2968" s="176" t="s">
        <v>284</v>
      </c>
      <c r="X2968" s="176" t="s">
        <v>284</v>
      </c>
      <c r="Y2968" s="176" t="s">
        <v>284</v>
      </c>
      <c r="Z2968" s="176" t="s">
        <v>284</v>
      </c>
      <c r="AA2968" s="176" t="s">
        <v>284</v>
      </c>
      <c r="AB2968" s="176" t="s">
        <v>284</v>
      </c>
      <c r="AC2968" s="176" t="s">
        <v>284</v>
      </c>
      <c r="AD2968" s="176" t="s">
        <v>284</v>
      </c>
      <c r="AE2968" s="176" t="s">
        <v>284</v>
      </c>
      <c r="AF2968" s="176" t="s">
        <v>284</v>
      </c>
      <c r="AG2968" s="176" t="s">
        <v>284</v>
      </c>
      <c r="AH2968" s="176" t="s">
        <v>284</v>
      </c>
      <c r="AI2968" s="176" t="s">
        <v>284</v>
      </c>
      <c r="AJ2968" s="176" t="s">
        <v>284</v>
      </c>
      <c r="AK2968" s="176" t="s">
        <v>284</v>
      </c>
      <c r="AL2968" s="176" t="s">
        <v>284</v>
      </c>
      <c r="AM2968" s="176" t="s">
        <v>284</v>
      </c>
      <c r="AN2968" s="176" t="s">
        <v>284</v>
      </c>
      <c r="AO2968" s="176" t="s">
        <v>284</v>
      </c>
      <c r="AP2968" s="176" t="s">
        <v>284</v>
      </c>
      <c r="AQ2968" s="176" t="s">
        <v>284</v>
      </c>
      <c r="AR2968" s="176" t="s">
        <v>284</v>
      </c>
      <c r="AS2968" s="176" t="s">
        <v>284</v>
      </c>
      <c r="AT2968" s="176" t="s">
        <v>284</v>
      </c>
      <c r="AU2968" s="176" t="s">
        <v>284</v>
      </c>
      <c r="AV2968" s="176" t="s">
        <v>284</v>
      </c>
      <c r="AW2968" s="176" t="s">
        <v>284</v>
      </c>
      <c r="AX2968" s="176" t="s">
        <v>284</v>
      </c>
    </row>
    <row r="2969" spans="1:50" x14ac:dyDescent="0.3">
      <c r="A2969" s="176">
        <v>814109</v>
      </c>
      <c r="B2969" s="176" t="s">
        <v>308</v>
      </c>
      <c r="C2969" s="176" t="s">
        <v>222</v>
      </c>
      <c r="D2969" s="176" t="s">
        <v>222</v>
      </c>
      <c r="E2969" s="176" t="s">
        <v>221</v>
      </c>
      <c r="F2969" s="176" t="s">
        <v>222</v>
      </c>
      <c r="G2969" s="176" t="s">
        <v>221</v>
      </c>
      <c r="H2969" s="176" t="s">
        <v>222</v>
      </c>
      <c r="I2969" s="176" t="s">
        <v>222</v>
      </c>
      <c r="J2969" s="176" t="s">
        <v>221</v>
      </c>
      <c r="K2969" s="176" t="s">
        <v>221</v>
      </c>
      <c r="L2969" s="176" t="s">
        <v>221</v>
      </c>
      <c r="M2969" s="176" t="s">
        <v>222</v>
      </c>
      <c r="N2969" s="176" t="s">
        <v>222</v>
      </c>
      <c r="O2969" s="176" t="s">
        <v>284</v>
      </c>
      <c r="P2969" s="176" t="s">
        <v>284</v>
      </c>
      <c r="Q2969" s="176" t="s">
        <v>284</v>
      </c>
      <c r="R2969" s="176" t="s">
        <v>284</v>
      </c>
      <c r="S2969" s="176" t="s">
        <v>284</v>
      </c>
      <c r="T2969" s="176" t="s">
        <v>284</v>
      </c>
      <c r="U2969" s="176" t="s">
        <v>284</v>
      </c>
      <c r="V2969" s="176" t="s">
        <v>284</v>
      </c>
      <c r="W2969" s="176" t="s">
        <v>284</v>
      </c>
      <c r="X2969" s="176" t="s">
        <v>284</v>
      </c>
      <c r="Y2969" s="176" t="s">
        <v>284</v>
      </c>
      <c r="Z2969" s="176" t="s">
        <v>284</v>
      </c>
      <c r="AA2969" s="176" t="s">
        <v>284</v>
      </c>
      <c r="AB2969" s="176" t="s">
        <v>284</v>
      </c>
      <c r="AC2969" s="176" t="s">
        <v>284</v>
      </c>
      <c r="AD2969" s="176" t="s">
        <v>284</v>
      </c>
      <c r="AE2969" s="176" t="s">
        <v>284</v>
      </c>
      <c r="AF2969" s="176" t="s">
        <v>284</v>
      </c>
      <c r="AG2969" s="176" t="s">
        <v>284</v>
      </c>
      <c r="AH2969" s="176" t="s">
        <v>284</v>
      </c>
      <c r="AI2969" s="176" t="s">
        <v>284</v>
      </c>
      <c r="AJ2969" s="176" t="s">
        <v>284</v>
      </c>
      <c r="AK2969" s="176" t="s">
        <v>284</v>
      </c>
      <c r="AL2969" s="176" t="s">
        <v>284</v>
      </c>
      <c r="AM2969" s="176" t="s">
        <v>284</v>
      </c>
      <c r="AN2969" s="176" t="s">
        <v>284</v>
      </c>
      <c r="AO2969" s="176" t="s">
        <v>284</v>
      </c>
      <c r="AP2969" s="176" t="s">
        <v>284</v>
      </c>
      <c r="AQ2969" s="176" t="s">
        <v>284</v>
      </c>
      <c r="AR2969" s="176" t="s">
        <v>284</v>
      </c>
      <c r="AS2969" s="176" t="s">
        <v>284</v>
      </c>
      <c r="AT2969" s="176" t="s">
        <v>284</v>
      </c>
      <c r="AU2969" s="176" t="s">
        <v>284</v>
      </c>
      <c r="AV2969" s="176" t="s">
        <v>284</v>
      </c>
      <c r="AW2969" s="176" t="s">
        <v>284</v>
      </c>
      <c r="AX2969" s="176" t="s">
        <v>284</v>
      </c>
    </row>
    <row r="2970" spans="1:50" x14ac:dyDescent="0.3">
      <c r="A2970" s="176">
        <v>814110</v>
      </c>
      <c r="B2970" s="176" t="s">
        <v>308</v>
      </c>
      <c r="C2970" s="176" t="s">
        <v>222</v>
      </c>
      <c r="D2970" s="176" t="s">
        <v>222</v>
      </c>
      <c r="E2970" s="176" t="s">
        <v>222</v>
      </c>
      <c r="F2970" s="176" t="s">
        <v>222</v>
      </c>
      <c r="G2970" s="176" t="s">
        <v>222</v>
      </c>
      <c r="H2970" s="176" t="s">
        <v>222</v>
      </c>
      <c r="I2970" s="176" t="s">
        <v>221</v>
      </c>
      <c r="J2970" s="176" t="s">
        <v>221</v>
      </c>
      <c r="K2970" s="176" t="s">
        <v>221</v>
      </c>
      <c r="L2970" s="176" t="s">
        <v>221</v>
      </c>
      <c r="M2970" s="176" t="s">
        <v>221</v>
      </c>
      <c r="N2970" s="176" t="s">
        <v>221</v>
      </c>
      <c r="O2970" s="176" t="s">
        <v>284</v>
      </c>
      <c r="P2970" s="176" t="s">
        <v>284</v>
      </c>
      <c r="Q2970" s="176" t="s">
        <v>284</v>
      </c>
      <c r="R2970" s="176" t="s">
        <v>284</v>
      </c>
      <c r="S2970" s="176" t="s">
        <v>284</v>
      </c>
      <c r="T2970" s="176" t="s">
        <v>284</v>
      </c>
      <c r="U2970" s="176" t="s">
        <v>284</v>
      </c>
      <c r="V2970" s="176" t="s">
        <v>284</v>
      </c>
      <c r="W2970" s="176" t="s">
        <v>284</v>
      </c>
      <c r="X2970" s="176" t="s">
        <v>284</v>
      </c>
      <c r="Y2970" s="176" t="s">
        <v>284</v>
      </c>
      <c r="Z2970" s="176" t="s">
        <v>284</v>
      </c>
      <c r="AA2970" s="176" t="s">
        <v>284</v>
      </c>
      <c r="AB2970" s="176" t="s">
        <v>284</v>
      </c>
      <c r="AC2970" s="176" t="s">
        <v>284</v>
      </c>
      <c r="AD2970" s="176" t="s">
        <v>284</v>
      </c>
      <c r="AE2970" s="176" t="s">
        <v>284</v>
      </c>
      <c r="AF2970" s="176" t="s">
        <v>284</v>
      </c>
      <c r="AG2970" s="176" t="s">
        <v>284</v>
      </c>
      <c r="AH2970" s="176" t="s">
        <v>284</v>
      </c>
      <c r="AI2970" s="176" t="s">
        <v>284</v>
      </c>
      <c r="AJ2970" s="176" t="s">
        <v>284</v>
      </c>
      <c r="AK2970" s="176" t="s">
        <v>284</v>
      </c>
      <c r="AL2970" s="176" t="s">
        <v>284</v>
      </c>
      <c r="AM2970" s="176" t="s">
        <v>284</v>
      </c>
      <c r="AN2970" s="176" t="s">
        <v>284</v>
      </c>
      <c r="AO2970" s="176" t="s">
        <v>284</v>
      </c>
      <c r="AP2970" s="176" t="s">
        <v>284</v>
      </c>
      <c r="AQ2970" s="176" t="s">
        <v>284</v>
      </c>
      <c r="AR2970" s="176" t="s">
        <v>284</v>
      </c>
      <c r="AS2970" s="176" t="s">
        <v>284</v>
      </c>
      <c r="AT2970" s="176" t="s">
        <v>284</v>
      </c>
      <c r="AU2970" s="176" t="s">
        <v>284</v>
      </c>
      <c r="AV2970" s="176" t="s">
        <v>284</v>
      </c>
      <c r="AW2970" s="176" t="s">
        <v>284</v>
      </c>
      <c r="AX2970" s="176" t="s">
        <v>284</v>
      </c>
    </row>
    <row r="2971" spans="1:50" x14ac:dyDescent="0.3">
      <c r="A2971" s="176">
        <v>814111</v>
      </c>
      <c r="B2971" s="176" t="s">
        <v>308</v>
      </c>
      <c r="C2971" s="176" t="s">
        <v>222</v>
      </c>
      <c r="D2971" s="176" t="s">
        <v>222</v>
      </c>
      <c r="E2971" s="176" t="s">
        <v>222</v>
      </c>
      <c r="F2971" s="176" t="s">
        <v>222</v>
      </c>
      <c r="G2971" s="176" t="s">
        <v>222</v>
      </c>
      <c r="H2971" s="176" t="s">
        <v>221</v>
      </c>
      <c r="I2971" s="176" t="s">
        <v>221</v>
      </c>
      <c r="J2971" s="176" t="s">
        <v>222</v>
      </c>
      <c r="K2971" s="176" t="s">
        <v>221</v>
      </c>
      <c r="L2971" s="176" t="s">
        <v>221</v>
      </c>
      <c r="M2971" s="176" t="s">
        <v>221</v>
      </c>
      <c r="N2971" s="176" t="s">
        <v>221</v>
      </c>
      <c r="O2971" s="176" t="s">
        <v>284</v>
      </c>
      <c r="P2971" s="176" t="s">
        <v>284</v>
      </c>
      <c r="Q2971" s="176" t="s">
        <v>284</v>
      </c>
      <c r="R2971" s="176" t="s">
        <v>284</v>
      </c>
      <c r="S2971" s="176" t="s">
        <v>284</v>
      </c>
      <c r="T2971" s="176" t="s">
        <v>284</v>
      </c>
      <c r="U2971" s="176" t="s">
        <v>284</v>
      </c>
      <c r="V2971" s="176" t="s">
        <v>284</v>
      </c>
      <c r="W2971" s="176" t="s">
        <v>284</v>
      </c>
      <c r="X2971" s="176" t="s">
        <v>284</v>
      </c>
      <c r="Y2971" s="176" t="s">
        <v>284</v>
      </c>
      <c r="Z2971" s="176" t="s">
        <v>284</v>
      </c>
      <c r="AA2971" s="176" t="s">
        <v>284</v>
      </c>
      <c r="AB2971" s="176" t="s">
        <v>284</v>
      </c>
      <c r="AC2971" s="176" t="s">
        <v>284</v>
      </c>
      <c r="AD2971" s="176" t="s">
        <v>284</v>
      </c>
      <c r="AE2971" s="176" t="s">
        <v>284</v>
      </c>
      <c r="AF2971" s="176" t="s">
        <v>284</v>
      </c>
      <c r="AG2971" s="176" t="s">
        <v>284</v>
      </c>
      <c r="AH2971" s="176" t="s">
        <v>284</v>
      </c>
      <c r="AI2971" s="176" t="s">
        <v>284</v>
      </c>
      <c r="AJ2971" s="176" t="s">
        <v>284</v>
      </c>
      <c r="AK2971" s="176" t="s">
        <v>284</v>
      </c>
      <c r="AL2971" s="176" t="s">
        <v>284</v>
      </c>
      <c r="AM2971" s="176" t="s">
        <v>284</v>
      </c>
      <c r="AN2971" s="176" t="s">
        <v>284</v>
      </c>
      <c r="AO2971" s="176" t="s">
        <v>284</v>
      </c>
      <c r="AP2971" s="176" t="s">
        <v>284</v>
      </c>
      <c r="AQ2971" s="176" t="s">
        <v>284</v>
      </c>
      <c r="AR2971" s="176" t="s">
        <v>284</v>
      </c>
      <c r="AS2971" s="176" t="s">
        <v>284</v>
      </c>
      <c r="AT2971" s="176" t="s">
        <v>284</v>
      </c>
      <c r="AU2971" s="176" t="s">
        <v>284</v>
      </c>
      <c r="AV2971" s="176" t="s">
        <v>284</v>
      </c>
      <c r="AW2971" s="176" t="s">
        <v>284</v>
      </c>
      <c r="AX2971" s="176" t="s">
        <v>284</v>
      </c>
    </row>
    <row r="2972" spans="1:50" x14ac:dyDescent="0.3">
      <c r="A2972" s="176">
        <v>814112</v>
      </c>
      <c r="B2972" s="176" t="s">
        <v>308</v>
      </c>
      <c r="C2972" s="176" t="s">
        <v>222</v>
      </c>
      <c r="D2972" s="176" t="s">
        <v>222</v>
      </c>
      <c r="E2972" s="176" t="s">
        <v>222</v>
      </c>
      <c r="F2972" s="176" t="s">
        <v>222</v>
      </c>
      <c r="G2972" s="176" t="s">
        <v>222</v>
      </c>
      <c r="H2972" s="176" t="s">
        <v>222</v>
      </c>
      <c r="I2972" s="176" t="s">
        <v>221</v>
      </c>
      <c r="J2972" s="176" t="s">
        <v>221</v>
      </c>
      <c r="K2972" s="176" t="s">
        <v>221</v>
      </c>
      <c r="L2972" s="176" t="s">
        <v>221</v>
      </c>
      <c r="M2972" s="176" t="s">
        <v>221</v>
      </c>
      <c r="N2972" s="176" t="s">
        <v>221</v>
      </c>
    </row>
    <row r="2973" spans="1:50" x14ac:dyDescent="0.3">
      <c r="A2973" s="176">
        <v>814113</v>
      </c>
      <c r="B2973" s="176" t="s">
        <v>308</v>
      </c>
      <c r="C2973" s="176" t="s">
        <v>222</v>
      </c>
      <c r="D2973" s="176" t="s">
        <v>222</v>
      </c>
      <c r="E2973" s="176" t="s">
        <v>222</v>
      </c>
      <c r="F2973" s="176" t="s">
        <v>222</v>
      </c>
      <c r="G2973" s="176" t="s">
        <v>222</v>
      </c>
      <c r="H2973" s="176" t="s">
        <v>222</v>
      </c>
      <c r="I2973" s="176" t="s">
        <v>221</v>
      </c>
      <c r="J2973" s="176" t="s">
        <v>221</v>
      </c>
      <c r="K2973" s="176" t="s">
        <v>221</v>
      </c>
      <c r="L2973" s="176" t="s">
        <v>221</v>
      </c>
      <c r="M2973" s="176" t="s">
        <v>221</v>
      </c>
      <c r="N2973" s="176" t="s">
        <v>221</v>
      </c>
      <c r="O2973" s="176" t="s">
        <v>284</v>
      </c>
      <c r="P2973" s="176" t="s">
        <v>284</v>
      </c>
      <c r="Q2973" s="176" t="s">
        <v>284</v>
      </c>
      <c r="R2973" s="176" t="s">
        <v>284</v>
      </c>
      <c r="S2973" s="176" t="s">
        <v>284</v>
      </c>
      <c r="T2973" s="176" t="s">
        <v>284</v>
      </c>
      <c r="U2973" s="176" t="s">
        <v>284</v>
      </c>
      <c r="V2973" s="176" t="s">
        <v>284</v>
      </c>
      <c r="W2973" s="176" t="s">
        <v>284</v>
      </c>
      <c r="X2973" s="176" t="s">
        <v>284</v>
      </c>
      <c r="Y2973" s="176" t="s">
        <v>284</v>
      </c>
      <c r="Z2973" s="176" t="s">
        <v>284</v>
      </c>
      <c r="AA2973" s="176" t="s">
        <v>284</v>
      </c>
      <c r="AB2973" s="176" t="s">
        <v>284</v>
      </c>
      <c r="AC2973" s="176" t="s">
        <v>284</v>
      </c>
      <c r="AD2973" s="176" t="s">
        <v>284</v>
      </c>
      <c r="AE2973" s="176" t="s">
        <v>284</v>
      </c>
      <c r="AF2973" s="176" t="s">
        <v>284</v>
      </c>
      <c r="AG2973" s="176" t="s">
        <v>284</v>
      </c>
      <c r="AH2973" s="176" t="s">
        <v>284</v>
      </c>
      <c r="AI2973" s="176" t="s">
        <v>284</v>
      </c>
      <c r="AJ2973" s="176" t="s">
        <v>284</v>
      </c>
      <c r="AK2973" s="176" t="s">
        <v>284</v>
      </c>
      <c r="AL2973" s="176" t="s">
        <v>284</v>
      </c>
      <c r="AM2973" s="176" t="s">
        <v>284</v>
      </c>
      <c r="AN2973" s="176" t="s">
        <v>284</v>
      </c>
      <c r="AO2973" s="176" t="s">
        <v>284</v>
      </c>
      <c r="AP2973" s="176" t="s">
        <v>284</v>
      </c>
      <c r="AQ2973" s="176" t="s">
        <v>284</v>
      </c>
      <c r="AR2973" s="176" t="s">
        <v>284</v>
      </c>
      <c r="AS2973" s="176" t="s">
        <v>284</v>
      </c>
      <c r="AT2973" s="176" t="s">
        <v>284</v>
      </c>
      <c r="AU2973" s="176" t="s">
        <v>284</v>
      </c>
      <c r="AV2973" s="176" t="s">
        <v>284</v>
      </c>
      <c r="AW2973" s="176" t="s">
        <v>284</v>
      </c>
      <c r="AX2973" s="176" t="s">
        <v>284</v>
      </c>
    </row>
    <row r="2974" spans="1:50" x14ac:dyDescent="0.3">
      <c r="A2974" s="176">
        <v>814114</v>
      </c>
      <c r="B2974" s="176" t="s">
        <v>308</v>
      </c>
      <c r="C2974" s="176" t="s">
        <v>222</v>
      </c>
      <c r="D2974" s="176" t="s">
        <v>222</v>
      </c>
      <c r="E2974" s="176" t="s">
        <v>222</v>
      </c>
      <c r="F2974" s="176" t="s">
        <v>222</v>
      </c>
      <c r="G2974" s="176" t="s">
        <v>221</v>
      </c>
      <c r="H2974" s="176" t="s">
        <v>221</v>
      </c>
      <c r="I2974" s="176" t="s">
        <v>221</v>
      </c>
      <c r="J2974" s="176" t="s">
        <v>221</v>
      </c>
      <c r="K2974" s="176" t="s">
        <v>221</v>
      </c>
      <c r="L2974" s="176" t="s">
        <v>221</v>
      </c>
      <c r="M2974" s="176" t="s">
        <v>221</v>
      </c>
      <c r="N2974" s="176" t="s">
        <v>221</v>
      </c>
    </row>
    <row r="2975" spans="1:50" x14ac:dyDescent="0.3">
      <c r="A2975" s="176">
        <v>814115</v>
      </c>
      <c r="B2975" s="176" t="s">
        <v>308</v>
      </c>
      <c r="C2975" s="176" t="s">
        <v>222</v>
      </c>
      <c r="D2975" s="176" t="s">
        <v>222</v>
      </c>
      <c r="E2975" s="176" t="s">
        <v>222</v>
      </c>
      <c r="F2975" s="176" t="s">
        <v>222</v>
      </c>
      <c r="G2975" s="176" t="s">
        <v>222</v>
      </c>
      <c r="H2975" s="176" t="s">
        <v>222</v>
      </c>
      <c r="I2975" s="176" t="s">
        <v>221</v>
      </c>
      <c r="J2975" s="176" t="s">
        <v>221</v>
      </c>
      <c r="K2975" s="176" t="s">
        <v>221</v>
      </c>
      <c r="L2975" s="176" t="s">
        <v>221</v>
      </c>
      <c r="M2975" s="176" t="s">
        <v>221</v>
      </c>
      <c r="N2975" s="176" t="s">
        <v>221</v>
      </c>
    </row>
    <row r="2976" spans="1:50" x14ac:dyDescent="0.3">
      <c r="A2976" s="176">
        <v>814116</v>
      </c>
      <c r="B2976" s="176" t="s">
        <v>308</v>
      </c>
      <c r="C2976" s="176" t="s">
        <v>222</v>
      </c>
      <c r="D2976" s="176" t="s">
        <v>222</v>
      </c>
      <c r="E2976" s="176" t="s">
        <v>222</v>
      </c>
      <c r="F2976" s="176" t="s">
        <v>222</v>
      </c>
      <c r="G2976" s="176" t="s">
        <v>222</v>
      </c>
      <c r="H2976" s="176" t="s">
        <v>222</v>
      </c>
      <c r="I2976" s="176" t="s">
        <v>222</v>
      </c>
      <c r="J2976" s="176" t="s">
        <v>222</v>
      </c>
      <c r="K2976" s="176" t="s">
        <v>222</v>
      </c>
      <c r="L2976" s="176" t="s">
        <v>222</v>
      </c>
      <c r="M2976" s="176" t="s">
        <v>222</v>
      </c>
      <c r="N2976" s="176" t="s">
        <v>222</v>
      </c>
      <c r="O2976" s="176" t="s">
        <v>284</v>
      </c>
      <c r="P2976" s="176" t="s">
        <v>284</v>
      </c>
      <c r="Q2976" s="176" t="s">
        <v>284</v>
      </c>
      <c r="R2976" s="176" t="s">
        <v>284</v>
      </c>
      <c r="S2976" s="176" t="s">
        <v>284</v>
      </c>
      <c r="T2976" s="176" t="s">
        <v>284</v>
      </c>
      <c r="U2976" s="176" t="s">
        <v>284</v>
      </c>
      <c r="V2976" s="176" t="s">
        <v>284</v>
      </c>
      <c r="W2976" s="176" t="s">
        <v>284</v>
      </c>
      <c r="X2976" s="176" t="s">
        <v>284</v>
      </c>
      <c r="Y2976" s="176" t="s">
        <v>284</v>
      </c>
      <c r="Z2976" s="176" t="s">
        <v>284</v>
      </c>
      <c r="AA2976" s="176" t="s">
        <v>284</v>
      </c>
      <c r="AB2976" s="176" t="s">
        <v>284</v>
      </c>
      <c r="AC2976" s="176" t="s">
        <v>284</v>
      </c>
      <c r="AD2976" s="176" t="s">
        <v>284</v>
      </c>
      <c r="AE2976" s="176" t="s">
        <v>284</v>
      </c>
      <c r="AF2976" s="176" t="s">
        <v>284</v>
      </c>
      <c r="AG2976" s="176" t="s">
        <v>284</v>
      </c>
      <c r="AH2976" s="176" t="s">
        <v>284</v>
      </c>
      <c r="AI2976" s="176" t="s">
        <v>284</v>
      </c>
      <c r="AJ2976" s="176" t="s">
        <v>284</v>
      </c>
      <c r="AK2976" s="176" t="s">
        <v>284</v>
      </c>
      <c r="AL2976" s="176" t="s">
        <v>284</v>
      </c>
      <c r="AM2976" s="176" t="s">
        <v>284</v>
      </c>
      <c r="AN2976" s="176" t="s">
        <v>284</v>
      </c>
      <c r="AO2976" s="176" t="s">
        <v>284</v>
      </c>
      <c r="AP2976" s="176" t="s">
        <v>284</v>
      </c>
      <c r="AQ2976" s="176" t="s">
        <v>284</v>
      </c>
      <c r="AR2976" s="176" t="s">
        <v>284</v>
      </c>
      <c r="AS2976" s="176" t="s">
        <v>284</v>
      </c>
      <c r="AT2976" s="176" t="s">
        <v>284</v>
      </c>
      <c r="AU2976" s="176" t="s">
        <v>284</v>
      </c>
      <c r="AV2976" s="176" t="s">
        <v>284</v>
      </c>
      <c r="AW2976" s="176" t="s">
        <v>284</v>
      </c>
      <c r="AX2976" s="176" t="s">
        <v>284</v>
      </c>
    </row>
    <row r="2977" spans="1:50" x14ac:dyDescent="0.3">
      <c r="A2977" s="176">
        <v>814117</v>
      </c>
      <c r="B2977" s="176" t="s">
        <v>308</v>
      </c>
      <c r="C2977" s="176" t="s">
        <v>222</v>
      </c>
      <c r="D2977" s="176" t="s">
        <v>221</v>
      </c>
      <c r="E2977" s="176" t="s">
        <v>222</v>
      </c>
      <c r="F2977" s="176" t="s">
        <v>221</v>
      </c>
      <c r="G2977" s="176" t="s">
        <v>222</v>
      </c>
      <c r="H2977" s="176" t="s">
        <v>222</v>
      </c>
      <c r="I2977" s="176" t="s">
        <v>221</v>
      </c>
      <c r="J2977" s="176" t="s">
        <v>221</v>
      </c>
      <c r="K2977" s="176" t="s">
        <v>221</v>
      </c>
      <c r="L2977" s="176" t="s">
        <v>221</v>
      </c>
      <c r="M2977" s="176" t="s">
        <v>221</v>
      </c>
      <c r="N2977" s="176" t="s">
        <v>221</v>
      </c>
    </row>
    <row r="2978" spans="1:50" x14ac:dyDescent="0.3">
      <c r="A2978" s="176">
        <v>814118</v>
      </c>
      <c r="B2978" s="176" t="s">
        <v>308</v>
      </c>
      <c r="C2978" s="176" t="s">
        <v>222</v>
      </c>
      <c r="D2978" s="176" t="s">
        <v>221</v>
      </c>
      <c r="E2978" s="176" t="s">
        <v>222</v>
      </c>
      <c r="F2978" s="176" t="s">
        <v>222</v>
      </c>
      <c r="G2978" s="176" t="s">
        <v>222</v>
      </c>
      <c r="H2978" s="176" t="s">
        <v>221</v>
      </c>
      <c r="I2978" s="176" t="s">
        <v>221</v>
      </c>
      <c r="J2978" s="176" t="s">
        <v>221</v>
      </c>
      <c r="K2978" s="176" t="s">
        <v>222</v>
      </c>
      <c r="L2978" s="176" t="s">
        <v>221</v>
      </c>
      <c r="M2978" s="176" t="s">
        <v>221</v>
      </c>
      <c r="N2978" s="176" t="s">
        <v>221</v>
      </c>
      <c r="O2978" s="176" t="s">
        <v>284</v>
      </c>
      <c r="P2978" s="176" t="s">
        <v>284</v>
      </c>
      <c r="Q2978" s="176" t="s">
        <v>284</v>
      </c>
      <c r="R2978" s="176" t="s">
        <v>284</v>
      </c>
      <c r="S2978" s="176" t="s">
        <v>284</v>
      </c>
      <c r="T2978" s="176" t="s">
        <v>284</v>
      </c>
      <c r="U2978" s="176" t="s">
        <v>284</v>
      </c>
      <c r="V2978" s="176" t="s">
        <v>284</v>
      </c>
      <c r="W2978" s="176" t="s">
        <v>284</v>
      </c>
      <c r="X2978" s="176" t="s">
        <v>284</v>
      </c>
      <c r="Y2978" s="176" t="s">
        <v>284</v>
      </c>
      <c r="Z2978" s="176" t="s">
        <v>284</v>
      </c>
      <c r="AA2978" s="176" t="s">
        <v>284</v>
      </c>
      <c r="AB2978" s="176" t="s">
        <v>284</v>
      </c>
      <c r="AC2978" s="176" t="s">
        <v>284</v>
      </c>
      <c r="AD2978" s="176" t="s">
        <v>284</v>
      </c>
      <c r="AE2978" s="176" t="s">
        <v>284</v>
      </c>
      <c r="AF2978" s="176" t="s">
        <v>284</v>
      </c>
      <c r="AG2978" s="176" t="s">
        <v>284</v>
      </c>
      <c r="AH2978" s="176" t="s">
        <v>284</v>
      </c>
      <c r="AI2978" s="176" t="s">
        <v>284</v>
      </c>
      <c r="AJ2978" s="176" t="s">
        <v>284</v>
      </c>
      <c r="AK2978" s="176" t="s">
        <v>284</v>
      </c>
      <c r="AL2978" s="176" t="s">
        <v>284</v>
      </c>
      <c r="AM2978" s="176" t="s">
        <v>284</v>
      </c>
      <c r="AN2978" s="176" t="s">
        <v>284</v>
      </c>
      <c r="AO2978" s="176" t="s">
        <v>284</v>
      </c>
      <c r="AP2978" s="176" t="s">
        <v>284</v>
      </c>
      <c r="AQ2978" s="176" t="s">
        <v>284</v>
      </c>
      <c r="AR2978" s="176" t="s">
        <v>284</v>
      </c>
      <c r="AS2978" s="176" t="s">
        <v>284</v>
      </c>
      <c r="AT2978" s="176" t="s">
        <v>284</v>
      </c>
      <c r="AU2978" s="176" t="s">
        <v>284</v>
      </c>
      <c r="AV2978" s="176" t="s">
        <v>284</v>
      </c>
      <c r="AW2978" s="176" t="s">
        <v>284</v>
      </c>
      <c r="AX2978" s="176" t="s">
        <v>284</v>
      </c>
    </row>
    <row r="2979" spans="1:50" x14ac:dyDescent="0.3">
      <c r="A2979" s="176">
        <v>814119</v>
      </c>
      <c r="B2979" s="176" t="s">
        <v>308</v>
      </c>
      <c r="C2979" s="176" t="s">
        <v>222</v>
      </c>
      <c r="D2979" s="176" t="s">
        <v>222</v>
      </c>
      <c r="E2979" s="176" t="s">
        <v>222</v>
      </c>
      <c r="F2979" s="176" t="s">
        <v>222</v>
      </c>
      <c r="G2979" s="176" t="s">
        <v>222</v>
      </c>
      <c r="H2979" s="176" t="s">
        <v>221</v>
      </c>
      <c r="I2979" s="176" t="s">
        <v>221</v>
      </c>
      <c r="J2979" s="176" t="s">
        <v>221</v>
      </c>
      <c r="K2979" s="176" t="s">
        <v>221</v>
      </c>
      <c r="L2979" s="176" t="s">
        <v>221</v>
      </c>
      <c r="M2979" s="176" t="s">
        <v>221</v>
      </c>
      <c r="N2979" s="176" t="s">
        <v>221</v>
      </c>
    </row>
    <row r="2980" spans="1:50" x14ac:dyDescent="0.3">
      <c r="A2980" s="176">
        <v>814120</v>
      </c>
      <c r="B2980" s="176" t="s">
        <v>308</v>
      </c>
      <c r="C2980" s="176" t="s">
        <v>222</v>
      </c>
      <c r="D2980" s="176" t="s">
        <v>222</v>
      </c>
      <c r="E2980" s="176" t="s">
        <v>222</v>
      </c>
      <c r="F2980" s="176" t="s">
        <v>222</v>
      </c>
      <c r="G2980" s="176" t="s">
        <v>222</v>
      </c>
      <c r="H2980" s="176" t="s">
        <v>222</v>
      </c>
      <c r="I2980" s="176" t="s">
        <v>222</v>
      </c>
      <c r="J2980" s="176" t="s">
        <v>222</v>
      </c>
      <c r="K2980" s="176" t="s">
        <v>222</v>
      </c>
      <c r="L2980" s="176" t="s">
        <v>222</v>
      </c>
      <c r="M2980" s="176" t="s">
        <v>222</v>
      </c>
      <c r="N2980" s="176" t="s">
        <v>222</v>
      </c>
      <c r="O2980" s="176" t="s">
        <v>284</v>
      </c>
      <c r="P2980" s="176" t="s">
        <v>284</v>
      </c>
      <c r="Q2980" s="176" t="s">
        <v>284</v>
      </c>
      <c r="R2980" s="176" t="s">
        <v>284</v>
      </c>
      <c r="S2980" s="176" t="s">
        <v>284</v>
      </c>
      <c r="T2980" s="176" t="s">
        <v>284</v>
      </c>
      <c r="U2980" s="176" t="s">
        <v>284</v>
      </c>
      <c r="V2980" s="176" t="s">
        <v>284</v>
      </c>
      <c r="W2980" s="176" t="s">
        <v>284</v>
      </c>
      <c r="X2980" s="176" t="s">
        <v>284</v>
      </c>
      <c r="Y2980" s="176" t="s">
        <v>284</v>
      </c>
      <c r="Z2980" s="176" t="s">
        <v>284</v>
      </c>
      <c r="AA2980" s="176" t="s">
        <v>284</v>
      </c>
      <c r="AB2980" s="176" t="s">
        <v>284</v>
      </c>
      <c r="AC2980" s="176" t="s">
        <v>284</v>
      </c>
      <c r="AD2980" s="176" t="s">
        <v>284</v>
      </c>
      <c r="AE2980" s="176" t="s">
        <v>284</v>
      </c>
      <c r="AF2980" s="176" t="s">
        <v>284</v>
      </c>
      <c r="AG2980" s="176" t="s">
        <v>284</v>
      </c>
      <c r="AH2980" s="176" t="s">
        <v>284</v>
      </c>
      <c r="AI2980" s="176" t="s">
        <v>284</v>
      </c>
      <c r="AJ2980" s="176" t="s">
        <v>284</v>
      </c>
      <c r="AK2980" s="176" t="s">
        <v>284</v>
      </c>
      <c r="AL2980" s="176" t="s">
        <v>284</v>
      </c>
      <c r="AM2980" s="176" t="s">
        <v>284</v>
      </c>
      <c r="AN2980" s="176" t="s">
        <v>284</v>
      </c>
      <c r="AO2980" s="176" t="s">
        <v>284</v>
      </c>
      <c r="AP2980" s="176" t="s">
        <v>284</v>
      </c>
      <c r="AQ2980" s="176" t="s">
        <v>284</v>
      </c>
      <c r="AR2980" s="176" t="s">
        <v>284</v>
      </c>
      <c r="AS2980" s="176" t="s">
        <v>284</v>
      </c>
      <c r="AT2980" s="176" t="s">
        <v>284</v>
      </c>
      <c r="AU2980" s="176" t="s">
        <v>284</v>
      </c>
      <c r="AV2980" s="176" t="s">
        <v>284</v>
      </c>
      <c r="AW2980" s="176" t="s">
        <v>284</v>
      </c>
      <c r="AX2980" s="176" t="s">
        <v>284</v>
      </c>
    </row>
    <row r="2981" spans="1:50" x14ac:dyDescent="0.3">
      <c r="A2981" s="176">
        <v>814121</v>
      </c>
      <c r="B2981" s="176" t="s">
        <v>308</v>
      </c>
      <c r="C2981" s="176" t="s">
        <v>222</v>
      </c>
      <c r="D2981" s="176" t="s">
        <v>222</v>
      </c>
      <c r="E2981" s="176" t="s">
        <v>222</v>
      </c>
      <c r="F2981" s="176" t="s">
        <v>222</v>
      </c>
      <c r="G2981" s="176" t="s">
        <v>222</v>
      </c>
      <c r="H2981" s="176" t="s">
        <v>222</v>
      </c>
      <c r="I2981" s="176" t="s">
        <v>221</v>
      </c>
      <c r="J2981" s="176" t="s">
        <v>221</v>
      </c>
      <c r="K2981" s="176" t="s">
        <v>221</v>
      </c>
      <c r="L2981" s="176" t="s">
        <v>221</v>
      </c>
      <c r="M2981" s="176" t="s">
        <v>221</v>
      </c>
      <c r="N2981" s="176" t="s">
        <v>221</v>
      </c>
    </row>
    <row r="2982" spans="1:50" x14ac:dyDescent="0.3">
      <c r="A2982" s="176">
        <v>814122</v>
      </c>
      <c r="B2982" s="176" t="s">
        <v>308</v>
      </c>
      <c r="C2982" s="176" t="s">
        <v>222</v>
      </c>
      <c r="D2982" s="176" t="s">
        <v>221</v>
      </c>
      <c r="E2982" s="176" t="s">
        <v>221</v>
      </c>
      <c r="F2982" s="176" t="s">
        <v>222</v>
      </c>
      <c r="G2982" s="176" t="s">
        <v>222</v>
      </c>
      <c r="H2982" s="176" t="s">
        <v>221</v>
      </c>
      <c r="I2982" s="176" t="s">
        <v>222</v>
      </c>
      <c r="J2982" s="176" t="s">
        <v>222</v>
      </c>
      <c r="K2982" s="176" t="s">
        <v>222</v>
      </c>
      <c r="L2982" s="176" t="s">
        <v>222</v>
      </c>
      <c r="M2982" s="176" t="s">
        <v>221</v>
      </c>
      <c r="N2982" s="176" t="s">
        <v>221</v>
      </c>
      <c r="O2982" s="176" t="s">
        <v>284</v>
      </c>
      <c r="P2982" s="176" t="s">
        <v>284</v>
      </c>
      <c r="Q2982" s="176" t="s">
        <v>284</v>
      </c>
      <c r="R2982" s="176" t="s">
        <v>284</v>
      </c>
      <c r="S2982" s="176" t="s">
        <v>284</v>
      </c>
      <c r="T2982" s="176" t="s">
        <v>284</v>
      </c>
      <c r="U2982" s="176" t="s">
        <v>284</v>
      </c>
      <c r="V2982" s="176" t="s">
        <v>284</v>
      </c>
      <c r="W2982" s="176" t="s">
        <v>284</v>
      </c>
      <c r="X2982" s="176" t="s">
        <v>284</v>
      </c>
      <c r="Y2982" s="176" t="s">
        <v>284</v>
      </c>
      <c r="Z2982" s="176" t="s">
        <v>284</v>
      </c>
      <c r="AA2982" s="176" t="s">
        <v>284</v>
      </c>
      <c r="AB2982" s="176" t="s">
        <v>284</v>
      </c>
      <c r="AC2982" s="176" t="s">
        <v>284</v>
      </c>
      <c r="AD2982" s="176" t="s">
        <v>284</v>
      </c>
      <c r="AE2982" s="176" t="s">
        <v>284</v>
      </c>
      <c r="AF2982" s="176" t="s">
        <v>284</v>
      </c>
      <c r="AG2982" s="176" t="s">
        <v>284</v>
      </c>
      <c r="AH2982" s="176" t="s">
        <v>284</v>
      </c>
      <c r="AI2982" s="176" t="s">
        <v>284</v>
      </c>
      <c r="AJ2982" s="176" t="s">
        <v>284</v>
      </c>
      <c r="AK2982" s="176" t="s">
        <v>284</v>
      </c>
      <c r="AL2982" s="176" t="s">
        <v>284</v>
      </c>
      <c r="AM2982" s="176" t="s">
        <v>284</v>
      </c>
      <c r="AN2982" s="176" t="s">
        <v>284</v>
      </c>
      <c r="AO2982" s="176" t="s">
        <v>284</v>
      </c>
      <c r="AP2982" s="176" t="s">
        <v>284</v>
      </c>
      <c r="AQ2982" s="176" t="s">
        <v>284</v>
      </c>
      <c r="AR2982" s="176" t="s">
        <v>284</v>
      </c>
      <c r="AS2982" s="176" t="s">
        <v>284</v>
      </c>
      <c r="AT2982" s="176" t="s">
        <v>284</v>
      </c>
      <c r="AU2982" s="176" t="s">
        <v>284</v>
      </c>
      <c r="AV2982" s="176" t="s">
        <v>284</v>
      </c>
      <c r="AW2982" s="176" t="s">
        <v>284</v>
      </c>
      <c r="AX2982" s="176" t="s">
        <v>284</v>
      </c>
    </row>
    <row r="2983" spans="1:50" x14ac:dyDescent="0.3">
      <c r="A2983" s="176">
        <v>814124</v>
      </c>
      <c r="B2983" s="176" t="s">
        <v>308</v>
      </c>
      <c r="C2983" s="176" t="s">
        <v>222</v>
      </c>
      <c r="D2983" s="176" t="s">
        <v>222</v>
      </c>
      <c r="E2983" s="176" t="s">
        <v>222</v>
      </c>
      <c r="F2983" s="176" t="s">
        <v>222</v>
      </c>
      <c r="G2983" s="176" t="s">
        <v>222</v>
      </c>
      <c r="H2983" s="176" t="s">
        <v>222</v>
      </c>
      <c r="I2983" s="176" t="s">
        <v>221</v>
      </c>
      <c r="J2983" s="176" t="s">
        <v>221</v>
      </c>
      <c r="K2983" s="176" t="s">
        <v>221</v>
      </c>
      <c r="L2983" s="176" t="s">
        <v>221</v>
      </c>
      <c r="M2983" s="176" t="s">
        <v>221</v>
      </c>
      <c r="N2983" s="176" t="s">
        <v>221</v>
      </c>
      <c r="O2983" s="176" t="s">
        <v>284</v>
      </c>
      <c r="P2983" s="176" t="s">
        <v>284</v>
      </c>
      <c r="Q2983" s="176" t="s">
        <v>284</v>
      </c>
      <c r="R2983" s="176" t="s">
        <v>284</v>
      </c>
      <c r="S2983" s="176" t="s">
        <v>284</v>
      </c>
      <c r="T2983" s="176" t="s">
        <v>284</v>
      </c>
      <c r="U2983" s="176" t="s">
        <v>284</v>
      </c>
      <c r="V2983" s="176" t="s">
        <v>284</v>
      </c>
      <c r="W2983" s="176" t="s">
        <v>284</v>
      </c>
      <c r="X2983" s="176" t="s">
        <v>284</v>
      </c>
      <c r="Y2983" s="176" t="s">
        <v>284</v>
      </c>
      <c r="Z2983" s="176" t="s">
        <v>284</v>
      </c>
      <c r="AA2983" s="176" t="s">
        <v>284</v>
      </c>
      <c r="AB2983" s="176" t="s">
        <v>284</v>
      </c>
      <c r="AC2983" s="176" t="s">
        <v>284</v>
      </c>
      <c r="AD2983" s="176" t="s">
        <v>284</v>
      </c>
      <c r="AE2983" s="176" t="s">
        <v>284</v>
      </c>
      <c r="AF2983" s="176" t="s">
        <v>284</v>
      </c>
      <c r="AG2983" s="176" t="s">
        <v>284</v>
      </c>
      <c r="AH2983" s="176" t="s">
        <v>284</v>
      </c>
      <c r="AI2983" s="176" t="s">
        <v>284</v>
      </c>
      <c r="AJ2983" s="176" t="s">
        <v>284</v>
      </c>
      <c r="AK2983" s="176" t="s">
        <v>284</v>
      </c>
      <c r="AL2983" s="176" t="s">
        <v>284</v>
      </c>
      <c r="AM2983" s="176" t="s">
        <v>284</v>
      </c>
      <c r="AN2983" s="176" t="s">
        <v>284</v>
      </c>
      <c r="AO2983" s="176" t="s">
        <v>284</v>
      </c>
      <c r="AP2983" s="176" t="s">
        <v>284</v>
      </c>
      <c r="AQ2983" s="176" t="s">
        <v>284</v>
      </c>
      <c r="AR2983" s="176" t="s">
        <v>284</v>
      </c>
      <c r="AS2983" s="176" t="s">
        <v>284</v>
      </c>
      <c r="AT2983" s="176" t="s">
        <v>284</v>
      </c>
      <c r="AU2983" s="176" t="s">
        <v>284</v>
      </c>
      <c r="AV2983" s="176" t="s">
        <v>284</v>
      </c>
      <c r="AW2983" s="176" t="s">
        <v>284</v>
      </c>
      <c r="AX2983" s="176" t="s">
        <v>284</v>
      </c>
    </row>
    <row r="2984" spans="1:50" x14ac:dyDescent="0.3">
      <c r="A2984" s="176">
        <v>814125</v>
      </c>
      <c r="B2984" s="176" t="s">
        <v>308</v>
      </c>
      <c r="C2984" s="176" t="s">
        <v>222</v>
      </c>
      <c r="D2984" s="176" t="s">
        <v>222</v>
      </c>
      <c r="E2984" s="176" t="s">
        <v>222</v>
      </c>
      <c r="F2984" s="176" t="s">
        <v>222</v>
      </c>
      <c r="G2984" s="176" t="s">
        <v>222</v>
      </c>
      <c r="H2984" s="176" t="s">
        <v>222</v>
      </c>
      <c r="I2984" s="176" t="s">
        <v>222</v>
      </c>
      <c r="J2984" s="176" t="s">
        <v>222</v>
      </c>
      <c r="K2984" s="176" t="s">
        <v>222</v>
      </c>
      <c r="L2984" s="176" t="s">
        <v>222</v>
      </c>
      <c r="M2984" s="176" t="s">
        <v>222</v>
      </c>
      <c r="N2984" s="176" t="s">
        <v>221</v>
      </c>
      <c r="O2984" s="176" t="s">
        <v>284</v>
      </c>
      <c r="P2984" s="176" t="s">
        <v>284</v>
      </c>
      <c r="Q2984" s="176" t="s">
        <v>284</v>
      </c>
      <c r="R2984" s="176" t="s">
        <v>284</v>
      </c>
      <c r="S2984" s="176" t="s">
        <v>284</v>
      </c>
      <c r="T2984" s="176" t="s">
        <v>284</v>
      </c>
      <c r="U2984" s="176" t="s">
        <v>284</v>
      </c>
      <c r="V2984" s="176" t="s">
        <v>284</v>
      </c>
      <c r="W2984" s="176" t="s">
        <v>284</v>
      </c>
      <c r="X2984" s="176" t="s">
        <v>284</v>
      </c>
      <c r="Y2984" s="176" t="s">
        <v>284</v>
      </c>
      <c r="Z2984" s="176" t="s">
        <v>284</v>
      </c>
      <c r="AA2984" s="176" t="s">
        <v>284</v>
      </c>
      <c r="AB2984" s="176" t="s">
        <v>284</v>
      </c>
      <c r="AC2984" s="176" t="s">
        <v>284</v>
      </c>
      <c r="AD2984" s="176" t="s">
        <v>284</v>
      </c>
      <c r="AE2984" s="176" t="s">
        <v>284</v>
      </c>
      <c r="AF2984" s="176" t="s">
        <v>284</v>
      </c>
      <c r="AG2984" s="176" t="s">
        <v>284</v>
      </c>
      <c r="AH2984" s="176" t="s">
        <v>284</v>
      </c>
      <c r="AI2984" s="176" t="s">
        <v>284</v>
      </c>
      <c r="AJ2984" s="176" t="s">
        <v>284</v>
      </c>
      <c r="AK2984" s="176" t="s">
        <v>284</v>
      </c>
      <c r="AL2984" s="176" t="s">
        <v>284</v>
      </c>
      <c r="AM2984" s="176" t="s">
        <v>284</v>
      </c>
      <c r="AN2984" s="176" t="s">
        <v>284</v>
      </c>
      <c r="AO2984" s="176" t="s">
        <v>284</v>
      </c>
      <c r="AP2984" s="176" t="s">
        <v>284</v>
      </c>
      <c r="AQ2984" s="176" t="s">
        <v>284</v>
      </c>
      <c r="AR2984" s="176" t="s">
        <v>284</v>
      </c>
      <c r="AS2984" s="176" t="s">
        <v>284</v>
      </c>
      <c r="AT2984" s="176" t="s">
        <v>284</v>
      </c>
      <c r="AU2984" s="176" t="s">
        <v>284</v>
      </c>
      <c r="AV2984" s="176" t="s">
        <v>284</v>
      </c>
      <c r="AW2984" s="176" t="s">
        <v>284</v>
      </c>
      <c r="AX2984" s="176" t="s">
        <v>284</v>
      </c>
    </row>
    <row r="2985" spans="1:50" x14ac:dyDescent="0.3">
      <c r="A2985" s="176">
        <v>814126</v>
      </c>
      <c r="B2985" s="176" t="s">
        <v>308</v>
      </c>
      <c r="C2985" s="176" t="s">
        <v>222</v>
      </c>
      <c r="D2985" s="176" t="s">
        <v>222</v>
      </c>
      <c r="E2985" s="176" t="s">
        <v>222</v>
      </c>
      <c r="F2985" s="176" t="s">
        <v>222</v>
      </c>
      <c r="G2985" s="176" t="s">
        <v>222</v>
      </c>
      <c r="H2985" s="176" t="s">
        <v>221</v>
      </c>
      <c r="I2985" s="176" t="s">
        <v>221</v>
      </c>
      <c r="J2985" s="176" t="s">
        <v>221</v>
      </c>
      <c r="K2985" s="176" t="s">
        <v>221</v>
      </c>
      <c r="L2985" s="176" t="s">
        <v>221</v>
      </c>
      <c r="M2985" s="176" t="s">
        <v>221</v>
      </c>
      <c r="N2985" s="176" t="s">
        <v>221</v>
      </c>
    </row>
    <row r="2986" spans="1:50" x14ac:dyDescent="0.3">
      <c r="A2986" s="176">
        <v>814129</v>
      </c>
      <c r="B2986" s="176" t="s">
        <v>308</v>
      </c>
      <c r="C2986" s="176" t="s">
        <v>222</v>
      </c>
      <c r="D2986" s="176" t="s">
        <v>222</v>
      </c>
      <c r="E2986" s="176" t="s">
        <v>222</v>
      </c>
      <c r="F2986" s="176" t="s">
        <v>222</v>
      </c>
      <c r="G2986" s="176" t="s">
        <v>222</v>
      </c>
      <c r="H2986" s="176" t="s">
        <v>222</v>
      </c>
      <c r="I2986" s="176" t="s">
        <v>221</v>
      </c>
      <c r="J2986" s="176" t="s">
        <v>221</v>
      </c>
      <c r="K2986" s="176" t="s">
        <v>222</v>
      </c>
      <c r="L2986" s="176" t="s">
        <v>222</v>
      </c>
      <c r="M2986" s="176" t="s">
        <v>222</v>
      </c>
      <c r="N2986" s="176" t="s">
        <v>221</v>
      </c>
      <c r="O2986" s="176" t="s">
        <v>284</v>
      </c>
      <c r="P2986" s="176" t="s">
        <v>284</v>
      </c>
      <c r="Q2986" s="176" t="s">
        <v>284</v>
      </c>
      <c r="R2986" s="176" t="s">
        <v>284</v>
      </c>
      <c r="S2986" s="176" t="s">
        <v>284</v>
      </c>
      <c r="T2986" s="176" t="s">
        <v>284</v>
      </c>
      <c r="U2986" s="176" t="s">
        <v>284</v>
      </c>
      <c r="V2986" s="176" t="s">
        <v>284</v>
      </c>
      <c r="W2986" s="176" t="s">
        <v>284</v>
      </c>
      <c r="X2986" s="176" t="s">
        <v>284</v>
      </c>
      <c r="Y2986" s="176" t="s">
        <v>284</v>
      </c>
      <c r="Z2986" s="176" t="s">
        <v>284</v>
      </c>
      <c r="AA2986" s="176" t="s">
        <v>284</v>
      </c>
      <c r="AB2986" s="176" t="s">
        <v>284</v>
      </c>
      <c r="AC2986" s="176" t="s">
        <v>284</v>
      </c>
      <c r="AD2986" s="176" t="s">
        <v>284</v>
      </c>
      <c r="AE2986" s="176" t="s">
        <v>284</v>
      </c>
      <c r="AF2986" s="176" t="s">
        <v>284</v>
      </c>
      <c r="AG2986" s="176" t="s">
        <v>284</v>
      </c>
      <c r="AH2986" s="176" t="s">
        <v>284</v>
      </c>
      <c r="AI2986" s="176" t="s">
        <v>284</v>
      </c>
      <c r="AJ2986" s="176" t="s">
        <v>284</v>
      </c>
      <c r="AK2986" s="176" t="s">
        <v>284</v>
      </c>
      <c r="AL2986" s="176" t="s">
        <v>284</v>
      </c>
      <c r="AM2986" s="176" t="s">
        <v>284</v>
      </c>
      <c r="AN2986" s="176" t="s">
        <v>284</v>
      </c>
      <c r="AO2986" s="176" t="s">
        <v>284</v>
      </c>
      <c r="AP2986" s="176" t="s">
        <v>284</v>
      </c>
      <c r="AQ2986" s="176" t="s">
        <v>284</v>
      </c>
      <c r="AR2986" s="176" t="s">
        <v>284</v>
      </c>
      <c r="AS2986" s="176" t="s">
        <v>284</v>
      </c>
      <c r="AT2986" s="176" t="s">
        <v>284</v>
      </c>
      <c r="AU2986" s="176" t="s">
        <v>284</v>
      </c>
      <c r="AV2986" s="176" t="s">
        <v>284</v>
      </c>
      <c r="AW2986" s="176" t="s">
        <v>284</v>
      </c>
      <c r="AX2986" s="176" t="s">
        <v>284</v>
      </c>
    </row>
    <row r="2987" spans="1:50" x14ac:dyDescent="0.3">
      <c r="A2987" s="176">
        <v>814130</v>
      </c>
      <c r="B2987" s="176" t="s">
        <v>308</v>
      </c>
      <c r="C2987" s="176" t="s">
        <v>222</v>
      </c>
      <c r="D2987" s="176" t="s">
        <v>222</v>
      </c>
      <c r="E2987" s="176" t="s">
        <v>222</v>
      </c>
      <c r="F2987" s="176" t="s">
        <v>222</v>
      </c>
      <c r="G2987" s="176" t="s">
        <v>222</v>
      </c>
      <c r="H2987" s="176" t="s">
        <v>222</v>
      </c>
      <c r="I2987" s="176" t="s">
        <v>222</v>
      </c>
      <c r="J2987" s="176" t="s">
        <v>222</v>
      </c>
      <c r="K2987" s="176" t="s">
        <v>221</v>
      </c>
      <c r="L2987" s="176" t="s">
        <v>221</v>
      </c>
      <c r="M2987" s="176" t="s">
        <v>222</v>
      </c>
      <c r="N2987" s="176" t="s">
        <v>221</v>
      </c>
      <c r="O2987" s="176" t="s">
        <v>284</v>
      </c>
      <c r="P2987" s="176" t="s">
        <v>284</v>
      </c>
      <c r="Q2987" s="176" t="s">
        <v>284</v>
      </c>
      <c r="R2987" s="176" t="s">
        <v>284</v>
      </c>
      <c r="S2987" s="176" t="s">
        <v>284</v>
      </c>
      <c r="T2987" s="176" t="s">
        <v>284</v>
      </c>
      <c r="U2987" s="176" t="s">
        <v>284</v>
      </c>
      <c r="V2987" s="176" t="s">
        <v>284</v>
      </c>
      <c r="W2987" s="176" t="s">
        <v>284</v>
      </c>
      <c r="X2987" s="176" t="s">
        <v>284</v>
      </c>
      <c r="Y2987" s="176" t="s">
        <v>284</v>
      </c>
      <c r="Z2987" s="176" t="s">
        <v>284</v>
      </c>
      <c r="AA2987" s="176" t="s">
        <v>284</v>
      </c>
      <c r="AB2987" s="176" t="s">
        <v>284</v>
      </c>
      <c r="AC2987" s="176" t="s">
        <v>284</v>
      </c>
      <c r="AD2987" s="176" t="s">
        <v>284</v>
      </c>
      <c r="AE2987" s="176" t="s">
        <v>284</v>
      </c>
      <c r="AF2987" s="176" t="s">
        <v>284</v>
      </c>
      <c r="AG2987" s="176" t="s">
        <v>284</v>
      </c>
      <c r="AH2987" s="176" t="s">
        <v>284</v>
      </c>
      <c r="AI2987" s="176" t="s">
        <v>284</v>
      </c>
      <c r="AJ2987" s="176" t="s">
        <v>284</v>
      </c>
      <c r="AK2987" s="176" t="s">
        <v>284</v>
      </c>
      <c r="AL2987" s="176" t="s">
        <v>284</v>
      </c>
      <c r="AM2987" s="176" t="s">
        <v>284</v>
      </c>
      <c r="AN2987" s="176" t="s">
        <v>284</v>
      </c>
      <c r="AO2987" s="176" t="s">
        <v>284</v>
      </c>
      <c r="AP2987" s="176" t="s">
        <v>284</v>
      </c>
      <c r="AQ2987" s="176" t="s">
        <v>284</v>
      </c>
      <c r="AR2987" s="176" t="s">
        <v>284</v>
      </c>
      <c r="AS2987" s="176" t="s">
        <v>284</v>
      </c>
      <c r="AT2987" s="176" t="s">
        <v>284</v>
      </c>
      <c r="AU2987" s="176" t="s">
        <v>284</v>
      </c>
      <c r="AV2987" s="176" t="s">
        <v>284</v>
      </c>
      <c r="AW2987" s="176" t="s">
        <v>284</v>
      </c>
      <c r="AX2987" s="176" t="s">
        <v>284</v>
      </c>
    </row>
    <row r="2988" spans="1:50" x14ac:dyDescent="0.3">
      <c r="A2988" s="176">
        <v>814131</v>
      </c>
      <c r="B2988" s="176" t="s">
        <v>308</v>
      </c>
      <c r="C2988" s="176" t="s">
        <v>222</v>
      </c>
      <c r="D2988" s="176" t="s">
        <v>222</v>
      </c>
      <c r="E2988" s="176" t="s">
        <v>222</v>
      </c>
      <c r="F2988" s="176" t="s">
        <v>222</v>
      </c>
      <c r="G2988" s="176" t="s">
        <v>222</v>
      </c>
      <c r="H2988" s="176" t="s">
        <v>222</v>
      </c>
      <c r="I2988" s="176" t="s">
        <v>222</v>
      </c>
      <c r="J2988" s="176" t="s">
        <v>222</v>
      </c>
      <c r="K2988" s="176" t="s">
        <v>221</v>
      </c>
      <c r="L2988" s="176" t="s">
        <v>221</v>
      </c>
      <c r="M2988" s="176" t="s">
        <v>222</v>
      </c>
      <c r="N2988" s="176" t="s">
        <v>222</v>
      </c>
      <c r="O2988" s="176" t="s">
        <v>284</v>
      </c>
      <c r="P2988" s="176" t="s">
        <v>284</v>
      </c>
      <c r="Q2988" s="176" t="s">
        <v>284</v>
      </c>
      <c r="R2988" s="176" t="s">
        <v>284</v>
      </c>
      <c r="S2988" s="176" t="s">
        <v>284</v>
      </c>
      <c r="T2988" s="176" t="s">
        <v>284</v>
      </c>
      <c r="U2988" s="176" t="s">
        <v>284</v>
      </c>
      <c r="V2988" s="176" t="s">
        <v>284</v>
      </c>
      <c r="W2988" s="176" t="s">
        <v>284</v>
      </c>
      <c r="X2988" s="176" t="s">
        <v>284</v>
      </c>
      <c r="Y2988" s="176" t="s">
        <v>284</v>
      </c>
      <c r="Z2988" s="176" t="s">
        <v>284</v>
      </c>
      <c r="AA2988" s="176" t="s">
        <v>284</v>
      </c>
      <c r="AB2988" s="176" t="s">
        <v>284</v>
      </c>
      <c r="AC2988" s="176" t="s">
        <v>284</v>
      </c>
      <c r="AD2988" s="176" t="s">
        <v>284</v>
      </c>
      <c r="AE2988" s="176" t="s">
        <v>284</v>
      </c>
      <c r="AF2988" s="176" t="s">
        <v>284</v>
      </c>
      <c r="AG2988" s="176" t="s">
        <v>284</v>
      </c>
      <c r="AH2988" s="176" t="s">
        <v>284</v>
      </c>
      <c r="AI2988" s="176" t="s">
        <v>284</v>
      </c>
      <c r="AJ2988" s="176" t="s">
        <v>284</v>
      </c>
      <c r="AK2988" s="176" t="s">
        <v>284</v>
      </c>
      <c r="AL2988" s="176" t="s">
        <v>284</v>
      </c>
      <c r="AM2988" s="176" t="s">
        <v>284</v>
      </c>
      <c r="AN2988" s="176" t="s">
        <v>284</v>
      </c>
      <c r="AO2988" s="176" t="s">
        <v>284</v>
      </c>
      <c r="AP2988" s="176" t="s">
        <v>284</v>
      </c>
      <c r="AQ2988" s="176" t="s">
        <v>284</v>
      </c>
      <c r="AR2988" s="176" t="s">
        <v>284</v>
      </c>
      <c r="AS2988" s="176" t="s">
        <v>284</v>
      </c>
      <c r="AT2988" s="176" t="s">
        <v>284</v>
      </c>
      <c r="AU2988" s="176" t="s">
        <v>284</v>
      </c>
      <c r="AV2988" s="176" t="s">
        <v>284</v>
      </c>
      <c r="AW2988" s="176" t="s">
        <v>284</v>
      </c>
      <c r="AX2988" s="176" t="s">
        <v>284</v>
      </c>
    </row>
    <row r="2989" spans="1:50" x14ac:dyDescent="0.3">
      <c r="A2989" s="176">
        <v>814132</v>
      </c>
      <c r="B2989" s="176" t="s">
        <v>308</v>
      </c>
      <c r="C2989" s="176" t="s">
        <v>222</v>
      </c>
      <c r="D2989" s="176" t="s">
        <v>222</v>
      </c>
      <c r="E2989" s="176" t="s">
        <v>222</v>
      </c>
      <c r="F2989" s="176" t="s">
        <v>222</v>
      </c>
      <c r="G2989" s="176" t="s">
        <v>222</v>
      </c>
      <c r="H2989" s="176" t="s">
        <v>221</v>
      </c>
      <c r="I2989" s="176" t="s">
        <v>222</v>
      </c>
      <c r="J2989" s="176" t="s">
        <v>222</v>
      </c>
      <c r="K2989" s="176" t="s">
        <v>222</v>
      </c>
      <c r="L2989" s="176" t="s">
        <v>222</v>
      </c>
      <c r="M2989" s="176" t="s">
        <v>222</v>
      </c>
      <c r="N2989" s="176" t="s">
        <v>221</v>
      </c>
      <c r="O2989" s="176" t="s">
        <v>284</v>
      </c>
      <c r="P2989" s="176" t="s">
        <v>284</v>
      </c>
      <c r="Q2989" s="176" t="s">
        <v>284</v>
      </c>
      <c r="R2989" s="176" t="s">
        <v>284</v>
      </c>
      <c r="S2989" s="176" t="s">
        <v>284</v>
      </c>
      <c r="T2989" s="176" t="s">
        <v>284</v>
      </c>
      <c r="U2989" s="176" t="s">
        <v>284</v>
      </c>
      <c r="V2989" s="176" t="s">
        <v>284</v>
      </c>
      <c r="W2989" s="176" t="s">
        <v>284</v>
      </c>
      <c r="X2989" s="176" t="s">
        <v>284</v>
      </c>
      <c r="Y2989" s="176" t="s">
        <v>284</v>
      </c>
      <c r="Z2989" s="176" t="s">
        <v>284</v>
      </c>
      <c r="AA2989" s="176" t="s">
        <v>284</v>
      </c>
      <c r="AB2989" s="176" t="s">
        <v>284</v>
      </c>
      <c r="AC2989" s="176" t="s">
        <v>284</v>
      </c>
      <c r="AD2989" s="176" t="s">
        <v>284</v>
      </c>
      <c r="AE2989" s="176" t="s">
        <v>284</v>
      </c>
      <c r="AF2989" s="176" t="s">
        <v>284</v>
      </c>
      <c r="AG2989" s="176" t="s">
        <v>284</v>
      </c>
      <c r="AH2989" s="176" t="s">
        <v>284</v>
      </c>
      <c r="AI2989" s="176" t="s">
        <v>284</v>
      </c>
      <c r="AJ2989" s="176" t="s">
        <v>284</v>
      </c>
      <c r="AK2989" s="176" t="s">
        <v>284</v>
      </c>
      <c r="AL2989" s="176" t="s">
        <v>284</v>
      </c>
      <c r="AM2989" s="176" t="s">
        <v>284</v>
      </c>
      <c r="AN2989" s="176" t="s">
        <v>284</v>
      </c>
      <c r="AO2989" s="176" t="s">
        <v>284</v>
      </c>
      <c r="AP2989" s="176" t="s">
        <v>284</v>
      </c>
      <c r="AQ2989" s="176" t="s">
        <v>284</v>
      </c>
      <c r="AR2989" s="176" t="s">
        <v>284</v>
      </c>
      <c r="AS2989" s="176" t="s">
        <v>284</v>
      </c>
      <c r="AT2989" s="176" t="s">
        <v>284</v>
      </c>
      <c r="AU2989" s="176" t="s">
        <v>284</v>
      </c>
      <c r="AV2989" s="176" t="s">
        <v>284</v>
      </c>
      <c r="AW2989" s="176" t="s">
        <v>284</v>
      </c>
      <c r="AX2989" s="176" t="s">
        <v>284</v>
      </c>
    </row>
    <row r="2990" spans="1:50" x14ac:dyDescent="0.3">
      <c r="A2990" s="176">
        <v>814133</v>
      </c>
      <c r="B2990" s="176" t="s">
        <v>308</v>
      </c>
      <c r="C2990" s="176" t="s">
        <v>222</v>
      </c>
      <c r="D2990" s="176" t="s">
        <v>222</v>
      </c>
      <c r="E2990" s="176" t="s">
        <v>222</v>
      </c>
      <c r="F2990" s="176" t="s">
        <v>222</v>
      </c>
      <c r="G2990" s="176" t="s">
        <v>222</v>
      </c>
      <c r="H2990" s="176" t="s">
        <v>222</v>
      </c>
      <c r="I2990" s="176" t="s">
        <v>222</v>
      </c>
      <c r="J2990" s="176" t="s">
        <v>221</v>
      </c>
      <c r="K2990" s="176" t="s">
        <v>222</v>
      </c>
      <c r="L2990" s="176" t="s">
        <v>221</v>
      </c>
      <c r="M2990" s="176" t="s">
        <v>221</v>
      </c>
      <c r="N2990" s="176" t="s">
        <v>221</v>
      </c>
      <c r="O2990" s="176" t="s">
        <v>284</v>
      </c>
      <c r="P2990" s="176" t="s">
        <v>284</v>
      </c>
      <c r="Q2990" s="176" t="s">
        <v>284</v>
      </c>
      <c r="R2990" s="176" t="s">
        <v>284</v>
      </c>
      <c r="S2990" s="176" t="s">
        <v>284</v>
      </c>
      <c r="T2990" s="176" t="s">
        <v>284</v>
      </c>
      <c r="U2990" s="176" t="s">
        <v>284</v>
      </c>
      <c r="V2990" s="176" t="s">
        <v>284</v>
      </c>
      <c r="W2990" s="176" t="s">
        <v>284</v>
      </c>
      <c r="X2990" s="176" t="s">
        <v>284</v>
      </c>
      <c r="Y2990" s="176" t="s">
        <v>284</v>
      </c>
      <c r="Z2990" s="176" t="s">
        <v>284</v>
      </c>
      <c r="AA2990" s="176" t="s">
        <v>284</v>
      </c>
      <c r="AB2990" s="176" t="s">
        <v>284</v>
      </c>
      <c r="AC2990" s="176" t="s">
        <v>284</v>
      </c>
      <c r="AD2990" s="176" t="s">
        <v>284</v>
      </c>
      <c r="AE2990" s="176" t="s">
        <v>284</v>
      </c>
      <c r="AF2990" s="176" t="s">
        <v>284</v>
      </c>
      <c r="AG2990" s="176" t="s">
        <v>284</v>
      </c>
      <c r="AH2990" s="176" t="s">
        <v>284</v>
      </c>
      <c r="AI2990" s="176" t="s">
        <v>284</v>
      </c>
      <c r="AJ2990" s="176" t="s">
        <v>284</v>
      </c>
      <c r="AK2990" s="176" t="s">
        <v>284</v>
      </c>
      <c r="AL2990" s="176" t="s">
        <v>284</v>
      </c>
      <c r="AM2990" s="176" t="s">
        <v>284</v>
      </c>
      <c r="AN2990" s="176" t="s">
        <v>284</v>
      </c>
      <c r="AO2990" s="176" t="s">
        <v>284</v>
      </c>
      <c r="AP2990" s="176" t="s">
        <v>284</v>
      </c>
      <c r="AQ2990" s="176" t="s">
        <v>284</v>
      </c>
      <c r="AR2990" s="176" t="s">
        <v>284</v>
      </c>
      <c r="AS2990" s="176" t="s">
        <v>284</v>
      </c>
      <c r="AT2990" s="176" t="s">
        <v>284</v>
      </c>
      <c r="AU2990" s="176" t="s">
        <v>284</v>
      </c>
      <c r="AV2990" s="176" t="s">
        <v>284</v>
      </c>
      <c r="AW2990" s="176" t="s">
        <v>284</v>
      </c>
      <c r="AX2990" s="176" t="s">
        <v>284</v>
      </c>
    </row>
    <row r="2991" spans="1:50" x14ac:dyDescent="0.3">
      <c r="A2991" s="176">
        <v>814136</v>
      </c>
      <c r="B2991" s="176" t="s">
        <v>308</v>
      </c>
      <c r="C2991" s="176" t="s">
        <v>221</v>
      </c>
      <c r="D2991" s="176" t="s">
        <v>221</v>
      </c>
      <c r="E2991" s="176" t="s">
        <v>222</v>
      </c>
      <c r="F2991" s="176" t="s">
        <v>221</v>
      </c>
      <c r="G2991" s="176" t="s">
        <v>221</v>
      </c>
      <c r="H2991" s="176" t="s">
        <v>222</v>
      </c>
      <c r="I2991" s="176" t="s">
        <v>221</v>
      </c>
      <c r="J2991" s="176" t="s">
        <v>221</v>
      </c>
      <c r="K2991" s="176" t="s">
        <v>221</v>
      </c>
      <c r="L2991" s="176" t="s">
        <v>221</v>
      </c>
      <c r="M2991" s="176" t="s">
        <v>221</v>
      </c>
      <c r="N2991" s="176" t="s">
        <v>221</v>
      </c>
      <c r="O2991" s="176" t="s">
        <v>284</v>
      </c>
      <c r="P2991" s="176" t="s">
        <v>284</v>
      </c>
      <c r="Q2991" s="176" t="s">
        <v>284</v>
      </c>
      <c r="R2991" s="176" t="s">
        <v>284</v>
      </c>
      <c r="S2991" s="176" t="s">
        <v>284</v>
      </c>
      <c r="T2991" s="176" t="s">
        <v>284</v>
      </c>
      <c r="U2991" s="176" t="s">
        <v>284</v>
      </c>
      <c r="V2991" s="176" t="s">
        <v>284</v>
      </c>
      <c r="W2991" s="176" t="s">
        <v>284</v>
      </c>
      <c r="X2991" s="176" t="s">
        <v>284</v>
      </c>
      <c r="Y2991" s="176" t="s">
        <v>284</v>
      </c>
      <c r="Z2991" s="176" t="s">
        <v>284</v>
      </c>
      <c r="AA2991" s="176" t="s">
        <v>284</v>
      </c>
      <c r="AB2991" s="176" t="s">
        <v>284</v>
      </c>
      <c r="AC2991" s="176" t="s">
        <v>284</v>
      </c>
      <c r="AD2991" s="176" t="s">
        <v>284</v>
      </c>
      <c r="AE2991" s="176" t="s">
        <v>284</v>
      </c>
      <c r="AF2991" s="176" t="s">
        <v>284</v>
      </c>
      <c r="AG2991" s="176" t="s">
        <v>284</v>
      </c>
      <c r="AH2991" s="176" t="s">
        <v>284</v>
      </c>
      <c r="AI2991" s="176" t="s">
        <v>284</v>
      </c>
      <c r="AJ2991" s="176" t="s">
        <v>284</v>
      </c>
      <c r="AK2991" s="176" t="s">
        <v>284</v>
      </c>
      <c r="AL2991" s="176" t="s">
        <v>284</v>
      </c>
      <c r="AM2991" s="176" t="s">
        <v>284</v>
      </c>
      <c r="AN2991" s="176" t="s">
        <v>284</v>
      </c>
      <c r="AO2991" s="176" t="s">
        <v>284</v>
      </c>
      <c r="AP2991" s="176" t="s">
        <v>284</v>
      </c>
      <c r="AQ2991" s="176" t="s">
        <v>284</v>
      </c>
      <c r="AR2991" s="176" t="s">
        <v>284</v>
      </c>
      <c r="AS2991" s="176" t="s">
        <v>284</v>
      </c>
      <c r="AT2991" s="176" t="s">
        <v>284</v>
      </c>
      <c r="AU2991" s="176" t="s">
        <v>284</v>
      </c>
      <c r="AV2991" s="176" t="s">
        <v>284</v>
      </c>
      <c r="AW2991" s="176" t="s">
        <v>284</v>
      </c>
      <c r="AX2991" s="176" t="s">
        <v>284</v>
      </c>
    </row>
    <row r="2992" spans="1:50" x14ac:dyDescent="0.3">
      <c r="A2992" s="176">
        <v>814139</v>
      </c>
      <c r="B2992" s="176" t="s">
        <v>308</v>
      </c>
      <c r="C2992" s="176" t="s">
        <v>221</v>
      </c>
      <c r="D2992" s="176" t="s">
        <v>221</v>
      </c>
      <c r="E2992" s="176" t="s">
        <v>221</v>
      </c>
      <c r="F2992" s="176" t="s">
        <v>221</v>
      </c>
      <c r="G2992" s="176" t="s">
        <v>221</v>
      </c>
      <c r="H2992" s="176" t="s">
        <v>221</v>
      </c>
      <c r="I2992" s="176" t="s">
        <v>221</v>
      </c>
      <c r="J2992" s="176" t="s">
        <v>221</v>
      </c>
      <c r="K2992" s="176" t="s">
        <v>221</v>
      </c>
      <c r="L2992" s="176" t="s">
        <v>221</v>
      </c>
      <c r="M2992" s="176" t="s">
        <v>221</v>
      </c>
      <c r="N2992" s="176" t="s">
        <v>221</v>
      </c>
      <c r="O2992" s="176" t="s">
        <v>284</v>
      </c>
      <c r="P2992" s="176" t="s">
        <v>284</v>
      </c>
      <c r="Q2992" s="176" t="s">
        <v>284</v>
      </c>
      <c r="R2992" s="176" t="s">
        <v>284</v>
      </c>
      <c r="S2992" s="176" t="s">
        <v>284</v>
      </c>
      <c r="T2992" s="176" t="s">
        <v>284</v>
      </c>
      <c r="U2992" s="176" t="s">
        <v>284</v>
      </c>
      <c r="V2992" s="176" t="s">
        <v>284</v>
      </c>
      <c r="W2992" s="176" t="s">
        <v>284</v>
      </c>
      <c r="X2992" s="176" t="s">
        <v>284</v>
      </c>
      <c r="Y2992" s="176" t="s">
        <v>284</v>
      </c>
      <c r="Z2992" s="176" t="s">
        <v>284</v>
      </c>
      <c r="AA2992" s="176" t="s">
        <v>284</v>
      </c>
      <c r="AB2992" s="176" t="s">
        <v>284</v>
      </c>
      <c r="AC2992" s="176" t="s">
        <v>284</v>
      </c>
      <c r="AD2992" s="176" t="s">
        <v>284</v>
      </c>
      <c r="AE2992" s="176" t="s">
        <v>284</v>
      </c>
      <c r="AF2992" s="176" t="s">
        <v>284</v>
      </c>
      <c r="AG2992" s="176" t="s">
        <v>284</v>
      </c>
      <c r="AH2992" s="176" t="s">
        <v>284</v>
      </c>
      <c r="AI2992" s="176" t="s">
        <v>284</v>
      </c>
      <c r="AJ2992" s="176" t="s">
        <v>284</v>
      </c>
      <c r="AK2992" s="176" t="s">
        <v>284</v>
      </c>
      <c r="AL2992" s="176" t="s">
        <v>284</v>
      </c>
      <c r="AM2992" s="176" t="s">
        <v>284</v>
      </c>
      <c r="AN2992" s="176" t="s">
        <v>284</v>
      </c>
      <c r="AO2992" s="176" t="s">
        <v>284</v>
      </c>
      <c r="AP2992" s="176" t="s">
        <v>284</v>
      </c>
      <c r="AQ2992" s="176" t="s">
        <v>284</v>
      </c>
      <c r="AR2992" s="176" t="s">
        <v>284</v>
      </c>
      <c r="AS2992" s="176" t="s">
        <v>284</v>
      </c>
      <c r="AT2992" s="176" t="s">
        <v>284</v>
      </c>
      <c r="AU2992" s="176" t="s">
        <v>284</v>
      </c>
      <c r="AV2992" s="176" t="s">
        <v>284</v>
      </c>
      <c r="AW2992" s="176" t="s">
        <v>284</v>
      </c>
      <c r="AX2992" s="176" t="s">
        <v>284</v>
      </c>
    </row>
    <row r="2993" spans="1:50" x14ac:dyDescent="0.3">
      <c r="A2993" s="176">
        <v>814140</v>
      </c>
      <c r="B2993" s="176" t="s">
        <v>308</v>
      </c>
      <c r="C2993" s="176" t="s">
        <v>222</v>
      </c>
      <c r="D2993" s="176" t="s">
        <v>221</v>
      </c>
      <c r="E2993" s="176" t="s">
        <v>222</v>
      </c>
      <c r="F2993" s="176" t="s">
        <v>222</v>
      </c>
      <c r="G2993" s="176" t="s">
        <v>222</v>
      </c>
      <c r="H2993" s="176" t="s">
        <v>222</v>
      </c>
      <c r="I2993" s="176" t="s">
        <v>222</v>
      </c>
      <c r="J2993" s="176" t="s">
        <v>222</v>
      </c>
      <c r="K2993" s="176" t="s">
        <v>222</v>
      </c>
      <c r="L2993" s="176" t="s">
        <v>221</v>
      </c>
      <c r="M2993" s="176" t="s">
        <v>221</v>
      </c>
      <c r="N2993" s="176" t="s">
        <v>222</v>
      </c>
      <c r="O2993" s="176" t="s">
        <v>284</v>
      </c>
      <c r="P2993" s="176" t="s">
        <v>284</v>
      </c>
      <c r="Q2993" s="176" t="s">
        <v>284</v>
      </c>
      <c r="R2993" s="176" t="s">
        <v>284</v>
      </c>
      <c r="S2993" s="176" t="s">
        <v>284</v>
      </c>
      <c r="T2993" s="176" t="s">
        <v>284</v>
      </c>
      <c r="U2993" s="176" t="s">
        <v>284</v>
      </c>
      <c r="V2993" s="176" t="s">
        <v>284</v>
      </c>
      <c r="W2993" s="176" t="s">
        <v>284</v>
      </c>
      <c r="X2993" s="176" t="s">
        <v>284</v>
      </c>
      <c r="Y2993" s="176" t="s">
        <v>284</v>
      </c>
      <c r="Z2993" s="176" t="s">
        <v>284</v>
      </c>
      <c r="AA2993" s="176" t="s">
        <v>284</v>
      </c>
      <c r="AB2993" s="176" t="s">
        <v>284</v>
      </c>
      <c r="AC2993" s="176" t="s">
        <v>284</v>
      </c>
      <c r="AD2993" s="176" t="s">
        <v>284</v>
      </c>
      <c r="AE2993" s="176" t="s">
        <v>284</v>
      </c>
      <c r="AF2993" s="176" t="s">
        <v>284</v>
      </c>
      <c r="AG2993" s="176" t="s">
        <v>284</v>
      </c>
      <c r="AH2993" s="176" t="s">
        <v>284</v>
      </c>
      <c r="AI2993" s="176" t="s">
        <v>284</v>
      </c>
      <c r="AJ2993" s="176" t="s">
        <v>284</v>
      </c>
      <c r="AK2993" s="176" t="s">
        <v>284</v>
      </c>
      <c r="AL2993" s="176" t="s">
        <v>284</v>
      </c>
      <c r="AM2993" s="176" t="s">
        <v>284</v>
      </c>
      <c r="AN2993" s="176" t="s">
        <v>284</v>
      </c>
      <c r="AO2993" s="176" t="s">
        <v>284</v>
      </c>
      <c r="AP2993" s="176" t="s">
        <v>284</v>
      </c>
      <c r="AQ2993" s="176" t="s">
        <v>284</v>
      </c>
      <c r="AR2993" s="176" t="s">
        <v>284</v>
      </c>
      <c r="AS2993" s="176" t="s">
        <v>284</v>
      </c>
      <c r="AT2993" s="176" t="s">
        <v>284</v>
      </c>
      <c r="AU2993" s="176" t="s">
        <v>284</v>
      </c>
      <c r="AV2993" s="176" t="s">
        <v>284</v>
      </c>
      <c r="AW2993" s="176" t="s">
        <v>284</v>
      </c>
      <c r="AX2993" s="176" t="s">
        <v>284</v>
      </c>
    </row>
    <row r="2994" spans="1:50" x14ac:dyDescent="0.3">
      <c r="A2994" s="176">
        <v>814141</v>
      </c>
      <c r="B2994" s="176" t="s">
        <v>308</v>
      </c>
      <c r="C2994" s="176" t="s">
        <v>222</v>
      </c>
      <c r="D2994" s="176" t="s">
        <v>221</v>
      </c>
      <c r="E2994" s="176" t="s">
        <v>221</v>
      </c>
      <c r="F2994" s="176" t="s">
        <v>222</v>
      </c>
      <c r="G2994" s="176" t="s">
        <v>222</v>
      </c>
      <c r="H2994" s="176" t="s">
        <v>222</v>
      </c>
      <c r="I2994" s="176" t="s">
        <v>221</v>
      </c>
      <c r="J2994" s="176" t="s">
        <v>221</v>
      </c>
      <c r="K2994" s="176" t="s">
        <v>221</v>
      </c>
      <c r="L2994" s="176" t="s">
        <v>221</v>
      </c>
      <c r="M2994" s="176" t="s">
        <v>221</v>
      </c>
      <c r="N2994" s="176" t="s">
        <v>221</v>
      </c>
    </row>
    <row r="2995" spans="1:50" x14ac:dyDescent="0.3">
      <c r="A2995" s="176">
        <v>814143</v>
      </c>
      <c r="B2995" s="176" t="s">
        <v>308</v>
      </c>
      <c r="C2995" s="176" t="s">
        <v>222</v>
      </c>
      <c r="D2995" s="176" t="s">
        <v>222</v>
      </c>
      <c r="E2995" s="176" t="s">
        <v>222</v>
      </c>
      <c r="F2995" s="176" t="s">
        <v>222</v>
      </c>
      <c r="G2995" s="176" t="s">
        <v>222</v>
      </c>
      <c r="H2995" s="176" t="s">
        <v>222</v>
      </c>
      <c r="I2995" s="176" t="s">
        <v>221</v>
      </c>
      <c r="J2995" s="176" t="s">
        <v>221</v>
      </c>
      <c r="K2995" s="176" t="s">
        <v>222</v>
      </c>
      <c r="L2995" s="176" t="s">
        <v>221</v>
      </c>
      <c r="M2995" s="176" t="s">
        <v>222</v>
      </c>
      <c r="N2995" s="176" t="s">
        <v>221</v>
      </c>
      <c r="O2995" s="176" t="s">
        <v>284</v>
      </c>
      <c r="P2995" s="176" t="s">
        <v>284</v>
      </c>
      <c r="Q2995" s="176" t="s">
        <v>284</v>
      </c>
      <c r="R2995" s="176" t="s">
        <v>284</v>
      </c>
      <c r="S2995" s="176" t="s">
        <v>284</v>
      </c>
      <c r="T2995" s="176" t="s">
        <v>284</v>
      </c>
      <c r="U2995" s="176" t="s">
        <v>284</v>
      </c>
      <c r="V2995" s="176" t="s">
        <v>284</v>
      </c>
      <c r="W2995" s="176" t="s">
        <v>284</v>
      </c>
      <c r="X2995" s="176" t="s">
        <v>284</v>
      </c>
      <c r="Y2995" s="176" t="s">
        <v>284</v>
      </c>
      <c r="Z2995" s="176" t="s">
        <v>284</v>
      </c>
      <c r="AA2995" s="176" t="s">
        <v>284</v>
      </c>
      <c r="AB2995" s="176" t="s">
        <v>284</v>
      </c>
      <c r="AC2995" s="176" t="s">
        <v>284</v>
      </c>
      <c r="AD2995" s="176" t="s">
        <v>284</v>
      </c>
      <c r="AE2995" s="176" t="s">
        <v>284</v>
      </c>
      <c r="AF2995" s="176" t="s">
        <v>284</v>
      </c>
      <c r="AG2995" s="176" t="s">
        <v>284</v>
      </c>
      <c r="AH2995" s="176" t="s">
        <v>284</v>
      </c>
      <c r="AI2995" s="176" t="s">
        <v>284</v>
      </c>
      <c r="AJ2995" s="176" t="s">
        <v>284</v>
      </c>
      <c r="AK2995" s="176" t="s">
        <v>284</v>
      </c>
      <c r="AL2995" s="176" t="s">
        <v>284</v>
      </c>
      <c r="AM2995" s="176" t="s">
        <v>284</v>
      </c>
      <c r="AN2995" s="176" t="s">
        <v>284</v>
      </c>
      <c r="AO2995" s="176" t="s">
        <v>284</v>
      </c>
      <c r="AP2995" s="176" t="s">
        <v>284</v>
      </c>
      <c r="AQ2995" s="176" t="s">
        <v>284</v>
      </c>
      <c r="AR2995" s="176" t="s">
        <v>284</v>
      </c>
      <c r="AS2995" s="176" t="s">
        <v>284</v>
      </c>
      <c r="AT2995" s="176" t="s">
        <v>284</v>
      </c>
      <c r="AU2995" s="176" t="s">
        <v>284</v>
      </c>
      <c r="AV2995" s="176" t="s">
        <v>284</v>
      </c>
      <c r="AW2995" s="176" t="s">
        <v>284</v>
      </c>
      <c r="AX2995" s="176" t="s">
        <v>284</v>
      </c>
    </row>
    <row r="2996" spans="1:50" x14ac:dyDescent="0.3">
      <c r="A2996" s="176">
        <v>814145</v>
      </c>
      <c r="B2996" s="176" t="s">
        <v>308</v>
      </c>
      <c r="C2996" s="176" t="s">
        <v>222</v>
      </c>
      <c r="D2996" s="176" t="s">
        <v>222</v>
      </c>
      <c r="E2996" s="176" t="s">
        <v>222</v>
      </c>
      <c r="F2996" s="176" t="s">
        <v>222</v>
      </c>
      <c r="G2996" s="176" t="s">
        <v>222</v>
      </c>
      <c r="H2996" s="176" t="s">
        <v>222</v>
      </c>
      <c r="I2996" s="176" t="s">
        <v>222</v>
      </c>
      <c r="J2996" s="176" t="s">
        <v>222</v>
      </c>
      <c r="K2996" s="176" t="s">
        <v>221</v>
      </c>
      <c r="L2996" s="176" t="s">
        <v>222</v>
      </c>
      <c r="M2996" s="176" t="s">
        <v>221</v>
      </c>
      <c r="N2996" s="176" t="s">
        <v>222</v>
      </c>
      <c r="O2996" s="176" t="s">
        <v>284</v>
      </c>
      <c r="P2996" s="176" t="s">
        <v>284</v>
      </c>
      <c r="Q2996" s="176" t="s">
        <v>284</v>
      </c>
      <c r="R2996" s="176" t="s">
        <v>284</v>
      </c>
      <c r="S2996" s="176" t="s">
        <v>284</v>
      </c>
      <c r="T2996" s="176" t="s">
        <v>284</v>
      </c>
      <c r="U2996" s="176" t="s">
        <v>284</v>
      </c>
      <c r="V2996" s="176" t="s">
        <v>284</v>
      </c>
      <c r="W2996" s="176" t="s">
        <v>284</v>
      </c>
      <c r="X2996" s="176" t="s">
        <v>284</v>
      </c>
      <c r="Y2996" s="176" t="s">
        <v>284</v>
      </c>
      <c r="Z2996" s="176" t="s">
        <v>284</v>
      </c>
      <c r="AA2996" s="176" t="s">
        <v>284</v>
      </c>
      <c r="AB2996" s="176" t="s">
        <v>284</v>
      </c>
      <c r="AC2996" s="176" t="s">
        <v>284</v>
      </c>
      <c r="AD2996" s="176" t="s">
        <v>284</v>
      </c>
      <c r="AE2996" s="176" t="s">
        <v>284</v>
      </c>
      <c r="AF2996" s="176" t="s">
        <v>284</v>
      </c>
      <c r="AG2996" s="176" t="s">
        <v>284</v>
      </c>
      <c r="AH2996" s="176" t="s">
        <v>284</v>
      </c>
      <c r="AI2996" s="176" t="s">
        <v>284</v>
      </c>
      <c r="AJ2996" s="176" t="s">
        <v>284</v>
      </c>
      <c r="AK2996" s="176" t="s">
        <v>284</v>
      </c>
      <c r="AL2996" s="176" t="s">
        <v>284</v>
      </c>
      <c r="AM2996" s="176" t="s">
        <v>284</v>
      </c>
      <c r="AN2996" s="176" t="s">
        <v>284</v>
      </c>
      <c r="AO2996" s="176" t="s">
        <v>284</v>
      </c>
      <c r="AP2996" s="176" t="s">
        <v>284</v>
      </c>
      <c r="AQ2996" s="176" t="s">
        <v>284</v>
      </c>
      <c r="AR2996" s="176" t="s">
        <v>284</v>
      </c>
      <c r="AS2996" s="176" t="s">
        <v>284</v>
      </c>
      <c r="AT2996" s="176" t="s">
        <v>284</v>
      </c>
      <c r="AU2996" s="176" t="s">
        <v>284</v>
      </c>
      <c r="AV2996" s="176" t="s">
        <v>284</v>
      </c>
      <c r="AW2996" s="176" t="s">
        <v>284</v>
      </c>
      <c r="AX2996" s="176" t="s">
        <v>284</v>
      </c>
    </row>
    <row r="2997" spans="1:50" x14ac:dyDescent="0.3">
      <c r="A2997" s="176">
        <v>814147</v>
      </c>
      <c r="B2997" s="176" t="s">
        <v>308</v>
      </c>
      <c r="C2997" s="176" t="s">
        <v>222</v>
      </c>
      <c r="D2997" s="176" t="s">
        <v>222</v>
      </c>
      <c r="E2997" s="176" t="s">
        <v>222</v>
      </c>
      <c r="F2997" s="176" t="s">
        <v>222</v>
      </c>
      <c r="G2997" s="176" t="s">
        <v>222</v>
      </c>
      <c r="H2997" s="176" t="s">
        <v>222</v>
      </c>
      <c r="I2997" s="176" t="s">
        <v>221</v>
      </c>
      <c r="J2997" s="176" t="s">
        <v>222</v>
      </c>
      <c r="K2997" s="176" t="s">
        <v>222</v>
      </c>
      <c r="L2997" s="176" t="s">
        <v>221</v>
      </c>
      <c r="M2997" s="176" t="s">
        <v>221</v>
      </c>
      <c r="N2997" s="176" t="s">
        <v>222</v>
      </c>
      <c r="O2997" s="176" t="s">
        <v>284</v>
      </c>
      <c r="P2997" s="176" t="s">
        <v>284</v>
      </c>
      <c r="Q2997" s="176" t="s">
        <v>284</v>
      </c>
      <c r="R2997" s="176" t="s">
        <v>284</v>
      </c>
      <c r="S2997" s="176" t="s">
        <v>284</v>
      </c>
      <c r="T2997" s="176" t="s">
        <v>284</v>
      </c>
      <c r="U2997" s="176" t="s">
        <v>284</v>
      </c>
      <c r="V2997" s="176" t="s">
        <v>284</v>
      </c>
      <c r="W2997" s="176" t="s">
        <v>284</v>
      </c>
      <c r="X2997" s="176" t="s">
        <v>284</v>
      </c>
      <c r="Y2997" s="176" t="s">
        <v>284</v>
      </c>
      <c r="Z2997" s="176" t="s">
        <v>284</v>
      </c>
      <c r="AA2997" s="176" t="s">
        <v>284</v>
      </c>
      <c r="AB2997" s="176" t="s">
        <v>284</v>
      </c>
      <c r="AC2997" s="176" t="s">
        <v>284</v>
      </c>
      <c r="AD2997" s="176" t="s">
        <v>284</v>
      </c>
      <c r="AE2997" s="176" t="s">
        <v>284</v>
      </c>
      <c r="AF2997" s="176" t="s">
        <v>284</v>
      </c>
      <c r="AG2997" s="176" t="s">
        <v>284</v>
      </c>
      <c r="AH2997" s="176" t="s">
        <v>284</v>
      </c>
      <c r="AI2997" s="176" t="s">
        <v>284</v>
      </c>
      <c r="AJ2997" s="176" t="s">
        <v>284</v>
      </c>
      <c r="AK2997" s="176" t="s">
        <v>284</v>
      </c>
      <c r="AL2997" s="176" t="s">
        <v>284</v>
      </c>
      <c r="AM2997" s="176" t="s">
        <v>284</v>
      </c>
      <c r="AN2997" s="176" t="s">
        <v>284</v>
      </c>
      <c r="AO2997" s="176" t="s">
        <v>284</v>
      </c>
      <c r="AP2997" s="176" t="s">
        <v>284</v>
      </c>
      <c r="AQ2997" s="176" t="s">
        <v>284</v>
      </c>
      <c r="AR2997" s="176" t="s">
        <v>284</v>
      </c>
      <c r="AS2997" s="176" t="s">
        <v>284</v>
      </c>
      <c r="AT2997" s="176" t="s">
        <v>284</v>
      </c>
      <c r="AU2997" s="176" t="s">
        <v>284</v>
      </c>
      <c r="AV2997" s="176" t="s">
        <v>284</v>
      </c>
      <c r="AW2997" s="176" t="s">
        <v>284</v>
      </c>
      <c r="AX2997" s="176" t="s">
        <v>284</v>
      </c>
    </row>
    <row r="2998" spans="1:50" x14ac:dyDescent="0.3">
      <c r="A2998" s="176">
        <v>814150</v>
      </c>
      <c r="B2998" s="176" t="s">
        <v>308</v>
      </c>
      <c r="C2998" s="176" t="s">
        <v>222</v>
      </c>
      <c r="D2998" s="176" t="s">
        <v>221</v>
      </c>
      <c r="E2998" s="176" t="s">
        <v>222</v>
      </c>
      <c r="F2998" s="176" t="s">
        <v>222</v>
      </c>
      <c r="G2998" s="176" t="s">
        <v>222</v>
      </c>
      <c r="H2998" s="176" t="s">
        <v>222</v>
      </c>
      <c r="I2998" s="176" t="s">
        <v>221</v>
      </c>
      <c r="J2998" s="176" t="s">
        <v>221</v>
      </c>
      <c r="K2998" s="176" t="s">
        <v>221</v>
      </c>
      <c r="L2998" s="176" t="s">
        <v>221</v>
      </c>
      <c r="M2998" s="176" t="s">
        <v>221</v>
      </c>
      <c r="N2998" s="176" t="s">
        <v>221</v>
      </c>
    </row>
    <row r="2999" spans="1:50" x14ac:dyDescent="0.3">
      <c r="A2999" s="176">
        <v>814151</v>
      </c>
      <c r="B2999" s="176" t="s">
        <v>308</v>
      </c>
      <c r="C2999" s="176" t="s">
        <v>222</v>
      </c>
      <c r="D2999" s="176" t="s">
        <v>221</v>
      </c>
      <c r="E2999" s="176" t="s">
        <v>222</v>
      </c>
      <c r="F2999" s="176" t="s">
        <v>222</v>
      </c>
      <c r="G2999" s="176" t="s">
        <v>221</v>
      </c>
      <c r="H2999" s="176" t="s">
        <v>222</v>
      </c>
      <c r="I2999" s="176" t="s">
        <v>221</v>
      </c>
      <c r="J2999" s="176" t="s">
        <v>221</v>
      </c>
      <c r="K2999" s="176" t="s">
        <v>221</v>
      </c>
      <c r="L2999" s="176" t="s">
        <v>221</v>
      </c>
      <c r="M2999" s="176" t="s">
        <v>221</v>
      </c>
      <c r="N2999" s="176" t="s">
        <v>221</v>
      </c>
    </row>
    <row r="3000" spans="1:50" x14ac:dyDescent="0.3">
      <c r="A3000" s="176">
        <v>814152</v>
      </c>
      <c r="B3000" s="176" t="s">
        <v>308</v>
      </c>
      <c r="C3000" s="176" t="s">
        <v>221</v>
      </c>
      <c r="D3000" s="176" t="s">
        <v>221</v>
      </c>
      <c r="E3000" s="176" t="s">
        <v>221</v>
      </c>
      <c r="F3000" s="176" t="s">
        <v>221</v>
      </c>
      <c r="G3000" s="176" t="s">
        <v>221</v>
      </c>
      <c r="H3000" s="176" t="s">
        <v>221</v>
      </c>
      <c r="I3000" s="176" t="s">
        <v>221</v>
      </c>
      <c r="J3000" s="176" t="s">
        <v>221</v>
      </c>
      <c r="K3000" s="176" t="s">
        <v>221</v>
      </c>
      <c r="L3000" s="176" t="s">
        <v>221</v>
      </c>
      <c r="M3000" s="176" t="s">
        <v>221</v>
      </c>
      <c r="N3000" s="176" t="s">
        <v>221</v>
      </c>
    </row>
    <row r="3001" spans="1:50" x14ac:dyDescent="0.3">
      <c r="A3001" s="176">
        <v>814153</v>
      </c>
      <c r="B3001" s="176" t="s">
        <v>308</v>
      </c>
      <c r="C3001" s="176" t="s">
        <v>221</v>
      </c>
      <c r="D3001" s="176" t="s">
        <v>221</v>
      </c>
      <c r="E3001" s="176" t="s">
        <v>221</v>
      </c>
      <c r="F3001" s="176" t="s">
        <v>221</v>
      </c>
      <c r="G3001" s="176" t="s">
        <v>221</v>
      </c>
      <c r="H3001" s="176" t="s">
        <v>221</v>
      </c>
      <c r="I3001" s="176" t="s">
        <v>221</v>
      </c>
      <c r="J3001" s="176" t="s">
        <v>221</v>
      </c>
      <c r="K3001" s="176" t="s">
        <v>221</v>
      </c>
      <c r="L3001" s="176" t="s">
        <v>221</v>
      </c>
      <c r="M3001" s="176" t="s">
        <v>221</v>
      </c>
      <c r="N3001" s="176" t="s">
        <v>221</v>
      </c>
    </row>
    <row r="3002" spans="1:50" x14ac:dyDescent="0.3">
      <c r="A3002" s="176">
        <v>814154</v>
      </c>
      <c r="B3002" s="176" t="s">
        <v>308</v>
      </c>
      <c r="C3002" s="176" t="s">
        <v>222</v>
      </c>
      <c r="D3002" s="176" t="s">
        <v>222</v>
      </c>
      <c r="E3002" s="176" t="s">
        <v>221</v>
      </c>
      <c r="F3002" s="176" t="s">
        <v>221</v>
      </c>
      <c r="G3002" s="176" t="s">
        <v>222</v>
      </c>
      <c r="H3002" s="176" t="s">
        <v>222</v>
      </c>
      <c r="I3002" s="176" t="s">
        <v>221</v>
      </c>
      <c r="J3002" s="176" t="s">
        <v>221</v>
      </c>
      <c r="K3002" s="176" t="s">
        <v>221</v>
      </c>
      <c r="L3002" s="176" t="s">
        <v>221</v>
      </c>
      <c r="M3002" s="176" t="s">
        <v>221</v>
      </c>
      <c r="N3002" s="176" t="s">
        <v>221</v>
      </c>
    </row>
    <row r="3003" spans="1:50" x14ac:dyDescent="0.3">
      <c r="A3003" s="176">
        <v>814155</v>
      </c>
      <c r="B3003" s="176" t="s">
        <v>308</v>
      </c>
      <c r="C3003" s="176" t="s">
        <v>222</v>
      </c>
      <c r="D3003" s="176" t="s">
        <v>222</v>
      </c>
      <c r="E3003" s="176" t="s">
        <v>221</v>
      </c>
      <c r="F3003" s="176" t="s">
        <v>221</v>
      </c>
      <c r="G3003" s="176" t="s">
        <v>222</v>
      </c>
      <c r="H3003" s="176" t="s">
        <v>222</v>
      </c>
      <c r="I3003" s="176" t="s">
        <v>221</v>
      </c>
      <c r="J3003" s="176" t="s">
        <v>221</v>
      </c>
      <c r="K3003" s="176" t="s">
        <v>221</v>
      </c>
      <c r="L3003" s="176" t="s">
        <v>221</v>
      </c>
      <c r="M3003" s="176" t="s">
        <v>221</v>
      </c>
      <c r="N3003" s="176" t="s">
        <v>221</v>
      </c>
    </row>
    <row r="3004" spans="1:50" x14ac:dyDescent="0.3">
      <c r="A3004" s="176">
        <v>814156</v>
      </c>
      <c r="B3004" s="176" t="s">
        <v>308</v>
      </c>
      <c r="C3004" s="176" t="s">
        <v>222</v>
      </c>
      <c r="D3004" s="176" t="s">
        <v>221</v>
      </c>
      <c r="E3004" s="176" t="s">
        <v>222</v>
      </c>
      <c r="F3004" s="176" t="s">
        <v>222</v>
      </c>
      <c r="G3004" s="176" t="s">
        <v>222</v>
      </c>
      <c r="H3004" s="176" t="s">
        <v>221</v>
      </c>
      <c r="I3004" s="176" t="s">
        <v>221</v>
      </c>
      <c r="J3004" s="176" t="s">
        <v>221</v>
      </c>
      <c r="K3004" s="176" t="s">
        <v>221</v>
      </c>
      <c r="L3004" s="176" t="s">
        <v>221</v>
      </c>
      <c r="M3004" s="176" t="s">
        <v>221</v>
      </c>
      <c r="N3004" s="176" t="s">
        <v>221</v>
      </c>
    </row>
    <row r="3005" spans="1:50" x14ac:dyDescent="0.3">
      <c r="A3005" s="176">
        <v>814157</v>
      </c>
      <c r="B3005" s="176" t="s">
        <v>308</v>
      </c>
      <c r="C3005" s="176" t="s">
        <v>222</v>
      </c>
      <c r="D3005" s="176" t="s">
        <v>222</v>
      </c>
      <c r="E3005" s="176" t="s">
        <v>222</v>
      </c>
      <c r="F3005" s="176" t="s">
        <v>222</v>
      </c>
      <c r="G3005" s="176" t="s">
        <v>222</v>
      </c>
      <c r="H3005" s="176" t="s">
        <v>222</v>
      </c>
      <c r="I3005" s="176" t="s">
        <v>222</v>
      </c>
      <c r="J3005" s="176" t="s">
        <v>222</v>
      </c>
      <c r="K3005" s="176" t="s">
        <v>222</v>
      </c>
      <c r="L3005" s="176" t="s">
        <v>222</v>
      </c>
      <c r="M3005" s="176" t="s">
        <v>222</v>
      </c>
      <c r="N3005" s="176" t="s">
        <v>222</v>
      </c>
      <c r="O3005" s="176" t="s">
        <v>284</v>
      </c>
      <c r="P3005" s="176" t="s">
        <v>284</v>
      </c>
      <c r="Q3005" s="176" t="s">
        <v>284</v>
      </c>
      <c r="R3005" s="176" t="s">
        <v>284</v>
      </c>
      <c r="S3005" s="176" t="s">
        <v>284</v>
      </c>
      <c r="T3005" s="176" t="s">
        <v>284</v>
      </c>
      <c r="U3005" s="176" t="s">
        <v>284</v>
      </c>
      <c r="V3005" s="176" t="s">
        <v>284</v>
      </c>
      <c r="W3005" s="176" t="s">
        <v>284</v>
      </c>
      <c r="X3005" s="176" t="s">
        <v>284</v>
      </c>
      <c r="Y3005" s="176" t="s">
        <v>284</v>
      </c>
      <c r="Z3005" s="176" t="s">
        <v>284</v>
      </c>
      <c r="AA3005" s="176" t="s">
        <v>284</v>
      </c>
      <c r="AB3005" s="176" t="s">
        <v>284</v>
      </c>
      <c r="AC3005" s="176" t="s">
        <v>284</v>
      </c>
      <c r="AD3005" s="176" t="s">
        <v>284</v>
      </c>
      <c r="AE3005" s="176" t="s">
        <v>284</v>
      </c>
      <c r="AF3005" s="176" t="s">
        <v>284</v>
      </c>
      <c r="AG3005" s="176" t="s">
        <v>284</v>
      </c>
      <c r="AH3005" s="176" t="s">
        <v>284</v>
      </c>
      <c r="AI3005" s="176" t="s">
        <v>284</v>
      </c>
      <c r="AJ3005" s="176" t="s">
        <v>284</v>
      </c>
      <c r="AK3005" s="176" t="s">
        <v>284</v>
      </c>
      <c r="AL3005" s="176" t="s">
        <v>284</v>
      </c>
      <c r="AM3005" s="176" t="s">
        <v>284</v>
      </c>
      <c r="AN3005" s="176" t="s">
        <v>284</v>
      </c>
      <c r="AO3005" s="176" t="s">
        <v>284</v>
      </c>
      <c r="AP3005" s="176" t="s">
        <v>284</v>
      </c>
      <c r="AQ3005" s="176" t="s">
        <v>284</v>
      </c>
      <c r="AR3005" s="176" t="s">
        <v>284</v>
      </c>
      <c r="AS3005" s="176" t="s">
        <v>284</v>
      </c>
      <c r="AT3005" s="176" t="s">
        <v>284</v>
      </c>
      <c r="AU3005" s="176" t="s">
        <v>284</v>
      </c>
      <c r="AV3005" s="176" t="s">
        <v>284</v>
      </c>
      <c r="AW3005" s="176" t="s">
        <v>284</v>
      </c>
      <c r="AX3005" s="176" t="s">
        <v>284</v>
      </c>
    </row>
    <row r="3006" spans="1:50" x14ac:dyDescent="0.3">
      <c r="A3006" s="176">
        <v>814161</v>
      </c>
      <c r="B3006" s="176" t="s">
        <v>308</v>
      </c>
      <c r="C3006" s="176" t="s">
        <v>222</v>
      </c>
      <c r="D3006" s="176" t="s">
        <v>222</v>
      </c>
      <c r="E3006" s="176" t="s">
        <v>222</v>
      </c>
      <c r="F3006" s="176" t="s">
        <v>222</v>
      </c>
      <c r="G3006" s="176" t="s">
        <v>222</v>
      </c>
      <c r="H3006" s="176" t="s">
        <v>222</v>
      </c>
      <c r="I3006" s="176" t="s">
        <v>221</v>
      </c>
      <c r="J3006" s="176" t="s">
        <v>221</v>
      </c>
      <c r="K3006" s="176" t="s">
        <v>221</v>
      </c>
      <c r="L3006" s="176" t="s">
        <v>221</v>
      </c>
      <c r="M3006" s="176" t="s">
        <v>221</v>
      </c>
      <c r="N3006" s="176" t="s">
        <v>221</v>
      </c>
    </row>
    <row r="3007" spans="1:50" x14ac:dyDescent="0.3">
      <c r="A3007" s="176">
        <v>814163</v>
      </c>
      <c r="B3007" s="176" t="s">
        <v>308</v>
      </c>
      <c r="C3007" s="176" t="s">
        <v>222</v>
      </c>
      <c r="D3007" s="176" t="s">
        <v>222</v>
      </c>
      <c r="E3007" s="176" t="s">
        <v>222</v>
      </c>
      <c r="F3007" s="176" t="s">
        <v>222</v>
      </c>
      <c r="G3007" s="176" t="s">
        <v>222</v>
      </c>
      <c r="H3007" s="176" t="s">
        <v>222</v>
      </c>
      <c r="I3007" s="176" t="s">
        <v>222</v>
      </c>
      <c r="J3007" s="176" t="s">
        <v>222</v>
      </c>
      <c r="K3007" s="176" t="s">
        <v>221</v>
      </c>
      <c r="L3007" s="176" t="s">
        <v>221</v>
      </c>
      <c r="M3007" s="176" t="s">
        <v>221</v>
      </c>
      <c r="N3007" s="176" t="s">
        <v>222</v>
      </c>
      <c r="O3007" s="176" t="s">
        <v>284</v>
      </c>
      <c r="P3007" s="176" t="s">
        <v>284</v>
      </c>
      <c r="Q3007" s="176" t="s">
        <v>284</v>
      </c>
      <c r="R3007" s="176" t="s">
        <v>284</v>
      </c>
      <c r="S3007" s="176" t="s">
        <v>284</v>
      </c>
      <c r="T3007" s="176" t="s">
        <v>284</v>
      </c>
      <c r="U3007" s="176" t="s">
        <v>284</v>
      </c>
      <c r="V3007" s="176" t="s">
        <v>284</v>
      </c>
      <c r="W3007" s="176" t="s">
        <v>284</v>
      </c>
      <c r="X3007" s="176" t="s">
        <v>284</v>
      </c>
      <c r="Y3007" s="176" t="s">
        <v>284</v>
      </c>
      <c r="Z3007" s="176" t="s">
        <v>284</v>
      </c>
      <c r="AA3007" s="176" t="s">
        <v>284</v>
      </c>
      <c r="AB3007" s="176" t="s">
        <v>284</v>
      </c>
      <c r="AC3007" s="176" t="s">
        <v>284</v>
      </c>
      <c r="AD3007" s="176" t="s">
        <v>284</v>
      </c>
      <c r="AE3007" s="176" t="s">
        <v>284</v>
      </c>
      <c r="AF3007" s="176" t="s">
        <v>284</v>
      </c>
      <c r="AG3007" s="176" t="s">
        <v>284</v>
      </c>
      <c r="AH3007" s="176" t="s">
        <v>284</v>
      </c>
      <c r="AI3007" s="176" t="s">
        <v>284</v>
      </c>
      <c r="AJ3007" s="176" t="s">
        <v>284</v>
      </c>
      <c r="AK3007" s="176" t="s">
        <v>284</v>
      </c>
      <c r="AL3007" s="176" t="s">
        <v>284</v>
      </c>
      <c r="AM3007" s="176" t="s">
        <v>284</v>
      </c>
      <c r="AN3007" s="176" t="s">
        <v>284</v>
      </c>
      <c r="AO3007" s="176" t="s">
        <v>284</v>
      </c>
      <c r="AP3007" s="176" t="s">
        <v>284</v>
      </c>
      <c r="AQ3007" s="176" t="s">
        <v>284</v>
      </c>
      <c r="AR3007" s="176" t="s">
        <v>284</v>
      </c>
      <c r="AS3007" s="176" t="s">
        <v>284</v>
      </c>
      <c r="AT3007" s="176" t="s">
        <v>284</v>
      </c>
      <c r="AU3007" s="176" t="s">
        <v>284</v>
      </c>
      <c r="AV3007" s="176" t="s">
        <v>284</v>
      </c>
      <c r="AW3007" s="176" t="s">
        <v>284</v>
      </c>
      <c r="AX3007" s="176" t="s">
        <v>284</v>
      </c>
    </row>
    <row r="3008" spans="1:50" x14ac:dyDescent="0.3">
      <c r="A3008" s="176">
        <v>814164</v>
      </c>
      <c r="B3008" s="176" t="s">
        <v>308</v>
      </c>
      <c r="C3008" s="176" t="s">
        <v>222</v>
      </c>
      <c r="D3008" s="176" t="s">
        <v>222</v>
      </c>
      <c r="E3008" s="176" t="s">
        <v>221</v>
      </c>
      <c r="F3008" s="176" t="s">
        <v>222</v>
      </c>
      <c r="G3008" s="176" t="s">
        <v>221</v>
      </c>
      <c r="H3008" s="176" t="s">
        <v>222</v>
      </c>
      <c r="I3008" s="176" t="s">
        <v>221</v>
      </c>
      <c r="J3008" s="176" t="s">
        <v>221</v>
      </c>
      <c r="K3008" s="176" t="s">
        <v>221</v>
      </c>
      <c r="L3008" s="176" t="s">
        <v>221</v>
      </c>
      <c r="M3008" s="176" t="s">
        <v>221</v>
      </c>
      <c r="N3008" s="176" t="s">
        <v>221</v>
      </c>
    </row>
    <row r="3009" spans="1:50" x14ac:dyDescent="0.3">
      <c r="A3009" s="176">
        <v>814166</v>
      </c>
      <c r="B3009" s="176" t="s">
        <v>308</v>
      </c>
      <c r="C3009" s="176" t="s">
        <v>222</v>
      </c>
      <c r="D3009" s="176" t="s">
        <v>222</v>
      </c>
      <c r="E3009" s="176" t="s">
        <v>222</v>
      </c>
      <c r="F3009" s="176" t="s">
        <v>222</v>
      </c>
      <c r="G3009" s="176" t="s">
        <v>222</v>
      </c>
      <c r="H3009" s="176" t="s">
        <v>222</v>
      </c>
      <c r="I3009" s="176" t="s">
        <v>222</v>
      </c>
      <c r="J3009" s="176" t="s">
        <v>222</v>
      </c>
      <c r="K3009" s="176" t="s">
        <v>222</v>
      </c>
      <c r="L3009" s="176" t="s">
        <v>222</v>
      </c>
      <c r="M3009" s="176" t="s">
        <v>222</v>
      </c>
      <c r="N3009" s="176" t="s">
        <v>222</v>
      </c>
      <c r="O3009" s="176" t="s">
        <v>284</v>
      </c>
      <c r="P3009" s="176" t="s">
        <v>284</v>
      </c>
      <c r="Q3009" s="176" t="s">
        <v>284</v>
      </c>
      <c r="R3009" s="176" t="s">
        <v>284</v>
      </c>
      <c r="S3009" s="176" t="s">
        <v>284</v>
      </c>
      <c r="T3009" s="176" t="s">
        <v>284</v>
      </c>
      <c r="U3009" s="176" t="s">
        <v>284</v>
      </c>
      <c r="V3009" s="176" t="s">
        <v>284</v>
      </c>
      <c r="W3009" s="176" t="s">
        <v>284</v>
      </c>
      <c r="X3009" s="176" t="s">
        <v>284</v>
      </c>
      <c r="Y3009" s="176" t="s">
        <v>284</v>
      </c>
      <c r="Z3009" s="176" t="s">
        <v>284</v>
      </c>
      <c r="AA3009" s="176" t="s">
        <v>284</v>
      </c>
      <c r="AB3009" s="176" t="s">
        <v>284</v>
      </c>
      <c r="AC3009" s="176" t="s">
        <v>284</v>
      </c>
      <c r="AD3009" s="176" t="s">
        <v>284</v>
      </c>
      <c r="AE3009" s="176" t="s">
        <v>284</v>
      </c>
      <c r="AF3009" s="176" t="s">
        <v>284</v>
      </c>
      <c r="AG3009" s="176" t="s">
        <v>284</v>
      </c>
      <c r="AH3009" s="176" t="s">
        <v>284</v>
      </c>
      <c r="AI3009" s="176" t="s">
        <v>284</v>
      </c>
      <c r="AJ3009" s="176" t="s">
        <v>284</v>
      </c>
      <c r="AK3009" s="176" t="s">
        <v>284</v>
      </c>
      <c r="AL3009" s="176" t="s">
        <v>284</v>
      </c>
      <c r="AM3009" s="176" t="s">
        <v>284</v>
      </c>
      <c r="AN3009" s="176" t="s">
        <v>284</v>
      </c>
      <c r="AO3009" s="176" t="s">
        <v>284</v>
      </c>
      <c r="AP3009" s="176" t="s">
        <v>284</v>
      </c>
      <c r="AQ3009" s="176" t="s">
        <v>284</v>
      </c>
      <c r="AR3009" s="176" t="s">
        <v>284</v>
      </c>
      <c r="AS3009" s="176" t="s">
        <v>284</v>
      </c>
      <c r="AT3009" s="176" t="s">
        <v>284</v>
      </c>
      <c r="AU3009" s="176" t="s">
        <v>284</v>
      </c>
      <c r="AV3009" s="176" t="s">
        <v>284</v>
      </c>
      <c r="AW3009" s="176" t="s">
        <v>284</v>
      </c>
      <c r="AX3009" s="176" t="s">
        <v>284</v>
      </c>
    </row>
    <row r="3010" spans="1:50" x14ac:dyDescent="0.3">
      <c r="A3010" s="176">
        <v>814167</v>
      </c>
      <c r="B3010" s="176" t="s">
        <v>308</v>
      </c>
      <c r="C3010" s="176" t="s">
        <v>222</v>
      </c>
      <c r="D3010" s="176" t="s">
        <v>222</v>
      </c>
      <c r="E3010" s="176" t="s">
        <v>222</v>
      </c>
      <c r="F3010" s="176" t="s">
        <v>222</v>
      </c>
      <c r="G3010" s="176" t="s">
        <v>222</v>
      </c>
      <c r="H3010" s="176" t="s">
        <v>222</v>
      </c>
      <c r="I3010" s="176" t="s">
        <v>222</v>
      </c>
      <c r="J3010" s="176" t="s">
        <v>222</v>
      </c>
      <c r="K3010" s="176" t="s">
        <v>221</v>
      </c>
      <c r="L3010" s="176" t="s">
        <v>221</v>
      </c>
      <c r="M3010" s="176" t="s">
        <v>222</v>
      </c>
      <c r="N3010" s="176" t="s">
        <v>222</v>
      </c>
      <c r="O3010" s="176" t="s">
        <v>284</v>
      </c>
      <c r="P3010" s="176" t="s">
        <v>284</v>
      </c>
      <c r="Q3010" s="176" t="s">
        <v>284</v>
      </c>
      <c r="R3010" s="176" t="s">
        <v>284</v>
      </c>
      <c r="S3010" s="176" t="s">
        <v>284</v>
      </c>
      <c r="T3010" s="176" t="s">
        <v>284</v>
      </c>
      <c r="U3010" s="176" t="s">
        <v>284</v>
      </c>
      <c r="V3010" s="176" t="s">
        <v>284</v>
      </c>
      <c r="W3010" s="176" t="s">
        <v>284</v>
      </c>
      <c r="X3010" s="176" t="s">
        <v>284</v>
      </c>
      <c r="Y3010" s="176" t="s">
        <v>284</v>
      </c>
      <c r="Z3010" s="176" t="s">
        <v>284</v>
      </c>
      <c r="AA3010" s="176" t="s">
        <v>284</v>
      </c>
      <c r="AB3010" s="176" t="s">
        <v>284</v>
      </c>
      <c r="AC3010" s="176" t="s">
        <v>284</v>
      </c>
      <c r="AD3010" s="176" t="s">
        <v>284</v>
      </c>
      <c r="AE3010" s="176" t="s">
        <v>284</v>
      </c>
      <c r="AF3010" s="176" t="s">
        <v>284</v>
      </c>
      <c r="AG3010" s="176" t="s">
        <v>284</v>
      </c>
      <c r="AH3010" s="176" t="s">
        <v>284</v>
      </c>
      <c r="AI3010" s="176" t="s">
        <v>284</v>
      </c>
      <c r="AJ3010" s="176" t="s">
        <v>284</v>
      </c>
      <c r="AK3010" s="176" t="s">
        <v>284</v>
      </c>
      <c r="AL3010" s="176" t="s">
        <v>284</v>
      </c>
      <c r="AM3010" s="176" t="s">
        <v>284</v>
      </c>
      <c r="AN3010" s="176" t="s">
        <v>284</v>
      </c>
      <c r="AO3010" s="176" t="s">
        <v>284</v>
      </c>
      <c r="AP3010" s="176" t="s">
        <v>284</v>
      </c>
      <c r="AQ3010" s="176" t="s">
        <v>284</v>
      </c>
      <c r="AR3010" s="176" t="s">
        <v>284</v>
      </c>
      <c r="AS3010" s="176" t="s">
        <v>284</v>
      </c>
      <c r="AT3010" s="176" t="s">
        <v>284</v>
      </c>
      <c r="AU3010" s="176" t="s">
        <v>284</v>
      </c>
      <c r="AV3010" s="176" t="s">
        <v>284</v>
      </c>
      <c r="AW3010" s="176" t="s">
        <v>284</v>
      </c>
      <c r="AX3010" s="176" t="s">
        <v>284</v>
      </c>
    </row>
    <row r="3011" spans="1:50" x14ac:dyDescent="0.3">
      <c r="A3011" s="176">
        <v>814168</v>
      </c>
      <c r="B3011" s="176" t="s">
        <v>308</v>
      </c>
      <c r="C3011" s="176" t="s">
        <v>222</v>
      </c>
      <c r="D3011" s="176" t="s">
        <v>221</v>
      </c>
      <c r="E3011" s="176" t="s">
        <v>221</v>
      </c>
      <c r="F3011" s="176" t="s">
        <v>222</v>
      </c>
      <c r="G3011" s="176" t="s">
        <v>222</v>
      </c>
      <c r="H3011" s="176" t="s">
        <v>222</v>
      </c>
      <c r="I3011" s="176" t="s">
        <v>221</v>
      </c>
      <c r="J3011" s="176" t="s">
        <v>221</v>
      </c>
      <c r="K3011" s="176" t="s">
        <v>222</v>
      </c>
      <c r="L3011" s="176" t="s">
        <v>222</v>
      </c>
      <c r="M3011" s="176" t="s">
        <v>222</v>
      </c>
      <c r="N3011" s="176" t="s">
        <v>221</v>
      </c>
      <c r="O3011" s="176" t="s">
        <v>284</v>
      </c>
      <c r="P3011" s="176" t="s">
        <v>284</v>
      </c>
      <c r="Q3011" s="176" t="s">
        <v>284</v>
      </c>
      <c r="R3011" s="176" t="s">
        <v>284</v>
      </c>
      <c r="S3011" s="176" t="s">
        <v>284</v>
      </c>
      <c r="T3011" s="176" t="s">
        <v>284</v>
      </c>
      <c r="U3011" s="176" t="s">
        <v>284</v>
      </c>
      <c r="V3011" s="176" t="s">
        <v>284</v>
      </c>
      <c r="W3011" s="176" t="s">
        <v>284</v>
      </c>
      <c r="X3011" s="176" t="s">
        <v>284</v>
      </c>
      <c r="Y3011" s="176" t="s">
        <v>284</v>
      </c>
      <c r="Z3011" s="176" t="s">
        <v>284</v>
      </c>
      <c r="AA3011" s="176" t="s">
        <v>284</v>
      </c>
      <c r="AB3011" s="176" t="s">
        <v>284</v>
      </c>
      <c r="AC3011" s="176" t="s">
        <v>284</v>
      </c>
      <c r="AD3011" s="176" t="s">
        <v>284</v>
      </c>
      <c r="AE3011" s="176" t="s">
        <v>284</v>
      </c>
      <c r="AF3011" s="176" t="s">
        <v>284</v>
      </c>
      <c r="AG3011" s="176" t="s">
        <v>284</v>
      </c>
      <c r="AH3011" s="176" t="s">
        <v>284</v>
      </c>
      <c r="AI3011" s="176" t="s">
        <v>284</v>
      </c>
      <c r="AJ3011" s="176" t="s">
        <v>284</v>
      </c>
      <c r="AK3011" s="176" t="s">
        <v>284</v>
      </c>
      <c r="AL3011" s="176" t="s">
        <v>284</v>
      </c>
      <c r="AM3011" s="176" t="s">
        <v>284</v>
      </c>
      <c r="AN3011" s="176" t="s">
        <v>284</v>
      </c>
      <c r="AO3011" s="176" t="s">
        <v>284</v>
      </c>
      <c r="AP3011" s="176" t="s">
        <v>284</v>
      </c>
      <c r="AQ3011" s="176" t="s">
        <v>284</v>
      </c>
      <c r="AR3011" s="176" t="s">
        <v>284</v>
      </c>
      <c r="AS3011" s="176" t="s">
        <v>284</v>
      </c>
      <c r="AT3011" s="176" t="s">
        <v>284</v>
      </c>
      <c r="AU3011" s="176" t="s">
        <v>284</v>
      </c>
      <c r="AV3011" s="176" t="s">
        <v>284</v>
      </c>
      <c r="AW3011" s="176" t="s">
        <v>284</v>
      </c>
      <c r="AX3011" s="176" t="s">
        <v>284</v>
      </c>
    </row>
    <row r="3012" spans="1:50" x14ac:dyDescent="0.3">
      <c r="A3012" s="176">
        <v>814169</v>
      </c>
      <c r="B3012" s="176" t="s">
        <v>308</v>
      </c>
      <c r="C3012" s="176" t="s">
        <v>222</v>
      </c>
      <c r="D3012" s="176" t="s">
        <v>222</v>
      </c>
      <c r="E3012" s="176" t="s">
        <v>222</v>
      </c>
      <c r="F3012" s="176" t="s">
        <v>222</v>
      </c>
      <c r="G3012" s="176" t="s">
        <v>222</v>
      </c>
      <c r="H3012" s="176" t="s">
        <v>222</v>
      </c>
      <c r="I3012" s="176" t="s">
        <v>221</v>
      </c>
      <c r="J3012" s="176" t="s">
        <v>221</v>
      </c>
      <c r="K3012" s="176" t="s">
        <v>221</v>
      </c>
      <c r="L3012" s="176" t="s">
        <v>221</v>
      </c>
      <c r="M3012" s="176" t="s">
        <v>221</v>
      </c>
      <c r="N3012" s="176" t="s">
        <v>221</v>
      </c>
      <c r="O3012" s="176" t="s">
        <v>284</v>
      </c>
      <c r="P3012" s="176" t="s">
        <v>284</v>
      </c>
      <c r="Q3012" s="176" t="s">
        <v>284</v>
      </c>
      <c r="R3012" s="176" t="s">
        <v>284</v>
      </c>
      <c r="S3012" s="176" t="s">
        <v>284</v>
      </c>
      <c r="T3012" s="176" t="s">
        <v>284</v>
      </c>
      <c r="U3012" s="176" t="s">
        <v>284</v>
      </c>
      <c r="V3012" s="176" t="s">
        <v>284</v>
      </c>
      <c r="W3012" s="176" t="s">
        <v>284</v>
      </c>
      <c r="X3012" s="176" t="s">
        <v>284</v>
      </c>
      <c r="Y3012" s="176" t="s">
        <v>284</v>
      </c>
      <c r="Z3012" s="176" t="s">
        <v>284</v>
      </c>
      <c r="AA3012" s="176" t="s">
        <v>284</v>
      </c>
      <c r="AB3012" s="176" t="s">
        <v>284</v>
      </c>
      <c r="AC3012" s="176" t="s">
        <v>284</v>
      </c>
      <c r="AD3012" s="176" t="s">
        <v>284</v>
      </c>
      <c r="AE3012" s="176" t="s">
        <v>284</v>
      </c>
      <c r="AF3012" s="176" t="s">
        <v>284</v>
      </c>
      <c r="AG3012" s="176" t="s">
        <v>284</v>
      </c>
      <c r="AH3012" s="176" t="s">
        <v>284</v>
      </c>
      <c r="AI3012" s="176" t="s">
        <v>284</v>
      </c>
      <c r="AJ3012" s="176" t="s">
        <v>284</v>
      </c>
      <c r="AK3012" s="176" t="s">
        <v>284</v>
      </c>
      <c r="AL3012" s="176" t="s">
        <v>284</v>
      </c>
      <c r="AM3012" s="176" t="s">
        <v>284</v>
      </c>
      <c r="AN3012" s="176" t="s">
        <v>284</v>
      </c>
      <c r="AO3012" s="176" t="s">
        <v>284</v>
      </c>
      <c r="AP3012" s="176" t="s">
        <v>284</v>
      </c>
      <c r="AQ3012" s="176" t="s">
        <v>284</v>
      </c>
      <c r="AR3012" s="176" t="s">
        <v>284</v>
      </c>
      <c r="AS3012" s="176" t="s">
        <v>284</v>
      </c>
      <c r="AT3012" s="176" t="s">
        <v>284</v>
      </c>
      <c r="AU3012" s="176" t="s">
        <v>284</v>
      </c>
      <c r="AV3012" s="176" t="s">
        <v>284</v>
      </c>
      <c r="AW3012" s="176" t="s">
        <v>284</v>
      </c>
      <c r="AX3012" s="176" t="s">
        <v>284</v>
      </c>
    </row>
    <row r="3013" spans="1:50" x14ac:dyDescent="0.3">
      <c r="A3013" s="176">
        <v>814170</v>
      </c>
      <c r="B3013" s="176" t="s">
        <v>308</v>
      </c>
      <c r="C3013" s="176" t="s">
        <v>222</v>
      </c>
      <c r="D3013" s="176" t="s">
        <v>221</v>
      </c>
      <c r="E3013" s="176" t="s">
        <v>221</v>
      </c>
      <c r="F3013" s="176" t="s">
        <v>222</v>
      </c>
      <c r="G3013" s="176" t="s">
        <v>222</v>
      </c>
      <c r="H3013" s="176" t="s">
        <v>221</v>
      </c>
      <c r="I3013" s="176" t="s">
        <v>221</v>
      </c>
      <c r="J3013" s="176" t="s">
        <v>221</v>
      </c>
      <c r="K3013" s="176" t="s">
        <v>221</v>
      </c>
      <c r="L3013" s="176" t="s">
        <v>221</v>
      </c>
      <c r="M3013" s="176" t="s">
        <v>221</v>
      </c>
      <c r="N3013" s="176" t="s">
        <v>221</v>
      </c>
    </row>
    <row r="3014" spans="1:50" x14ac:dyDescent="0.3">
      <c r="A3014" s="176">
        <v>814171</v>
      </c>
      <c r="B3014" s="176" t="s">
        <v>308</v>
      </c>
      <c r="C3014" s="176" t="s">
        <v>222</v>
      </c>
      <c r="D3014" s="176" t="s">
        <v>221</v>
      </c>
      <c r="E3014" s="176" t="s">
        <v>221</v>
      </c>
      <c r="F3014" s="176" t="s">
        <v>222</v>
      </c>
      <c r="G3014" s="176" t="s">
        <v>222</v>
      </c>
      <c r="H3014" s="176" t="s">
        <v>222</v>
      </c>
      <c r="I3014" s="176" t="s">
        <v>222</v>
      </c>
      <c r="J3014" s="176" t="s">
        <v>222</v>
      </c>
      <c r="K3014" s="176" t="s">
        <v>222</v>
      </c>
      <c r="L3014" s="176" t="s">
        <v>222</v>
      </c>
      <c r="M3014" s="176" t="s">
        <v>222</v>
      </c>
      <c r="N3014" s="176" t="s">
        <v>222</v>
      </c>
      <c r="O3014" s="176" t="s">
        <v>284</v>
      </c>
      <c r="P3014" s="176" t="s">
        <v>284</v>
      </c>
      <c r="Q3014" s="176" t="s">
        <v>284</v>
      </c>
      <c r="R3014" s="176" t="s">
        <v>284</v>
      </c>
      <c r="S3014" s="176" t="s">
        <v>284</v>
      </c>
      <c r="T3014" s="176" t="s">
        <v>284</v>
      </c>
      <c r="U3014" s="176" t="s">
        <v>284</v>
      </c>
      <c r="V3014" s="176" t="s">
        <v>284</v>
      </c>
      <c r="W3014" s="176" t="s">
        <v>284</v>
      </c>
      <c r="X3014" s="176" t="s">
        <v>284</v>
      </c>
      <c r="Y3014" s="176" t="s">
        <v>284</v>
      </c>
      <c r="Z3014" s="176" t="s">
        <v>284</v>
      </c>
      <c r="AA3014" s="176" t="s">
        <v>284</v>
      </c>
      <c r="AB3014" s="176" t="s">
        <v>284</v>
      </c>
      <c r="AC3014" s="176" t="s">
        <v>284</v>
      </c>
      <c r="AD3014" s="176" t="s">
        <v>284</v>
      </c>
      <c r="AE3014" s="176" t="s">
        <v>284</v>
      </c>
      <c r="AF3014" s="176" t="s">
        <v>284</v>
      </c>
      <c r="AG3014" s="176" t="s">
        <v>284</v>
      </c>
      <c r="AH3014" s="176" t="s">
        <v>284</v>
      </c>
      <c r="AI3014" s="176" t="s">
        <v>284</v>
      </c>
      <c r="AJ3014" s="176" t="s">
        <v>284</v>
      </c>
      <c r="AK3014" s="176" t="s">
        <v>284</v>
      </c>
      <c r="AL3014" s="176" t="s">
        <v>284</v>
      </c>
      <c r="AM3014" s="176" t="s">
        <v>284</v>
      </c>
      <c r="AN3014" s="176" t="s">
        <v>284</v>
      </c>
      <c r="AO3014" s="176" t="s">
        <v>284</v>
      </c>
      <c r="AP3014" s="176" t="s">
        <v>284</v>
      </c>
      <c r="AQ3014" s="176" t="s">
        <v>284</v>
      </c>
      <c r="AR3014" s="176" t="s">
        <v>284</v>
      </c>
      <c r="AS3014" s="176" t="s">
        <v>284</v>
      </c>
      <c r="AT3014" s="176" t="s">
        <v>284</v>
      </c>
      <c r="AU3014" s="176" t="s">
        <v>284</v>
      </c>
      <c r="AV3014" s="176" t="s">
        <v>284</v>
      </c>
      <c r="AW3014" s="176" t="s">
        <v>284</v>
      </c>
      <c r="AX3014" s="176" t="s">
        <v>284</v>
      </c>
    </row>
    <row r="3015" spans="1:50" x14ac:dyDescent="0.3">
      <c r="A3015" s="176">
        <v>814172</v>
      </c>
      <c r="B3015" s="176" t="s">
        <v>308</v>
      </c>
      <c r="C3015" s="176" t="s">
        <v>222</v>
      </c>
      <c r="D3015" s="176" t="s">
        <v>221</v>
      </c>
      <c r="E3015" s="176" t="s">
        <v>222</v>
      </c>
      <c r="F3015" s="176" t="s">
        <v>222</v>
      </c>
      <c r="G3015" s="176" t="s">
        <v>222</v>
      </c>
      <c r="H3015" s="176" t="s">
        <v>221</v>
      </c>
      <c r="I3015" s="176" t="s">
        <v>221</v>
      </c>
      <c r="J3015" s="176" t="s">
        <v>222</v>
      </c>
      <c r="K3015" s="176" t="s">
        <v>222</v>
      </c>
      <c r="L3015" s="176" t="s">
        <v>221</v>
      </c>
      <c r="M3015" s="176" t="s">
        <v>222</v>
      </c>
      <c r="N3015" s="176" t="s">
        <v>222</v>
      </c>
      <c r="O3015" s="176" t="s">
        <v>284</v>
      </c>
      <c r="P3015" s="176" t="s">
        <v>284</v>
      </c>
      <c r="Q3015" s="176" t="s">
        <v>284</v>
      </c>
      <c r="R3015" s="176" t="s">
        <v>284</v>
      </c>
      <c r="S3015" s="176" t="s">
        <v>284</v>
      </c>
      <c r="T3015" s="176" t="s">
        <v>284</v>
      </c>
      <c r="U3015" s="176" t="s">
        <v>284</v>
      </c>
      <c r="V3015" s="176" t="s">
        <v>284</v>
      </c>
      <c r="W3015" s="176" t="s">
        <v>284</v>
      </c>
      <c r="X3015" s="176" t="s">
        <v>284</v>
      </c>
      <c r="Y3015" s="176" t="s">
        <v>284</v>
      </c>
      <c r="Z3015" s="176" t="s">
        <v>284</v>
      </c>
      <c r="AA3015" s="176" t="s">
        <v>284</v>
      </c>
      <c r="AB3015" s="176" t="s">
        <v>284</v>
      </c>
      <c r="AC3015" s="176" t="s">
        <v>284</v>
      </c>
      <c r="AD3015" s="176" t="s">
        <v>284</v>
      </c>
      <c r="AE3015" s="176" t="s">
        <v>284</v>
      </c>
      <c r="AF3015" s="176" t="s">
        <v>284</v>
      </c>
      <c r="AG3015" s="176" t="s">
        <v>284</v>
      </c>
      <c r="AH3015" s="176" t="s">
        <v>284</v>
      </c>
      <c r="AI3015" s="176" t="s">
        <v>284</v>
      </c>
      <c r="AJ3015" s="176" t="s">
        <v>284</v>
      </c>
      <c r="AK3015" s="176" t="s">
        <v>284</v>
      </c>
      <c r="AL3015" s="176" t="s">
        <v>284</v>
      </c>
      <c r="AM3015" s="176" t="s">
        <v>284</v>
      </c>
      <c r="AN3015" s="176" t="s">
        <v>284</v>
      </c>
      <c r="AO3015" s="176" t="s">
        <v>284</v>
      </c>
      <c r="AP3015" s="176" t="s">
        <v>284</v>
      </c>
      <c r="AQ3015" s="176" t="s">
        <v>284</v>
      </c>
      <c r="AR3015" s="176" t="s">
        <v>284</v>
      </c>
      <c r="AS3015" s="176" t="s">
        <v>284</v>
      </c>
      <c r="AT3015" s="176" t="s">
        <v>284</v>
      </c>
      <c r="AU3015" s="176" t="s">
        <v>284</v>
      </c>
      <c r="AV3015" s="176" t="s">
        <v>284</v>
      </c>
      <c r="AW3015" s="176" t="s">
        <v>284</v>
      </c>
      <c r="AX3015" s="176" t="s">
        <v>284</v>
      </c>
    </row>
    <row r="3016" spans="1:50" x14ac:dyDescent="0.3">
      <c r="A3016" s="176">
        <v>814173</v>
      </c>
      <c r="B3016" s="176" t="s">
        <v>308</v>
      </c>
      <c r="C3016" s="176" t="s">
        <v>222</v>
      </c>
      <c r="D3016" s="176" t="s">
        <v>221</v>
      </c>
      <c r="E3016" s="176" t="s">
        <v>221</v>
      </c>
      <c r="F3016" s="176" t="s">
        <v>221</v>
      </c>
      <c r="G3016" s="176" t="s">
        <v>222</v>
      </c>
      <c r="H3016" s="176" t="s">
        <v>222</v>
      </c>
      <c r="I3016" s="176" t="s">
        <v>221</v>
      </c>
      <c r="J3016" s="176" t="s">
        <v>221</v>
      </c>
      <c r="K3016" s="176" t="s">
        <v>221</v>
      </c>
      <c r="L3016" s="176" t="s">
        <v>221</v>
      </c>
      <c r="M3016" s="176" t="s">
        <v>221</v>
      </c>
      <c r="N3016" s="176" t="s">
        <v>221</v>
      </c>
      <c r="O3016" s="176" t="s">
        <v>284</v>
      </c>
      <c r="P3016" s="176" t="s">
        <v>284</v>
      </c>
      <c r="Q3016" s="176" t="s">
        <v>284</v>
      </c>
      <c r="R3016" s="176" t="s">
        <v>284</v>
      </c>
      <c r="S3016" s="176" t="s">
        <v>284</v>
      </c>
      <c r="T3016" s="176" t="s">
        <v>284</v>
      </c>
      <c r="U3016" s="176" t="s">
        <v>284</v>
      </c>
      <c r="V3016" s="176" t="s">
        <v>284</v>
      </c>
      <c r="W3016" s="176" t="s">
        <v>284</v>
      </c>
      <c r="X3016" s="176" t="s">
        <v>284</v>
      </c>
      <c r="Y3016" s="176" t="s">
        <v>284</v>
      </c>
      <c r="Z3016" s="176" t="s">
        <v>284</v>
      </c>
      <c r="AA3016" s="176" t="s">
        <v>284</v>
      </c>
      <c r="AB3016" s="176" t="s">
        <v>284</v>
      </c>
      <c r="AC3016" s="176" t="s">
        <v>284</v>
      </c>
      <c r="AD3016" s="176" t="s">
        <v>284</v>
      </c>
      <c r="AE3016" s="176" t="s">
        <v>284</v>
      </c>
      <c r="AF3016" s="176" t="s">
        <v>284</v>
      </c>
      <c r="AG3016" s="176" t="s">
        <v>284</v>
      </c>
      <c r="AH3016" s="176" t="s">
        <v>284</v>
      </c>
      <c r="AI3016" s="176" t="s">
        <v>284</v>
      </c>
      <c r="AJ3016" s="176" t="s">
        <v>284</v>
      </c>
      <c r="AK3016" s="176" t="s">
        <v>284</v>
      </c>
      <c r="AL3016" s="176" t="s">
        <v>284</v>
      </c>
      <c r="AM3016" s="176" t="s">
        <v>284</v>
      </c>
      <c r="AN3016" s="176" t="s">
        <v>284</v>
      </c>
      <c r="AO3016" s="176" t="s">
        <v>284</v>
      </c>
      <c r="AP3016" s="176" t="s">
        <v>284</v>
      </c>
      <c r="AQ3016" s="176" t="s">
        <v>284</v>
      </c>
      <c r="AR3016" s="176" t="s">
        <v>284</v>
      </c>
      <c r="AS3016" s="176" t="s">
        <v>284</v>
      </c>
      <c r="AT3016" s="176" t="s">
        <v>284</v>
      </c>
      <c r="AU3016" s="176" t="s">
        <v>284</v>
      </c>
      <c r="AV3016" s="176" t="s">
        <v>284</v>
      </c>
      <c r="AW3016" s="176" t="s">
        <v>284</v>
      </c>
      <c r="AX3016" s="176" t="s">
        <v>284</v>
      </c>
    </row>
    <row r="3017" spans="1:50" x14ac:dyDescent="0.3">
      <c r="A3017" s="176">
        <v>814175</v>
      </c>
      <c r="B3017" s="176" t="s">
        <v>308</v>
      </c>
      <c r="C3017" s="176" t="s">
        <v>222</v>
      </c>
      <c r="D3017" s="176" t="s">
        <v>222</v>
      </c>
      <c r="E3017" s="176" t="s">
        <v>222</v>
      </c>
      <c r="F3017" s="176" t="s">
        <v>222</v>
      </c>
      <c r="G3017" s="176" t="s">
        <v>222</v>
      </c>
      <c r="H3017" s="176" t="s">
        <v>222</v>
      </c>
      <c r="I3017" s="176" t="s">
        <v>222</v>
      </c>
      <c r="J3017" s="176" t="s">
        <v>222</v>
      </c>
      <c r="K3017" s="176" t="s">
        <v>222</v>
      </c>
      <c r="L3017" s="176" t="s">
        <v>222</v>
      </c>
      <c r="M3017" s="176" t="s">
        <v>222</v>
      </c>
      <c r="N3017" s="176" t="s">
        <v>221</v>
      </c>
      <c r="O3017" s="176" t="s">
        <v>284</v>
      </c>
      <c r="P3017" s="176" t="s">
        <v>284</v>
      </c>
      <c r="Q3017" s="176" t="s">
        <v>284</v>
      </c>
      <c r="R3017" s="176" t="s">
        <v>284</v>
      </c>
      <c r="S3017" s="176" t="s">
        <v>284</v>
      </c>
      <c r="T3017" s="176" t="s">
        <v>284</v>
      </c>
      <c r="U3017" s="176" t="s">
        <v>284</v>
      </c>
      <c r="V3017" s="176" t="s">
        <v>284</v>
      </c>
      <c r="W3017" s="176" t="s">
        <v>284</v>
      </c>
      <c r="X3017" s="176" t="s">
        <v>284</v>
      </c>
      <c r="Y3017" s="176" t="s">
        <v>284</v>
      </c>
      <c r="Z3017" s="176" t="s">
        <v>284</v>
      </c>
      <c r="AA3017" s="176" t="s">
        <v>284</v>
      </c>
      <c r="AB3017" s="176" t="s">
        <v>284</v>
      </c>
      <c r="AC3017" s="176" t="s">
        <v>284</v>
      </c>
      <c r="AD3017" s="176" t="s">
        <v>284</v>
      </c>
      <c r="AE3017" s="176" t="s">
        <v>284</v>
      </c>
      <c r="AF3017" s="176" t="s">
        <v>284</v>
      </c>
      <c r="AG3017" s="176" t="s">
        <v>284</v>
      </c>
      <c r="AH3017" s="176" t="s">
        <v>284</v>
      </c>
      <c r="AI3017" s="176" t="s">
        <v>284</v>
      </c>
      <c r="AJ3017" s="176" t="s">
        <v>284</v>
      </c>
      <c r="AK3017" s="176" t="s">
        <v>284</v>
      </c>
      <c r="AL3017" s="176" t="s">
        <v>284</v>
      </c>
      <c r="AM3017" s="176" t="s">
        <v>284</v>
      </c>
      <c r="AN3017" s="176" t="s">
        <v>284</v>
      </c>
      <c r="AO3017" s="176" t="s">
        <v>284</v>
      </c>
      <c r="AP3017" s="176" t="s">
        <v>284</v>
      </c>
      <c r="AQ3017" s="176" t="s">
        <v>284</v>
      </c>
      <c r="AR3017" s="176" t="s">
        <v>284</v>
      </c>
      <c r="AS3017" s="176" t="s">
        <v>284</v>
      </c>
      <c r="AT3017" s="176" t="s">
        <v>284</v>
      </c>
      <c r="AU3017" s="176" t="s">
        <v>284</v>
      </c>
      <c r="AV3017" s="176" t="s">
        <v>284</v>
      </c>
      <c r="AW3017" s="176" t="s">
        <v>284</v>
      </c>
      <c r="AX3017" s="176" t="s">
        <v>284</v>
      </c>
    </row>
    <row r="3018" spans="1:50" x14ac:dyDescent="0.3">
      <c r="A3018" s="176">
        <v>814176</v>
      </c>
      <c r="B3018" s="176" t="s">
        <v>308</v>
      </c>
      <c r="C3018" s="176" t="s">
        <v>222</v>
      </c>
      <c r="D3018" s="176" t="s">
        <v>222</v>
      </c>
      <c r="E3018" s="176" t="s">
        <v>221</v>
      </c>
      <c r="F3018" s="176" t="s">
        <v>222</v>
      </c>
      <c r="G3018" s="176" t="s">
        <v>221</v>
      </c>
      <c r="H3018" s="176" t="s">
        <v>222</v>
      </c>
      <c r="I3018" s="176" t="s">
        <v>221</v>
      </c>
      <c r="J3018" s="176" t="s">
        <v>221</v>
      </c>
      <c r="K3018" s="176" t="s">
        <v>221</v>
      </c>
      <c r="L3018" s="176" t="s">
        <v>221</v>
      </c>
      <c r="M3018" s="176" t="s">
        <v>221</v>
      </c>
      <c r="N3018" s="176" t="s">
        <v>221</v>
      </c>
    </row>
    <row r="3019" spans="1:50" x14ac:dyDescent="0.3">
      <c r="A3019" s="176">
        <v>814178</v>
      </c>
      <c r="B3019" s="176" t="s">
        <v>308</v>
      </c>
      <c r="C3019" s="176" t="s">
        <v>222</v>
      </c>
      <c r="D3019" s="176" t="s">
        <v>221</v>
      </c>
      <c r="E3019" s="176" t="s">
        <v>222</v>
      </c>
      <c r="F3019" s="176" t="s">
        <v>222</v>
      </c>
      <c r="G3019" s="176" t="s">
        <v>222</v>
      </c>
      <c r="H3019" s="176" t="s">
        <v>222</v>
      </c>
      <c r="I3019" s="176" t="s">
        <v>221</v>
      </c>
      <c r="J3019" s="176" t="s">
        <v>221</v>
      </c>
      <c r="K3019" s="176" t="s">
        <v>221</v>
      </c>
      <c r="L3019" s="176" t="s">
        <v>221</v>
      </c>
      <c r="M3019" s="176" t="s">
        <v>221</v>
      </c>
      <c r="N3019" s="176" t="s">
        <v>221</v>
      </c>
      <c r="O3019" s="176" t="s">
        <v>284</v>
      </c>
      <c r="P3019" s="176" t="s">
        <v>284</v>
      </c>
      <c r="Q3019" s="176" t="s">
        <v>284</v>
      </c>
      <c r="R3019" s="176" t="s">
        <v>284</v>
      </c>
      <c r="S3019" s="176" t="s">
        <v>284</v>
      </c>
      <c r="T3019" s="176" t="s">
        <v>284</v>
      </c>
      <c r="U3019" s="176" t="s">
        <v>284</v>
      </c>
      <c r="V3019" s="176" t="s">
        <v>284</v>
      </c>
      <c r="W3019" s="176" t="s">
        <v>284</v>
      </c>
      <c r="X3019" s="176" t="s">
        <v>284</v>
      </c>
      <c r="Y3019" s="176" t="s">
        <v>284</v>
      </c>
      <c r="Z3019" s="176" t="s">
        <v>284</v>
      </c>
      <c r="AA3019" s="176" t="s">
        <v>284</v>
      </c>
      <c r="AB3019" s="176" t="s">
        <v>284</v>
      </c>
      <c r="AC3019" s="176" t="s">
        <v>284</v>
      </c>
      <c r="AD3019" s="176" t="s">
        <v>284</v>
      </c>
      <c r="AE3019" s="176" t="s">
        <v>284</v>
      </c>
      <c r="AF3019" s="176" t="s">
        <v>284</v>
      </c>
      <c r="AG3019" s="176" t="s">
        <v>284</v>
      </c>
      <c r="AH3019" s="176" t="s">
        <v>284</v>
      </c>
      <c r="AI3019" s="176" t="s">
        <v>284</v>
      </c>
      <c r="AJ3019" s="176" t="s">
        <v>284</v>
      </c>
      <c r="AK3019" s="176" t="s">
        <v>284</v>
      </c>
      <c r="AL3019" s="176" t="s">
        <v>284</v>
      </c>
      <c r="AM3019" s="176" t="s">
        <v>284</v>
      </c>
      <c r="AN3019" s="176" t="s">
        <v>284</v>
      </c>
      <c r="AO3019" s="176" t="s">
        <v>284</v>
      </c>
      <c r="AP3019" s="176" t="s">
        <v>284</v>
      </c>
      <c r="AQ3019" s="176" t="s">
        <v>284</v>
      </c>
      <c r="AR3019" s="176" t="s">
        <v>284</v>
      </c>
      <c r="AS3019" s="176" t="s">
        <v>284</v>
      </c>
      <c r="AT3019" s="176" t="s">
        <v>284</v>
      </c>
      <c r="AU3019" s="176" t="s">
        <v>284</v>
      </c>
      <c r="AV3019" s="176" t="s">
        <v>284</v>
      </c>
      <c r="AW3019" s="176" t="s">
        <v>284</v>
      </c>
      <c r="AX3019" s="176" t="s">
        <v>284</v>
      </c>
    </row>
    <row r="3020" spans="1:50" x14ac:dyDescent="0.3">
      <c r="A3020" s="176">
        <v>814179</v>
      </c>
      <c r="B3020" s="176" t="s">
        <v>308</v>
      </c>
      <c r="C3020" s="176" t="s">
        <v>222</v>
      </c>
      <c r="D3020" s="176" t="s">
        <v>222</v>
      </c>
      <c r="E3020" s="176" t="s">
        <v>222</v>
      </c>
      <c r="F3020" s="176" t="s">
        <v>222</v>
      </c>
      <c r="G3020" s="176" t="s">
        <v>222</v>
      </c>
      <c r="H3020" s="176" t="s">
        <v>222</v>
      </c>
      <c r="I3020" s="176" t="s">
        <v>221</v>
      </c>
      <c r="J3020" s="176" t="s">
        <v>221</v>
      </c>
      <c r="K3020" s="176" t="s">
        <v>221</v>
      </c>
      <c r="L3020" s="176" t="s">
        <v>221</v>
      </c>
      <c r="M3020" s="176" t="s">
        <v>221</v>
      </c>
      <c r="N3020" s="176" t="s">
        <v>221</v>
      </c>
      <c r="O3020" s="176" t="s">
        <v>284</v>
      </c>
      <c r="P3020" s="176" t="s">
        <v>284</v>
      </c>
      <c r="Q3020" s="176" t="s">
        <v>284</v>
      </c>
      <c r="R3020" s="176" t="s">
        <v>284</v>
      </c>
      <c r="S3020" s="176" t="s">
        <v>284</v>
      </c>
      <c r="T3020" s="176" t="s">
        <v>284</v>
      </c>
      <c r="U3020" s="176" t="s">
        <v>284</v>
      </c>
      <c r="V3020" s="176" t="s">
        <v>284</v>
      </c>
      <c r="W3020" s="176" t="s">
        <v>284</v>
      </c>
      <c r="X3020" s="176" t="s">
        <v>284</v>
      </c>
      <c r="Y3020" s="176" t="s">
        <v>284</v>
      </c>
      <c r="Z3020" s="176" t="s">
        <v>284</v>
      </c>
      <c r="AA3020" s="176" t="s">
        <v>284</v>
      </c>
      <c r="AB3020" s="176" t="s">
        <v>284</v>
      </c>
      <c r="AC3020" s="176" t="s">
        <v>284</v>
      </c>
      <c r="AD3020" s="176" t="s">
        <v>284</v>
      </c>
      <c r="AE3020" s="176" t="s">
        <v>284</v>
      </c>
      <c r="AF3020" s="176" t="s">
        <v>284</v>
      </c>
      <c r="AG3020" s="176" t="s">
        <v>284</v>
      </c>
      <c r="AH3020" s="176" t="s">
        <v>284</v>
      </c>
      <c r="AI3020" s="176" t="s">
        <v>284</v>
      </c>
      <c r="AJ3020" s="176" t="s">
        <v>284</v>
      </c>
      <c r="AK3020" s="176" t="s">
        <v>284</v>
      </c>
      <c r="AL3020" s="176" t="s">
        <v>284</v>
      </c>
      <c r="AM3020" s="176" t="s">
        <v>284</v>
      </c>
      <c r="AN3020" s="176" t="s">
        <v>284</v>
      </c>
      <c r="AO3020" s="176" t="s">
        <v>284</v>
      </c>
      <c r="AP3020" s="176" t="s">
        <v>284</v>
      </c>
      <c r="AQ3020" s="176" t="s">
        <v>284</v>
      </c>
      <c r="AR3020" s="176" t="s">
        <v>284</v>
      </c>
      <c r="AS3020" s="176" t="s">
        <v>284</v>
      </c>
      <c r="AT3020" s="176" t="s">
        <v>284</v>
      </c>
      <c r="AU3020" s="176" t="s">
        <v>284</v>
      </c>
      <c r="AV3020" s="176" t="s">
        <v>284</v>
      </c>
      <c r="AW3020" s="176" t="s">
        <v>284</v>
      </c>
      <c r="AX3020" s="176" t="s">
        <v>284</v>
      </c>
    </row>
    <row r="3021" spans="1:50" x14ac:dyDescent="0.3">
      <c r="A3021" s="176">
        <v>814180</v>
      </c>
      <c r="B3021" s="176" t="s">
        <v>308</v>
      </c>
      <c r="C3021" s="176" t="s">
        <v>221</v>
      </c>
      <c r="D3021" s="176" t="s">
        <v>222</v>
      </c>
      <c r="E3021" s="176" t="s">
        <v>222</v>
      </c>
      <c r="F3021" s="176" t="s">
        <v>222</v>
      </c>
      <c r="G3021" s="176" t="s">
        <v>222</v>
      </c>
      <c r="H3021" s="176" t="s">
        <v>222</v>
      </c>
      <c r="I3021" s="176" t="s">
        <v>221</v>
      </c>
      <c r="J3021" s="176" t="s">
        <v>221</v>
      </c>
      <c r="K3021" s="176" t="s">
        <v>221</v>
      </c>
      <c r="L3021" s="176" t="s">
        <v>221</v>
      </c>
      <c r="M3021" s="176" t="s">
        <v>221</v>
      </c>
      <c r="N3021" s="176" t="s">
        <v>221</v>
      </c>
    </row>
    <row r="3022" spans="1:50" x14ac:dyDescent="0.3">
      <c r="A3022" s="176">
        <v>814181</v>
      </c>
      <c r="B3022" s="176" t="s">
        <v>308</v>
      </c>
      <c r="C3022" s="176" t="s">
        <v>221</v>
      </c>
      <c r="D3022" s="176" t="s">
        <v>222</v>
      </c>
      <c r="E3022" s="176" t="s">
        <v>221</v>
      </c>
      <c r="F3022" s="176" t="s">
        <v>221</v>
      </c>
      <c r="G3022" s="176" t="s">
        <v>222</v>
      </c>
      <c r="H3022" s="176" t="s">
        <v>222</v>
      </c>
      <c r="I3022" s="176" t="s">
        <v>221</v>
      </c>
      <c r="J3022" s="176" t="s">
        <v>221</v>
      </c>
      <c r="K3022" s="176" t="s">
        <v>221</v>
      </c>
      <c r="L3022" s="176" t="s">
        <v>221</v>
      </c>
      <c r="M3022" s="176" t="s">
        <v>221</v>
      </c>
      <c r="N3022" s="176" t="s">
        <v>221</v>
      </c>
    </row>
    <row r="3023" spans="1:50" x14ac:dyDescent="0.3">
      <c r="A3023" s="176">
        <v>814182</v>
      </c>
      <c r="B3023" s="176" t="s">
        <v>308</v>
      </c>
      <c r="C3023" s="176" t="s">
        <v>222</v>
      </c>
      <c r="D3023" s="176" t="s">
        <v>221</v>
      </c>
      <c r="E3023" s="176" t="s">
        <v>222</v>
      </c>
      <c r="F3023" s="176" t="s">
        <v>222</v>
      </c>
      <c r="G3023" s="176" t="s">
        <v>222</v>
      </c>
      <c r="H3023" s="176" t="s">
        <v>222</v>
      </c>
      <c r="I3023" s="176" t="s">
        <v>221</v>
      </c>
      <c r="J3023" s="176" t="s">
        <v>221</v>
      </c>
      <c r="K3023" s="176" t="s">
        <v>221</v>
      </c>
      <c r="L3023" s="176" t="s">
        <v>221</v>
      </c>
      <c r="M3023" s="176" t="s">
        <v>221</v>
      </c>
      <c r="N3023" s="176" t="s">
        <v>221</v>
      </c>
    </row>
    <row r="3024" spans="1:50" x14ac:dyDescent="0.3">
      <c r="A3024" s="176">
        <v>814183</v>
      </c>
      <c r="B3024" s="176" t="s">
        <v>308</v>
      </c>
      <c r="C3024" s="176" t="s">
        <v>222</v>
      </c>
      <c r="D3024" s="176" t="s">
        <v>222</v>
      </c>
      <c r="E3024" s="176" t="s">
        <v>222</v>
      </c>
      <c r="F3024" s="176" t="s">
        <v>222</v>
      </c>
      <c r="G3024" s="176" t="s">
        <v>222</v>
      </c>
      <c r="H3024" s="176" t="s">
        <v>222</v>
      </c>
      <c r="I3024" s="176" t="s">
        <v>222</v>
      </c>
      <c r="J3024" s="176" t="s">
        <v>222</v>
      </c>
      <c r="K3024" s="176" t="s">
        <v>222</v>
      </c>
      <c r="L3024" s="176" t="s">
        <v>222</v>
      </c>
      <c r="M3024" s="176" t="s">
        <v>222</v>
      </c>
      <c r="N3024" s="176" t="s">
        <v>221</v>
      </c>
      <c r="O3024" s="176" t="s">
        <v>284</v>
      </c>
      <c r="P3024" s="176" t="s">
        <v>284</v>
      </c>
      <c r="Q3024" s="176" t="s">
        <v>284</v>
      </c>
      <c r="R3024" s="176" t="s">
        <v>284</v>
      </c>
      <c r="S3024" s="176" t="s">
        <v>284</v>
      </c>
      <c r="T3024" s="176" t="s">
        <v>284</v>
      </c>
      <c r="U3024" s="176" t="s">
        <v>284</v>
      </c>
      <c r="V3024" s="176" t="s">
        <v>284</v>
      </c>
      <c r="W3024" s="176" t="s">
        <v>284</v>
      </c>
      <c r="X3024" s="176" t="s">
        <v>284</v>
      </c>
      <c r="Y3024" s="176" t="s">
        <v>284</v>
      </c>
      <c r="Z3024" s="176" t="s">
        <v>284</v>
      </c>
      <c r="AA3024" s="176" t="s">
        <v>284</v>
      </c>
      <c r="AB3024" s="176" t="s">
        <v>284</v>
      </c>
      <c r="AC3024" s="176" t="s">
        <v>284</v>
      </c>
      <c r="AD3024" s="176" t="s">
        <v>284</v>
      </c>
      <c r="AE3024" s="176" t="s">
        <v>284</v>
      </c>
      <c r="AF3024" s="176" t="s">
        <v>284</v>
      </c>
      <c r="AG3024" s="176" t="s">
        <v>284</v>
      </c>
      <c r="AH3024" s="176" t="s">
        <v>284</v>
      </c>
      <c r="AI3024" s="176" t="s">
        <v>284</v>
      </c>
      <c r="AJ3024" s="176" t="s">
        <v>284</v>
      </c>
      <c r="AK3024" s="176" t="s">
        <v>284</v>
      </c>
      <c r="AL3024" s="176" t="s">
        <v>284</v>
      </c>
      <c r="AM3024" s="176" t="s">
        <v>284</v>
      </c>
      <c r="AN3024" s="176" t="s">
        <v>284</v>
      </c>
      <c r="AO3024" s="176" t="s">
        <v>284</v>
      </c>
      <c r="AP3024" s="176" t="s">
        <v>284</v>
      </c>
      <c r="AQ3024" s="176" t="s">
        <v>284</v>
      </c>
      <c r="AR3024" s="176" t="s">
        <v>284</v>
      </c>
      <c r="AS3024" s="176" t="s">
        <v>284</v>
      </c>
      <c r="AT3024" s="176" t="s">
        <v>284</v>
      </c>
      <c r="AU3024" s="176" t="s">
        <v>284</v>
      </c>
      <c r="AV3024" s="176" t="s">
        <v>284</v>
      </c>
      <c r="AW3024" s="176" t="s">
        <v>284</v>
      </c>
      <c r="AX3024" s="176" t="s">
        <v>284</v>
      </c>
    </row>
    <row r="3025" spans="1:50" x14ac:dyDescent="0.3">
      <c r="A3025" s="176">
        <v>814184</v>
      </c>
      <c r="B3025" s="176" t="s">
        <v>308</v>
      </c>
      <c r="C3025" s="176" t="s">
        <v>222</v>
      </c>
      <c r="D3025" s="176" t="s">
        <v>222</v>
      </c>
      <c r="E3025" s="176" t="s">
        <v>222</v>
      </c>
      <c r="F3025" s="176" t="s">
        <v>222</v>
      </c>
      <c r="G3025" s="176" t="s">
        <v>222</v>
      </c>
      <c r="H3025" s="176" t="s">
        <v>222</v>
      </c>
      <c r="I3025" s="176" t="s">
        <v>222</v>
      </c>
      <c r="J3025" s="176" t="s">
        <v>221</v>
      </c>
      <c r="K3025" s="176" t="s">
        <v>222</v>
      </c>
      <c r="L3025" s="176" t="s">
        <v>221</v>
      </c>
      <c r="M3025" s="176" t="s">
        <v>221</v>
      </c>
      <c r="N3025" s="176" t="s">
        <v>221</v>
      </c>
      <c r="O3025" s="176" t="s">
        <v>284</v>
      </c>
      <c r="P3025" s="176" t="s">
        <v>284</v>
      </c>
      <c r="Q3025" s="176" t="s">
        <v>284</v>
      </c>
      <c r="R3025" s="176" t="s">
        <v>284</v>
      </c>
      <c r="S3025" s="176" t="s">
        <v>284</v>
      </c>
      <c r="T3025" s="176" t="s">
        <v>284</v>
      </c>
      <c r="U3025" s="176" t="s">
        <v>284</v>
      </c>
      <c r="V3025" s="176" t="s">
        <v>284</v>
      </c>
      <c r="W3025" s="176" t="s">
        <v>284</v>
      </c>
      <c r="X3025" s="176" t="s">
        <v>284</v>
      </c>
      <c r="Y3025" s="176" t="s">
        <v>284</v>
      </c>
      <c r="Z3025" s="176" t="s">
        <v>284</v>
      </c>
      <c r="AA3025" s="176" t="s">
        <v>284</v>
      </c>
      <c r="AB3025" s="176" t="s">
        <v>284</v>
      </c>
      <c r="AC3025" s="176" t="s">
        <v>284</v>
      </c>
      <c r="AD3025" s="176" t="s">
        <v>284</v>
      </c>
      <c r="AE3025" s="176" t="s">
        <v>284</v>
      </c>
      <c r="AF3025" s="176" t="s">
        <v>284</v>
      </c>
      <c r="AG3025" s="176" t="s">
        <v>284</v>
      </c>
      <c r="AH3025" s="176" t="s">
        <v>284</v>
      </c>
      <c r="AI3025" s="176" t="s">
        <v>284</v>
      </c>
      <c r="AJ3025" s="176" t="s">
        <v>284</v>
      </c>
      <c r="AK3025" s="176" t="s">
        <v>284</v>
      </c>
      <c r="AL3025" s="176" t="s">
        <v>284</v>
      </c>
      <c r="AM3025" s="176" t="s">
        <v>284</v>
      </c>
      <c r="AN3025" s="176" t="s">
        <v>284</v>
      </c>
      <c r="AO3025" s="176" t="s">
        <v>284</v>
      </c>
      <c r="AP3025" s="176" t="s">
        <v>284</v>
      </c>
      <c r="AQ3025" s="176" t="s">
        <v>284</v>
      </c>
      <c r="AR3025" s="176" t="s">
        <v>284</v>
      </c>
      <c r="AS3025" s="176" t="s">
        <v>284</v>
      </c>
      <c r="AT3025" s="176" t="s">
        <v>284</v>
      </c>
      <c r="AU3025" s="176" t="s">
        <v>284</v>
      </c>
      <c r="AV3025" s="176" t="s">
        <v>284</v>
      </c>
      <c r="AW3025" s="176" t="s">
        <v>284</v>
      </c>
      <c r="AX3025" s="176" t="s">
        <v>284</v>
      </c>
    </row>
    <row r="3026" spans="1:50" x14ac:dyDescent="0.3">
      <c r="A3026" s="176">
        <v>814185</v>
      </c>
      <c r="B3026" s="176" t="s">
        <v>308</v>
      </c>
      <c r="C3026" s="176" t="s">
        <v>222</v>
      </c>
      <c r="D3026" s="176" t="s">
        <v>222</v>
      </c>
      <c r="E3026" s="176" t="s">
        <v>221</v>
      </c>
      <c r="F3026" s="176" t="s">
        <v>222</v>
      </c>
      <c r="G3026" s="176" t="s">
        <v>222</v>
      </c>
      <c r="H3026" s="176" t="s">
        <v>222</v>
      </c>
      <c r="I3026" s="176" t="s">
        <v>221</v>
      </c>
      <c r="J3026" s="176" t="s">
        <v>221</v>
      </c>
      <c r="K3026" s="176" t="s">
        <v>221</v>
      </c>
      <c r="L3026" s="176" t="s">
        <v>221</v>
      </c>
      <c r="M3026" s="176" t="s">
        <v>221</v>
      </c>
      <c r="N3026" s="176" t="s">
        <v>221</v>
      </c>
      <c r="O3026" s="176" t="s">
        <v>284</v>
      </c>
      <c r="P3026" s="176" t="s">
        <v>284</v>
      </c>
      <c r="Q3026" s="176" t="s">
        <v>284</v>
      </c>
      <c r="R3026" s="176" t="s">
        <v>284</v>
      </c>
      <c r="S3026" s="176" t="s">
        <v>284</v>
      </c>
      <c r="T3026" s="176" t="s">
        <v>284</v>
      </c>
      <c r="U3026" s="176" t="s">
        <v>284</v>
      </c>
      <c r="V3026" s="176" t="s">
        <v>284</v>
      </c>
      <c r="W3026" s="176" t="s">
        <v>284</v>
      </c>
      <c r="X3026" s="176" t="s">
        <v>284</v>
      </c>
      <c r="Y3026" s="176" t="s">
        <v>284</v>
      </c>
      <c r="Z3026" s="176" t="s">
        <v>284</v>
      </c>
      <c r="AA3026" s="176" t="s">
        <v>284</v>
      </c>
      <c r="AB3026" s="176" t="s">
        <v>284</v>
      </c>
      <c r="AC3026" s="176" t="s">
        <v>284</v>
      </c>
      <c r="AD3026" s="176" t="s">
        <v>284</v>
      </c>
      <c r="AE3026" s="176" t="s">
        <v>284</v>
      </c>
      <c r="AF3026" s="176" t="s">
        <v>284</v>
      </c>
      <c r="AG3026" s="176" t="s">
        <v>284</v>
      </c>
      <c r="AH3026" s="176" t="s">
        <v>284</v>
      </c>
      <c r="AI3026" s="176" t="s">
        <v>284</v>
      </c>
      <c r="AJ3026" s="176" t="s">
        <v>284</v>
      </c>
      <c r="AK3026" s="176" t="s">
        <v>284</v>
      </c>
      <c r="AL3026" s="176" t="s">
        <v>284</v>
      </c>
      <c r="AM3026" s="176" t="s">
        <v>284</v>
      </c>
      <c r="AN3026" s="176" t="s">
        <v>284</v>
      </c>
      <c r="AO3026" s="176" t="s">
        <v>284</v>
      </c>
      <c r="AP3026" s="176" t="s">
        <v>284</v>
      </c>
      <c r="AQ3026" s="176" t="s">
        <v>284</v>
      </c>
      <c r="AR3026" s="176" t="s">
        <v>284</v>
      </c>
      <c r="AS3026" s="176" t="s">
        <v>284</v>
      </c>
      <c r="AT3026" s="176" t="s">
        <v>284</v>
      </c>
      <c r="AU3026" s="176" t="s">
        <v>284</v>
      </c>
      <c r="AV3026" s="176" t="s">
        <v>284</v>
      </c>
      <c r="AW3026" s="176" t="s">
        <v>284</v>
      </c>
      <c r="AX3026" s="176" t="s">
        <v>284</v>
      </c>
    </row>
    <row r="3027" spans="1:50" x14ac:dyDescent="0.3">
      <c r="A3027" s="176">
        <v>814186</v>
      </c>
      <c r="B3027" s="176" t="s">
        <v>308</v>
      </c>
      <c r="C3027" s="176" t="s">
        <v>221</v>
      </c>
      <c r="D3027" s="176" t="s">
        <v>222</v>
      </c>
      <c r="E3027" s="176" t="s">
        <v>222</v>
      </c>
      <c r="F3027" s="176" t="s">
        <v>222</v>
      </c>
      <c r="G3027" s="176" t="s">
        <v>222</v>
      </c>
      <c r="H3027" s="176" t="s">
        <v>222</v>
      </c>
      <c r="I3027" s="176" t="s">
        <v>221</v>
      </c>
      <c r="J3027" s="176" t="s">
        <v>221</v>
      </c>
      <c r="K3027" s="176" t="s">
        <v>221</v>
      </c>
      <c r="L3027" s="176" t="s">
        <v>221</v>
      </c>
      <c r="M3027" s="176" t="s">
        <v>221</v>
      </c>
      <c r="N3027" s="176" t="s">
        <v>221</v>
      </c>
    </row>
    <row r="3028" spans="1:50" x14ac:dyDescent="0.3">
      <c r="A3028" s="176">
        <v>814187</v>
      </c>
      <c r="B3028" s="176" t="s">
        <v>308</v>
      </c>
      <c r="C3028" s="176" t="s">
        <v>222</v>
      </c>
      <c r="D3028" s="176" t="s">
        <v>222</v>
      </c>
      <c r="E3028" s="176" t="s">
        <v>221</v>
      </c>
      <c r="F3028" s="176" t="s">
        <v>222</v>
      </c>
      <c r="G3028" s="176" t="s">
        <v>222</v>
      </c>
      <c r="H3028" s="176" t="s">
        <v>222</v>
      </c>
      <c r="I3028" s="176" t="s">
        <v>221</v>
      </c>
      <c r="J3028" s="176" t="s">
        <v>221</v>
      </c>
      <c r="K3028" s="176" t="s">
        <v>221</v>
      </c>
      <c r="L3028" s="176" t="s">
        <v>221</v>
      </c>
      <c r="M3028" s="176" t="s">
        <v>221</v>
      </c>
      <c r="N3028" s="176" t="s">
        <v>221</v>
      </c>
    </row>
    <row r="3029" spans="1:50" x14ac:dyDescent="0.3">
      <c r="A3029" s="176">
        <v>814189</v>
      </c>
      <c r="B3029" s="176" t="s">
        <v>308</v>
      </c>
      <c r="C3029" s="176" t="s">
        <v>221</v>
      </c>
      <c r="D3029" s="176" t="s">
        <v>221</v>
      </c>
      <c r="E3029" s="176" t="s">
        <v>222</v>
      </c>
      <c r="F3029" s="176" t="s">
        <v>222</v>
      </c>
      <c r="G3029" s="176" t="s">
        <v>222</v>
      </c>
      <c r="H3029" s="176" t="s">
        <v>222</v>
      </c>
      <c r="I3029" s="176" t="s">
        <v>221</v>
      </c>
      <c r="J3029" s="176" t="s">
        <v>221</v>
      </c>
      <c r="K3029" s="176" t="s">
        <v>221</v>
      </c>
      <c r="L3029" s="176" t="s">
        <v>221</v>
      </c>
      <c r="M3029" s="176" t="s">
        <v>221</v>
      </c>
      <c r="N3029" s="176" t="s">
        <v>221</v>
      </c>
    </row>
    <row r="3030" spans="1:50" x14ac:dyDescent="0.3">
      <c r="A3030" s="176">
        <v>814190</v>
      </c>
      <c r="B3030" s="176" t="s">
        <v>308</v>
      </c>
      <c r="C3030" s="176" t="s">
        <v>222</v>
      </c>
      <c r="D3030" s="176" t="s">
        <v>221</v>
      </c>
      <c r="E3030" s="176" t="s">
        <v>221</v>
      </c>
      <c r="F3030" s="176" t="s">
        <v>221</v>
      </c>
      <c r="G3030" s="176" t="s">
        <v>222</v>
      </c>
      <c r="H3030" s="176" t="s">
        <v>222</v>
      </c>
      <c r="I3030" s="176" t="s">
        <v>221</v>
      </c>
      <c r="J3030" s="176" t="s">
        <v>221</v>
      </c>
      <c r="K3030" s="176" t="s">
        <v>221</v>
      </c>
      <c r="L3030" s="176" t="s">
        <v>221</v>
      </c>
      <c r="M3030" s="176" t="s">
        <v>221</v>
      </c>
      <c r="N3030" s="176" t="s">
        <v>221</v>
      </c>
    </row>
    <row r="3031" spans="1:50" x14ac:dyDescent="0.3">
      <c r="A3031" s="176">
        <v>814191</v>
      </c>
      <c r="B3031" s="176" t="s">
        <v>308</v>
      </c>
      <c r="C3031" s="176" t="s">
        <v>222</v>
      </c>
      <c r="D3031" s="176" t="s">
        <v>221</v>
      </c>
      <c r="E3031" s="176" t="s">
        <v>222</v>
      </c>
      <c r="F3031" s="176" t="s">
        <v>222</v>
      </c>
      <c r="G3031" s="176" t="s">
        <v>222</v>
      </c>
      <c r="H3031" s="176" t="s">
        <v>222</v>
      </c>
      <c r="I3031" s="176" t="s">
        <v>221</v>
      </c>
      <c r="J3031" s="176" t="s">
        <v>221</v>
      </c>
      <c r="K3031" s="176" t="s">
        <v>221</v>
      </c>
      <c r="L3031" s="176" t="s">
        <v>221</v>
      </c>
      <c r="M3031" s="176" t="s">
        <v>221</v>
      </c>
      <c r="N3031" s="176" t="s">
        <v>221</v>
      </c>
    </row>
    <row r="3032" spans="1:50" x14ac:dyDescent="0.3">
      <c r="A3032" s="176">
        <v>814192</v>
      </c>
      <c r="B3032" s="176" t="s">
        <v>308</v>
      </c>
      <c r="C3032" s="176" t="s">
        <v>222</v>
      </c>
      <c r="D3032" s="176" t="s">
        <v>221</v>
      </c>
      <c r="E3032" s="176" t="s">
        <v>222</v>
      </c>
      <c r="F3032" s="176" t="s">
        <v>221</v>
      </c>
      <c r="G3032" s="176" t="s">
        <v>222</v>
      </c>
      <c r="H3032" s="176" t="s">
        <v>222</v>
      </c>
      <c r="I3032" s="176" t="s">
        <v>221</v>
      </c>
      <c r="J3032" s="176" t="s">
        <v>221</v>
      </c>
      <c r="K3032" s="176" t="s">
        <v>221</v>
      </c>
      <c r="L3032" s="176" t="s">
        <v>221</v>
      </c>
      <c r="M3032" s="176" t="s">
        <v>221</v>
      </c>
      <c r="N3032" s="176" t="s">
        <v>221</v>
      </c>
    </row>
    <row r="3033" spans="1:50" x14ac:dyDescent="0.3">
      <c r="A3033" s="176">
        <v>814193</v>
      </c>
      <c r="B3033" s="176" t="s">
        <v>308</v>
      </c>
      <c r="C3033" s="176" t="s">
        <v>222</v>
      </c>
      <c r="D3033" s="176" t="s">
        <v>222</v>
      </c>
      <c r="E3033" s="176" t="s">
        <v>222</v>
      </c>
      <c r="F3033" s="176" t="s">
        <v>222</v>
      </c>
      <c r="G3033" s="176" t="s">
        <v>222</v>
      </c>
      <c r="H3033" s="176" t="s">
        <v>222</v>
      </c>
      <c r="I3033" s="176" t="s">
        <v>221</v>
      </c>
      <c r="J3033" s="176" t="s">
        <v>221</v>
      </c>
      <c r="K3033" s="176" t="s">
        <v>221</v>
      </c>
      <c r="L3033" s="176" t="s">
        <v>221</v>
      </c>
      <c r="M3033" s="176" t="s">
        <v>221</v>
      </c>
      <c r="N3033" s="176" t="s">
        <v>221</v>
      </c>
    </row>
    <row r="3034" spans="1:50" x14ac:dyDescent="0.3">
      <c r="A3034" s="176">
        <v>814194</v>
      </c>
      <c r="B3034" s="176" t="s">
        <v>308</v>
      </c>
      <c r="C3034" s="176" t="s">
        <v>222</v>
      </c>
      <c r="D3034" s="176" t="s">
        <v>222</v>
      </c>
      <c r="E3034" s="176" t="s">
        <v>222</v>
      </c>
      <c r="F3034" s="176" t="s">
        <v>222</v>
      </c>
      <c r="G3034" s="176" t="s">
        <v>222</v>
      </c>
      <c r="H3034" s="176" t="s">
        <v>222</v>
      </c>
      <c r="I3034" s="176" t="s">
        <v>221</v>
      </c>
      <c r="J3034" s="176" t="s">
        <v>221</v>
      </c>
      <c r="K3034" s="176" t="s">
        <v>221</v>
      </c>
      <c r="L3034" s="176" t="s">
        <v>221</v>
      </c>
      <c r="M3034" s="176" t="s">
        <v>221</v>
      </c>
      <c r="N3034" s="176" t="s">
        <v>221</v>
      </c>
    </row>
    <row r="3035" spans="1:50" x14ac:dyDescent="0.3">
      <c r="A3035" s="176">
        <v>814196</v>
      </c>
      <c r="B3035" s="176" t="s">
        <v>308</v>
      </c>
      <c r="C3035" s="176" t="s">
        <v>222</v>
      </c>
      <c r="D3035" s="176" t="s">
        <v>222</v>
      </c>
      <c r="E3035" s="176" t="s">
        <v>222</v>
      </c>
      <c r="F3035" s="176" t="s">
        <v>222</v>
      </c>
      <c r="G3035" s="176" t="s">
        <v>221</v>
      </c>
      <c r="H3035" s="176" t="s">
        <v>221</v>
      </c>
      <c r="I3035" s="176" t="s">
        <v>221</v>
      </c>
      <c r="J3035" s="176" t="s">
        <v>221</v>
      </c>
      <c r="K3035" s="176" t="s">
        <v>221</v>
      </c>
      <c r="L3035" s="176" t="s">
        <v>221</v>
      </c>
      <c r="M3035" s="176" t="s">
        <v>221</v>
      </c>
      <c r="N3035" s="176" t="s">
        <v>221</v>
      </c>
    </row>
    <row r="3036" spans="1:50" x14ac:dyDescent="0.3">
      <c r="A3036" s="176">
        <v>814197</v>
      </c>
      <c r="B3036" s="176" t="s">
        <v>308</v>
      </c>
      <c r="C3036" s="176" t="s">
        <v>222</v>
      </c>
      <c r="D3036" s="176" t="s">
        <v>222</v>
      </c>
      <c r="E3036" s="176" t="s">
        <v>222</v>
      </c>
      <c r="F3036" s="176" t="s">
        <v>222</v>
      </c>
      <c r="G3036" s="176" t="s">
        <v>222</v>
      </c>
      <c r="H3036" s="176" t="s">
        <v>222</v>
      </c>
      <c r="I3036" s="176" t="s">
        <v>221</v>
      </c>
      <c r="J3036" s="176" t="s">
        <v>221</v>
      </c>
      <c r="K3036" s="176" t="s">
        <v>221</v>
      </c>
      <c r="L3036" s="176" t="s">
        <v>221</v>
      </c>
      <c r="M3036" s="176" t="s">
        <v>221</v>
      </c>
      <c r="N3036" s="176" t="s">
        <v>222</v>
      </c>
      <c r="O3036" s="176" t="s">
        <v>284</v>
      </c>
      <c r="P3036" s="176" t="s">
        <v>284</v>
      </c>
      <c r="Q3036" s="176" t="s">
        <v>284</v>
      </c>
      <c r="R3036" s="176" t="s">
        <v>284</v>
      </c>
      <c r="S3036" s="176" t="s">
        <v>284</v>
      </c>
      <c r="T3036" s="176" t="s">
        <v>284</v>
      </c>
      <c r="U3036" s="176" t="s">
        <v>284</v>
      </c>
      <c r="V3036" s="176" t="s">
        <v>284</v>
      </c>
      <c r="W3036" s="176" t="s">
        <v>284</v>
      </c>
      <c r="X3036" s="176" t="s">
        <v>284</v>
      </c>
      <c r="Y3036" s="176" t="s">
        <v>284</v>
      </c>
      <c r="Z3036" s="176" t="s">
        <v>284</v>
      </c>
      <c r="AA3036" s="176" t="s">
        <v>284</v>
      </c>
      <c r="AB3036" s="176" t="s">
        <v>284</v>
      </c>
      <c r="AC3036" s="176" t="s">
        <v>284</v>
      </c>
      <c r="AD3036" s="176" t="s">
        <v>284</v>
      </c>
      <c r="AE3036" s="176" t="s">
        <v>284</v>
      </c>
      <c r="AF3036" s="176" t="s">
        <v>284</v>
      </c>
      <c r="AG3036" s="176" t="s">
        <v>284</v>
      </c>
      <c r="AH3036" s="176" t="s">
        <v>284</v>
      </c>
      <c r="AI3036" s="176" t="s">
        <v>284</v>
      </c>
      <c r="AJ3036" s="176" t="s">
        <v>284</v>
      </c>
      <c r="AK3036" s="176" t="s">
        <v>284</v>
      </c>
      <c r="AL3036" s="176" t="s">
        <v>284</v>
      </c>
      <c r="AM3036" s="176" t="s">
        <v>284</v>
      </c>
      <c r="AN3036" s="176" t="s">
        <v>284</v>
      </c>
      <c r="AO3036" s="176" t="s">
        <v>284</v>
      </c>
      <c r="AP3036" s="176" t="s">
        <v>284</v>
      </c>
      <c r="AQ3036" s="176" t="s">
        <v>284</v>
      </c>
      <c r="AR3036" s="176" t="s">
        <v>284</v>
      </c>
      <c r="AS3036" s="176" t="s">
        <v>284</v>
      </c>
      <c r="AT3036" s="176" t="s">
        <v>284</v>
      </c>
      <c r="AU3036" s="176" t="s">
        <v>284</v>
      </c>
      <c r="AV3036" s="176" t="s">
        <v>284</v>
      </c>
      <c r="AW3036" s="176" t="s">
        <v>284</v>
      </c>
      <c r="AX3036" s="176" t="s">
        <v>284</v>
      </c>
    </row>
    <row r="3037" spans="1:50" x14ac:dyDescent="0.3">
      <c r="A3037" s="176">
        <v>814198</v>
      </c>
      <c r="B3037" s="176" t="s">
        <v>308</v>
      </c>
      <c r="C3037" s="176" t="s">
        <v>222</v>
      </c>
      <c r="D3037" s="176" t="s">
        <v>222</v>
      </c>
      <c r="E3037" s="176" t="s">
        <v>221</v>
      </c>
      <c r="F3037" s="176" t="s">
        <v>222</v>
      </c>
      <c r="G3037" s="176" t="s">
        <v>221</v>
      </c>
      <c r="H3037" s="176" t="s">
        <v>222</v>
      </c>
      <c r="I3037" s="176" t="s">
        <v>221</v>
      </c>
      <c r="J3037" s="176" t="s">
        <v>221</v>
      </c>
      <c r="K3037" s="176" t="s">
        <v>221</v>
      </c>
      <c r="L3037" s="176" t="s">
        <v>221</v>
      </c>
      <c r="M3037" s="176" t="s">
        <v>221</v>
      </c>
      <c r="N3037" s="176" t="s">
        <v>221</v>
      </c>
    </row>
    <row r="3038" spans="1:50" x14ac:dyDescent="0.3">
      <c r="A3038" s="176">
        <v>814199</v>
      </c>
      <c r="B3038" s="176" t="s">
        <v>308</v>
      </c>
      <c r="C3038" s="176" t="s">
        <v>222</v>
      </c>
      <c r="D3038" s="176" t="s">
        <v>222</v>
      </c>
      <c r="E3038" s="176" t="s">
        <v>222</v>
      </c>
      <c r="F3038" s="176" t="s">
        <v>222</v>
      </c>
      <c r="G3038" s="176" t="s">
        <v>222</v>
      </c>
      <c r="H3038" s="176" t="s">
        <v>222</v>
      </c>
      <c r="I3038" s="176" t="s">
        <v>221</v>
      </c>
      <c r="J3038" s="176" t="s">
        <v>221</v>
      </c>
      <c r="K3038" s="176" t="s">
        <v>221</v>
      </c>
      <c r="L3038" s="176" t="s">
        <v>221</v>
      </c>
      <c r="M3038" s="176" t="s">
        <v>221</v>
      </c>
      <c r="N3038" s="176" t="s">
        <v>221</v>
      </c>
    </row>
    <row r="3039" spans="1:50" x14ac:dyDescent="0.3">
      <c r="A3039" s="176">
        <v>814221</v>
      </c>
      <c r="B3039" s="176" t="s">
        <v>308</v>
      </c>
      <c r="C3039" s="176" t="s">
        <v>221</v>
      </c>
      <c r="D3039" s="176" t="s">
        <v>221</v>
      </c>
      <c r="E3039" s="176" t="s">
        <v>222</v>
      </c>
      <c r="F3039" s="176" t="s">
        <v>222</v>
      </c>
      <c r="G3039" s="176" t="s">
        <v>222</v>
      </c>
      <c r="H3039" s="176" t="s">
        <v>222</v>
      </c>
      <c r="I3039" s="176" t="s">
        <v>221</v>
      </c>
      <c r="J3039" s="176" t="s">
        <v>222</v>
      </c>
      <c r="K3039" s="176" t="s">
        <v>222</v>
      </c>
      <c r="L3039" s="176" t="s">
        <v>221</v>
      </c>
      <c r="M3039" s="176" t="s">
        <v>222</v>
      </c>
      <c r="N3039" s="176" t="s">
        <v>222</v>
      </c>
      <c r="O3039" s="176" t="s">
        <v>284</v>
      </c>
      <c r="P3039" s="176" t="s">
        <v>284</v>
      </c>
      <c r="Q3039" s="176" t="s">
        <v>284</v>
      </c>
      <c r="R3039" s="176" t="s">
        <v>284</v>
      </c>
      <c r="S3039" s="176" t="s">
        <v>284</v>
      </c>
      <c r="T3039" s="176" t="s">
        <v>284</v>
      </c>
      <c r="U3039" s="176" t="s">
        <v>284</v>
      </c>
      <c r="V3039" s="176" t="s">
        <v>284</v>
      </c>
      <c r="W3039" s="176" t="s">
        <v>284</v>
      </c>
      <c r="X3039" s="176" t="s">
        <v>284</v>
      </c>
      <c r="Y3039" s="176" t="s">
        <v>284</v>
      </c>
      <c r="Z3039" s="176" t="s">
        <v>284</v>
      </c>
      <c r="AA3039" s="176" t="s">
        <v>284</v>
      </c>
      <c r="AB3039" s="176" t="s">
        <v>284</v>
      </c>
      <c r="AC3039" s="176" t="s">
        <v>284</v>
      </c>
      <c r="AD3039" s="176" t="s">
        <v>284</v>
      </c>
      <c r="AE3039" s="176" t="s">
        <v>284</v>
      </c>
      <c r="AF3039" s="176" t="s">
        <v>284</v>
      </c>
      <c r="AG3039" s="176" t="s">
        <v>284</v>
      </c>
      <c r="AH3039" s="176" t="s">
        <v>284</v>
      </c>
      <c r="AI3039" s="176" t="s">
        <v>284</v>
      </c>
      <c r="AJ3039" s="176" t="s">
        <v>284</v>
      </c>
      <c r="AK3039" s="176" t="s">
        <v>284</v>
      </c>
      <c r="AL3039" s="176" t="s">
        <v>284</v>
      </c>
      <c r="AM3039" s="176" t="s">
        <v>284</v>
      </c>
      <c r="AN3039" s="176" t="s">
        <v>284</v>
      </c>
      <c r="AO3039" s="176" t="s">
        <v>284</v>
      </c>
      <c r="AP3039" s="176" t="s">
        <v>284</v>
      </c>
      <c r="AQ3039" s="176" t="s">
        <v>284</v>
      </c>
      <c r="AR3039" s="176" t="s">
        <v>284</v>
      </c>
      <c r="AS3039" s="176" t="s">
        <v>284</v>
      </c>
      <c r="AT3039" s="176" t="s">
        <v>284</v>
      </c>
      <c r="AU3039" s="176" t="s">
        <v>284</v>
      </c>
      <c r="AV3039" s="176" t="s">
        <v>284</v>
      </c>
      <c r="AW3039" s="176" t="s">
        <v>284</v>
      </c>
      <c r="AX3039" s="176" t="s">
        <v>284</v>
      </c>
    </row>
    <row r="3040" spans="1:50" x14ac:dyDescent="0.3">
      <c r="A3040" s="176">
        <v>814223</v>
      </c>
      <c r="B3040" s="176" t="s">
        <v>308</v>
      </c>
      <c r="C3040" s="176" t="s">
        <v>221</v>
      </c>
      <c r="D3040" s="176" t="s">
        <v>222</v>
      </c>
      <c r="E3040" s="176" t="s">
        <v>221</v>
      </c>
      <c r="F3040" s="176" t="s">
        <v>222</v>
      </c>
      <c r="G3040" s="176" t="s">
        <v>222</v>
      </c>
      <c r="H3040" s="176" t="s">
        <v>222</v>
      </c>
      <c r="I3040" s="176" t="s">
        <v>221</v>
      </c>
      <c r="J3040" s="176" t="s">
        <v>221</v>
      </c>
      <c r="K3040" s="176" t="s">
        <v>221</v>
      </c>
      <c r="L3040" s="176" t="s">
        <v>221</v>
      </c>
      <c r="M3040" s="176" t="s">
        <v>221</v>
      </c>
      <c r="N3040" s="176" t="s">
        <v>221</v>
      </c>
      <c r="O3040" s="176" t="s">
        <v>284</v>
      </c>
      <c r="P3040" s="176" t="s">
        <v>284</v>
      </c>
      <c r="Q3040" s="176" t="s">
        <v>284</v>
      </c>
      <c r="R3040" s="176" t="s">
        <v>284</v>
      </c>
      <c r="S3040" s="176" t="s">
        <v>284</v>
      </c>
      <c r="T3040" s="176" t="s">
        <v>284</v>
      </c>
      <c r="U3040" s="176" t="s">
        <v>284</v>
      </c>
      <c r="V3040" s="176" t="s">
        <v>284</v>
      </c>
      <c r="W3040" s="176" t="s">
        <v>284</v>
      </c>
      <c r="X3040" s="176" t="s">
        <v>284</v>
      </c>
      <c r="Y3040" s="176" t="s">
        <v>284</v>
      </c>
      <c r="Z3040" s="176" t="s">
        <v>284</v>
      </c>
      <c r="AA3040" s="176" t="s">
        <v>284</v>
      </c>
      <c r="AB3040" s="176" t="s">
        <v>284</v>
      </c>
      <c r="AC3040" s="176" t="s">
        <v>284</v>
      </c>
      <c r="AD3040" s="176" t="s">
        <v>284</v>
      </c>
      <c r="AE3040" s="176" t="s">
        <v>284</v>
      </c>
      <c r="AF3040" s="176" t="s">
        <v>284</v>
      </c>
      <c r="AG3040" s="176" t="s">
        <v>284</v>
      </c>
      <c r="AH3040" s="176" t="s">
        <v>284</v>
      </c>
      <c r="AI3040" s="176" t="s">
        <v>284</v>
      </c>
      <c r="AJ3040" s="176" t="s">
        <v>284</v>
      </c>
      <c r="AK3040" s="176" t="s">
        <v>284</v>
      </c>
      <c r="AL3040" s="176" t="s">
        <v>284</v>
      </c>
      <c r="AM3040" s="176" t="s">
        <v>284</v>
      </c>
      <c r="AN3040" s="176" t="s">
        <v>284</v>
      </c>
      <c r="AO3040" s="176" t="s">
        <v>284</v>
      </c>
      <c r="AP3040" s="176" t="s">
        <v>284</v>
      </c>
      <c r="AQ3040" s="176" t="s">
        <v>284</v>
      </c>
      <c r="AR3040" s="176" t="s">
        <v>284</v>
      </c>
      <c r="AS3040" s="176" t="s">
        <v>284</v>
      </c>
      <c r="AT3040" s="176" t="s">
        <v>284</v>
      </c>
      <c r="AU3040" s="176" t="s">
        <v>284</v>
      </c>
      <c r="AV3040" s="176" t="s">
        <v>284</v>
      </c>
      <c r="AW3040" s="176" t="s">
        <v>284</v>
      </c>
      <c r="AX3040" s="176" t="s">
        <v>284</v>
      </c>
    </row>
    <row r="3041" spans="1:14" x14ac:dyDescent="0.3">
      <c r="A3041" s="176">
        <v>814224</v>
      </c>
      <c r="B3041" s="176" t="s">
        <v>308</v>
      </c>
      <c r="C3041" s="176" t="s">
        <v>1144</v>
      </c>
      <c r="D3041" s="176" t="s">
        <v>222</v>
      </c>
      <c r="E3041" s="176" t="s">
        <v>222</v>
      </c>
      <c r="F3041" s="176" t="s">
        <v>222</v>
      </c>
      <c r="G3041" s="176" t="s">
        <v>1144</v>
      </c>
      <c r="H3041" s="176" t="s">
        <v>1144</v>
      </c>
      <c r="I3041" s="176" t="s">
        <v>1144</v>
      </c>
      <c r="J3041" s="176" t="s">
        <v>222</v>
      </c>
      <c r="K3041" s="176" t="s">
        <v>221</v>
      </c>
      <c r="L3041" s="176" t="s">
        <v>222</v>
      </c>
      <c r="M3041" s="176" t="s">
        <v>222</v>
      </c>
      <c r="N3041" s="176" t="s">
        <v>1144</v>
      </c>
    </row>
    <row r="3042" spans="1:14" x14ac:dyDescent="0.3">
      <c r="A3042" s="176">
        <v>814225</v>
      </c>
      <c r="B3042" s="176" t="s">
        <v>308</v>
      </c>
      <c r="C3042" s="176" t="s">
        <v>221</v>
      </c>
      <c r="D3042" s="176" t="s">
        <v>221</v>
      </c>
      <c r="E3042" s="176" t="s">
        <v>221</v>
      </c>
      <c r="F3042" s="176" t="s">
        <v>221</v>
      </c>
      <c r="G3042" s="176" t="s">
        <v>222</v>
      </c>
      <c r="H3042" s="176" t="s">
        <v>222</v>
      </c>
      <c r="I3042" s="176" t="s">
        <v>221</v>
      </c>
      <c r="J3042" s="176" t="s">
        <v>221</v>
      </c>
      <c r="K3042" s="176" t="s">
        <v>221</v>
      </c>
      <c r="L3042" s="176" t="s">
        <v>221</v>
      </c>
      <c r="M3042" s="176" t="s">
        <v>221</v>
      </c>
      <c r="N3042" s="176" t="s">
        <v>221</v>
      </c>
    </row>
    <row r="6131" s="176" customFormat="1" ht="6" customHeight="1" x14ac:dyDescent="0.3"/>
  </sheetData>
  <sheetProtection algorithmName="SHA-512" hashValue="CAmpDjbMSW/rPk8WYmTy57anw/+aSPkTkFMs6Aeh+BKwuX8RgzF0U8BfskbeFip4sKwQImZKE+avJJB492qS2w==" saltValue="twRE08Lo7+nzbXrX8OcWdQ==" spinCount="100000" sheet="1" selectLockedCells="1" selectUnlockedCells="1"/>
  <phoneticPr fontId="50" type="noConversion"/>
  <conditionalFormatting sqref="A3176">
    <cfRule type="duplicateValues" dxfId="4" priority="4"/>
  </conditionalFormatting>
  <conditionalFormatting sqref="A3176">
    <cfRule type="duplicateValues" dxfId="3" priority="5"/>
  </conditionalFormatting>
  <conditionalFormatting sqref="A2992:A3222">
    <cfRule type="duplicateValues" dxfId="2" priority="3"/>
  </conditionalFormatting>
  <conditionalFormatting sqref="A1:A143">
    <cfRule type="duplicateValues" dxfId="1" priority="1"/>
  </conditionalFormatting>
  <conditionalFormatting sqref="A144:A6132">
    <cfRule type="duplicateValues" dxfId="0" priority="34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Z6473"/>
  <sheetViews>
    <sheetView rightToLeft="1" workbookViewId="0">
      <pane xSplit="2" ySplit="2" topLeftCell="R188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8.6640625" defaultRowHeight="14.4" x14ac:dyDescent="0.3"/>
  <cols>
    <col min="1" max="1" width="9.6640625" style="232" bestFit="1" customWidth="1"/>
    <col min="2" max="2" width="22.21875" style="232" bestFit="1" customWidth="1"/>
    <col min="3" max="3" width="15.44140625" style="232" customWidth="1"/>
    <col min="4" max="4" width="11.109375" style="232" bestFit="1" customWidth="1"/>
    <col min="5" max="5" width="6.44140625" style="232" bestFit="1" customWidth="1"/>
    <col min="6" max="6" width="10.88671875" style="233" bestFit="1" customWidth="1"/>
    <col min="7" max="7" width="23.109375" style="232" bestFit="1" customWidth="1"/>
    <col min="8" max="8" width="12" style="234" bestFit="1" customWidth="1"/>
    <col min="9" max="9" width="8.88671875" style="234" bestFit="1" customWidth="1"/>
    <col min="10" max="10" width="9.44140625" style="234" bestFit="1" customWidth="1"/>
    <col min="11" max="11" width="9.44140625" style="232" bestFit="1" customWidth="1"/>
    <col min="12" max="12" width="11.109375" style="234" bestFit="1" customWidth="1"/>
    <col min="13" max="13" width="8.109375" style="232" bestFit="1" customWidth="1"/>
    <col min="14" max="14" width="10.44140625" style="232" bestFit="1" customWidth="1"/>
    <col min="15" max="15" width="25.44140625" style="232" bestFit="1" customWidth="1"/>
    <col min="16" max="16" width="11.6640625" style="232" bestFit="1" customWidth="1"/>
    <col min="17" max="17" width="10" style="232" bestFit="1" customWidth="1"/>
    <col min="18" max="18" width="13.6640625" style="232" bestFit="1" customWidth="1"/>
    <col min="19" max="19" width="12.44140625" style="176" bestFit="1" customWidth="1"/>
    <col min="20" max="20" width="13.44140625" style="235" bestFit="1" customWidth="1"/>
    <col min="21" max="21" width="10.44140625" style="176" bestFit="1" customWidth="1"/>
    <col min="22" max="22" width="17.88671875" style="176" bestFit="1" customWidth="1"/>
    <col min="23" max="23" width="18.21875" style="176" bestFit="1" customWidth="1"/>
    <col min="24" max="25" width="17.88671875" style="176" bestFit="1" customWidth="1"/>
    <col min="26" max="26" width="8.6640625" style="176"/>
    <col min="27" max="16384" width="8.6640625" style="232"/>
  </cols>
  <sheetData>
    <row r="1" spans="1:26" x14ac:dyDescent="0.3">
      <c r="A1" s="232">
        <v>1</v>
      </c>
      <c r="B1" s="232">
        <v>2</v>
      </c>
      <c r="C1" s="232">
        <v>3</v>
      </c>
      <c r="D1" s="232">
        <v>4</v>
      </c>
      <c r="E1" s="232">
        <v>5</v>
      </c>
      <c r="F1" s="233">
        <v>6</v>
      </c>
      <c r="G1" s="232">
        <v>7</v>
      </c>
      <c r="H1" s="234">
        <v>8</v>
      </c>
      <c r="I1" s="234">
        <v>9</v>
      </c>
      <c r="J1" s="234">
        <v>10</v>
      </c>
      <c r="K1" s="232">
        <v>11</v>
      </c>
      <c r="L1" s="234">
        <v>12</v>
      </c>
      <c r="M1" s="232">
        <v>13</v>
      </c>
      <c r="N1" s="232">
        <v>14</v>
      </c>
      <c r="O1" s="232">
        <v>15</v>
      </c>
      <c r="P1" s="232">
        <v>16</v>
      </c>
      <c r="Q1" s="232">
        <v>17</v>
      </c>
      <c r="R1" s="232">
        <v>18</v>
      </c>
      <c r="S1" s="232">
        <v>19</v>
      </c>
      <c r="T1" s="232">
        <v>20</v>
      </c>
      <c r="U1" s="232">
        <v>21</v>
      </c>
      <c r="V1" s="232">
        <v>22</v>
      </c>
      <c r="W1" s="232">
        <v>23</v>
      </c>
      <c r="X1" s="232">
        <v>24</v>
      </c>
      <c r="Y1" s="232">
        <v>25</v>
      </c>
      <c r="Z1" s="232">
        <v>26</v>
      </c>
    </row>
    <row r="2" spans="1:26" x14ac:dyDescent="0.3">
      <c r="A2" s="232" t="s">
        <v>49</v>
      </c>
      <c r="B2" s="232" t="s">
        <v>273</v>
      </c>
      <c r="C2" s="232" t="s">
        <v>50</v>
      </c>
      <c r="D2" s="232" t="s">
        <v>51</v>
      </c>
      <c r="E2" s="232" t="s">
        <v>11</v>
      </c>
      <c r="F2" s="233" t="s">
        <v>52</v>
      </c>
      <c r="G2" s="232" t="s">
        <v>6</v>
      </c>
      <c r="H2" s="234" t="s">
        <v>10</v>
      </c>
      <c r="I2" s="234" t="s">
        <v>9</v>
      </c>
      <c r="J2" s="234" t="s">
        <v>12</v>
      </c>
      <c r="K2" s="232" t="s">
        <v>55</v>
      </c>
      <c r="L2" s="234" t="s">
        <v>56</v>
      </c>
      <c r="M2" s="232" t="s">
        <v>274</v>
      </c>
      <c r="N2" s="232" t="s">
        <v>227</v>
      </c>
      <c r="O2" s="232" t="s">
        <v>275</v>
      </c>
      <c r="P2" s="232" t="s">
        <v>15</v>
      </c>
      <c r="Q2" s="232" t="s">
        <v>276</v>
      </c>
      <c r="R2" s="232" t="s">
        <v>277</v>
      </c>
      <c r="S2" s="176" t="s">
        <v>60</v>
      </c>
      <c r="T2" s="235" t="s">
        <v>278</v>
      </c>
      <c r="U2" s="176" t="s">
        <v>44</v>
      </c>
      <c r="V2" s="176" t="s">
        <v>555</v>
      </c>
      <c r="W2" s="176" t="s">
        <v>556</v>
      </c>
      <c r="X2" s="176" t="s">
        <v>557</v>
      </c>
      <c r="Y2" s="176" t="s">
        <v>593</v>
      </c>
      <c r="Z2" s="176" t="s">
        <v>1096</v>
      </c>
    </row>
    <row r="3" spans="1:26" x14ac:dyDescent="0.3">
      <c r="A3" s="232">
        <v>808638</v>
      </c>
      <c r="B3" s="232" t="s">
        <v>1148</v>
      </c>
      <c r="C3" s="232" t="s">
        <v>68</v>
      </c>
      <c r="D3" s="232" t="s">
        <v>783</v>
      </c>
      <c r="E3" s="232">
        <v>1</v>
      </c>
      <c r="F3" s="233">
        <v>35065</v>
      </c>
      <c r="G3" s="232" t="s">
        <v>1149</v>
      </c>
      <c r="H3" s="234">
        <v>1</v>
      </c>
      <c r="I3" s="236">
        <v>1</v>
      </c>
      <c r="J3" s="236"/>
    </row>
    <row r="4" spans="1:26" x14ac:dyDescent="0.3">
      <c r="A4" s="232">
        <v>802924</v>
      </c>
      <c r="B4" s="232" t="s">
        <v>1150</v>
      </c>
      <c r="C4" s="232" t="s">
        <v>346</v>
      </c>
      <c r="D4" s="232" t="s">
        <v>925</v>
      </c>
      <c r="E4" s="232">
        <v>1</v>
      </c>
      <c r="H4" s="234">
        <v>1</v>
      </c>
      <c r="I4" s="236">
        <v>1</v>
      </c>
      <c r="J4" s="236"/>
      <c r="X4" s="176" t="s">
        <v>1144</v>
      </c>
      <c r="Y4" s="176" t="s">
        <v>1144</v>
      </c>
      <c r="Z4" s="176" t="s">
        <v>1144</v>
      </c>
    </row>
    <row r="5" spans="1:26" x14ac:dyDescent="0.3">
      <c r="A5" s="232">
        <v>802991</v>
      </c>
      <c r="B5" s="232" t="s">
        <v>1151</v>
      </c>
      <c r="C5" s="232" t="s">
        <v>61</v>
      </c>
      <c r="D5" s="232" t="s">
        <v>1152</v>
      </c>
      <c r="E5" s="232">
        <v>1</v>
      </c>
      <c r="G5" s="232" t="s">
        <v>271</v>
      </c>
      <c r="H5" s="234">
        <v>1</v>
      </c>
      <c r="I5" s="236">
        <v>1</v>
      </c>
      <c r="J5" s="236"/>
      <c r="Y5" s="176" t="s">
        <v>1144</v>
      </c>
      <c r="Z5" s="176" t="s">
        <v>1144</v>
      </c>
    </row>
    <row r="6" spans="1:26" x14ac:dyDescent="0.3">
      <c r="A6" s="232">
        <v>811540</v>
      </c>
      <c r="B6" s="232" t="s">
        <v>1153</v>
      </c>
      <c r="C6" s="232" t="s">
        <v>236</v>
      </c>
      <c r="D6" s="232" t="s">
        <v>654</v>
      </c>
      <c r="E6" s="232">
        <v>1</v>
      </c>
      <c r="F6" s="233">
        <v>35567</v>
      </c>
      <c r="G6" s="232" t="s">
        <v>702</v>
      </c>
      <c r="H6" s="234">
        <v>1</v>
      </c>
      <c r="I6" s="236">
        <v>1</v>
      </c>
      <c r="J6" s="236"/>
      <c r="S6" s="176">
        <v>253</v>
      </c>
      <c r="T6" s="235">
        <v>44420</v>
      </c>
      <c r="U6" s="176">
        <v>15000</v>
      </c>
    </row>
    <row r="7" spans="1:26" x14ac:dyDescent="0.3">
      <c r="A7" s="232">
        <v>811146</v>
      </c>
      <c r="B7" s="232" t="s">
        <v>1155</v>
      </c>
      <c r="C7" s="232" t="s">
        <v>69</v>
      </c>
      <c r="D7" s="232" t="s">
        <v>1156</v>
      </c>
      <c r="E7" s="232">
        <v>2</v>
      </c>
      <c r="F7" s="233">
        <v>26595</v>
      </c>
      <c r="G7" s="232" t="s">
        <v>1157</v>
      </c>
      <c r="H7" s="234">
        <v>1</v>
      </c>
      <c r="I7" s="236">
        <v>1</v>
      </c>
      <c r="J7" s="236"/>
      <c r="S7" s="176">
        <v>2346</v>
      </c>
      <c r="T7" s="235">
        <v>44392</v>
      </c>
      <c r="U7" s="176">
        <v>1000</v>
      </c>
    </row>
    <row r="8" spans="1:26" x14ac:dyDescent="0.3">
      <c r="A8" s="232">
        <v>812775</v>
      </c>
      <c r="B8" s="232" t="s">
        <v>1161</v>
      </c>
      <c r="C8" s="232" t="s">
        <v>1162</v>
      </c>
      <c r="D8" s="232" t="s">
        <v>1163</v>
      </c>
      <c r="E8" s="232">
        <v>2</v>
      </c>
      <c r="F8" s="233">
        <v>33359</v>
      </c>
      <c r="G8" s="232" t="s">
        <v>251</v>
      </c>
      <c r="H8" s="234">
        <v>1</v>
      </c>
      <c r="I8" s="236">
        <v>1</v>
      </c>
      <c r="J8" s="236"/>
      <c r="S8" s="176">
        <v>2351</v>
      </c>
      <c r="T8" s="235">
        <v>44392</v>
      </c>
      <c r="U8" s="176">
        <v>10000</v>
      </c>
    </row>
    <row r="9" spans="1:26" x14ac:dyDescent="0.3">
      <c r="A9" s="232">
        <v>813193</v>
      </c>
      <c r="B9" s="232" t="s">
        <v>1169</v>
      </c>
      <c r="C9" s="232" t="s">
        <v>1170</v>
      </c>
      <c r="D9" s="232" t="s">
        <v>884</v>
      </c>
      <c r="E9" s="232">
        <v>2</v>
      </c>
      <c r="F9" s="233">
        <v>28058</v>
      </c>
      <c r="G9" s="232" t="s">
        <v>251</v>
      </c>
      <c r="H9" s="234">
        <v>1</v>
      </c>
      <c r="I9" s="236">
        <v>1</v>
      </c>
      <c r="J9" s="236"/>
      <c r="S9" s="176">
        <v>2356</v>
      </c>
      <c r="T9" s="235">
        <v>44392</v>
      </c>
      <c r="U9" s="176">
        <v>20500</v>
      </c>
    </row>
    <row r="10" spans="1:26" x14ac:dyDescent="0.3">
      <c r="A10" s="232">
        <v>812102</v>
      </c>
      <c r="B10" s="232" t="s">
        <v>1179</v>
      </c>
      <c r="C10" s="232" t="s">
        <v>64</v>
      </c>
      <c r="D10" s="232" t="s">
        <v>736</v>
      </c>
      <c r="E10" s="232">
        <v>2</v>
      </c>
      <c r="F10" s="233">
        <v>28880</v>
      </c>
      <c r="G10" s="232" t="s">
        <v>1180</v>
      </c>
      <c r="H10" s="234">
        <v>1</v>
      </c>
      <c r="I10" s="236">
        <v>1</v>
      </c>
      <c r="J10" s="236"/>
      <c r="S10" s="176">
        <v>2378</v>
      </c>
      <c r="T10" s="235">
        <v>44405</v>
      </c>
      <c r="U10" s="176">
        <v>1500</v>
      </c>
    </row>
    <row r="11" spans="1:26" x14ac:dyDescent="0.3">
      <c r="A11" s="232">
        <v>811100</v>
      </c>
      <c r="B11" s="232" t="s">
        <v>1193</v>
      </c>
      <c r="C11" s="232" t="s">
        <v>87</v>
      </c>
      <c r="D11" s="232" t="s">
        <v>726</v>
      </c>
      <c r="E11" s="232">
        <v>2</v>
      </c>
      <c r="F11" s="233">
        <v>32280</v>
      </c>
      <c r="G11" s="232" t="s">
        <v>267</v>
      </c>
      <c r="H11" s="234">
        <v>1</v>
      </c>
      <c r="I11" s="236">
        <v>1</v>
      </c>
      <c r="J11" s="236"/>
      <c r="S11" s="176">
        <v>2395</v>
      </c>
      <c r="T11" s="235">
        <v>44409</v>
      </c>
      <c r="U11" s="176">
        <v>13000</v>
      </c>
    </row>
    <row r="12" spans="1:26" x14ac:dyDescent="0.3">
      <c r="A12" s="232">
        <v>813770</v>
      </c>
      <c r="B12" s="232" t="s">
        <v>1195</v>
      </c>
      <c r="C12" s="232" t="s">
        <v>578</v>
      </c>
      <c r="D12" s="232" t="s">
        <v>740</v>
      </c>
      <c r="E12" s="232">
        <v>2</v>
      </c>
      <c r="F12" s="233">
        <v>30317</v>
      </c>
      <c r="G12" s="232" t="s">
        <v>251</v>
      </c>
      <c r="H12" s="234">
        <v>1</v>
      </c>
      <c r="I12" s="236">
        <v>1</v>
      </c>
      <c r="J12" s="236"/>
      <c r="S12" s="176">
        <v>2406</v>
      </c>
      <c r="T12" s="235">
        <v>44410</v>
      </c>
      <c r="U12" s="176">
        <v>8000</v>
      </c>
    </row>
    <row r="13" spans="1:26" x14ac:dyDescent="0.3">
      <c r="A13" s="232">
        <v>813693</v>
      </c>
      <c r="B13" s="232" t="s">
        <v>1196</v>
      </c>
      <c r="C13" s="232" t="s">
        <v>477</v>
      </c>
      <c r="D13" s="232" t="s">
        <v>753</v>
      </c>
      <c r="E13" s="232">
        <v>2</v>
      </c>
      <c r="F13" s="233">
        <v>29952</v>
      </c>
      <c r="G13" s="232" t="s">
        <v>682</v>
      </c>
      <c r="H13" s="234">
        <v>1</v>
      </c>
      <c r="I13" s="236">
        <v>1</v>
      </c>
      <c r="J13" s="236"/>
      <c r="S13" s="176">
        <v>2407</v>
      </c>
      <c r="T13" s="235">
        <v>44410</v>
      </c>
      <c r="U13" s="176">
        <v>10000</v>
      </c>
    </row>
    <row r="14" spans="1:26" x14ac:dyDescent="0.3">
      <c r="A14" s="232">
        <v>812607</v>
      </c>
      <c r="B14" s="232" t="s">
        <v>1197</v>
      </c>
      <c r="C14" s="232" t="s">
        <v>453</v>
      </c>
      <c r="D14" s="232" t="s">
        <v>837</v>
      </c>
      <c r="E14" s="232">
        <v>2</v>
      </c>
      <c r="F14" s="233">
        <v>34108</v>
      </c>
      <c r="G14" s="232" t="s">
        <v>1198</v>
      </c>
      <c r="H14" s="234">
        <v>1</v>
      </c>
      <c r="I14" s="236">
        <v>1</v>
      </c>
      <c r="J14" s="236"/>
      <c r="S14" s="176">
        <v>2410</v>
      </c>
      <c r="T14" s="235">
        <v>44410</v>
      </c>
      <c r="U14" s="176">
        <v>13000</v>
      </c>
    </row>
    <row r="15" spans="1:26" x14ac:dyDescent="0.3">
      <c r="A15" s="232">
        <v>813614</v>
      </c>
      <c r="B15" s="232" t="s">
        <v>1199</v>
      </c>
      <c r="C15" s="232" t="s">
        <v>104</v>
      </c>
      <c r="D15" s="232" t="s">
        <v>734</v>
      </c>
      <c r="E15" s="232">
        <v>2</v>
      </c>
      <c r="F15" s="233">
        <v>28864</v>
      </c>
      <c r="G15" s="232" t="s">
        <v>251</v>
      </c>
      <c r="H15" s="234">
        <v>1</v>
      </c>
      <c r="I15" s="236">
        <v>1</v>
      </c>
      <c r="J15" s="236"/>
      <c r="S15" s="176">
        <v>2414</v>
      </c>
      <c r="T15" s="235">
        <v>44411</v>
      </c>
      <c r="U15" s="176">
        <v>1000</v>
      </c>
    </row>
    <row r="16" spans="1:26" x14ac:dyDescent="0.3">
      <c r="A16" s="232">
        <v>809619</v>
      </c>
      <c r="B16" s="232" t="s">
        <v>1201</v>
      </c>
      <c r="C16" s="232" t="s">
        <v>1202</v>
      </c>
      <c r="D16" s="232" t="s">
        <v>1203</v>
      </c>
      <c r="E16" s="232">
        <v>2</v>
      </c>
      <c r="F16" s="233">
        <v>35846</v>
      </c>
      <c r="G16" s="232" t="s">
        <v>1204</v>
      </c>
      <c r="H16" s="234">
        <v>1</v>
      </c>
      <c r="I16" s="236">
        <v>1</v>
      </c>
      <c r="J16" s="236"/>
      <c r="S16" s="176">
        <v>2417</v>
      </c>
      <c r="T16" s="235">
        <v>44411</v>
      </c>
      <c r="U16" s="176">
        <v>15000</v>
      </c>
    </row>
    <row r="17" spans="1:21" x14ac:dyDescent="0.3">
      <c r="A17" s="232">
        <v>812575</v>
      </c>
      <c r="B17" s="232" t="s">
        <v>1207</v>
      </c>
      <c r="C17" s="232" t="s">
        <v>64</v>
      </c>
      <c r="D17" s="232" t="s">
        <v>634</v>
      </c>
      <c r="E17" s="232">
        <v>2</v>
      </c>
      <c r="F17" s="233">
        <v>36363</v>
      </c>
      <c r="G17" s="232" t="s">
        <v>251</v>
      </c>
      <c r="H17" s="234">
        <v>1</v>
      </c>
      <c r="I17" s="236">
        <v>1</v>
      </c>
      <c r="J17" s="236"/>
      <c r="S17" s="176">
        <v>2432</v>
      </c>
      <c r="T17" s="235">
        <v>44412</v>
      </c>
      <c r="U17" s="176">
        <v>1000</v>
      </c>
    </row>
    <row r="18" spans="1:21" x14ac:dyDescent="0.3">
      <c r="A18" s="232">
        <v>813556</v>
      </c>
      <c r="B18" s="232" t="s">
        <v>1214</v>
      </c>
      <c r="C18" s="232" t="s">
        <v>1215</v>
      </c>
      <c r="D18" s="232" t="s">
        <v>680</v>
      </c>
      <c r="E18" s="232">
        <v>2</v>
      </c>
      <c r="F18" s="233">
        <v>36617</v>
      </c>
      <c r="G18" s="232" t="s">
        <v>251</v>
      </c>
      <c r="H18" s="234">
        <v>1</v>
      </c>
      <c r="I18" s="236">
        <v>1</v>
      </c>
      <c r="J18" s="236"/>
      <c r="S18" s="176">
        <v>2456</v>
      </c>
      <c r="T18" s="235">
        <v>44417</v>
      </c>
      <c r="U18" s="176">
        <v>0</v>
      </c>
    </row>
    <row r="19" spans="1:21" x14ac:dyDescent="0.3">
      <c r="A19" s="232">
        <v>814153</v>
      </c>
      <c r="B19" s="232" t="s">
        <v>1216</v>
      </c>
      <c r="C19" s="232" t="s">
        <v>1215</v>
      </c>
      <c r="D19" s="232" t="s">
        <v>680</v>
      </c>
      <c r="E19" s="232">
        <v>2</v>
      </c>
      <c r="F19" s="233">
        <v>36617</v>
      </c>
      <c r="G19" s="232" t="s">
        <v>251</v>
      </c>
      <c r="H19" s="234">
        <v>1</v>
      </c>
      <c r="I19" s="236">
        <v>1</v>
      </c>
      <c r="J19" s="236"/>
      <c r="S19" s="176">
        <v>2457</v>
      </c>
      <c r="T19" s="235">
        <v>44417</v>
      </c>
      <c r="U19" s="176">
        <v>0</v>
      </c>
    </row>
    <row r="20" spans="1:21" x14ac:dyDescent="0.3">
      <c r="A20" s="232">
        <v>811759</v>
      </c>
      <c r="B20" s="232" t="s">
        <v>1219</v>
      </c>
      <c r="C20" s="232" t="s">
        <v>175</v>
      </c>
      <c r="D20" s="232" t="s">
        <v>1220</v>
      </c>
      <c r="E20" s="232">
        <v>2</v>
      </c>
      <c r="F20" s="233">
        <v>35312</v>
      </c>
      <c r="G20" s="232" t="s">
        <v>689</v>
      </c>
      <c r="H20" s="234">
        <v>1</v>
      </c>
      <c r="I20" s="236">
        <v>1</v>
      </c>
      <c r="J20" s="236"/>
      <c r="S20" s="176">
        <v>2462</v>
      </c>
      <c r="T20" s="235">
        <v>44418</v>
      </c>
      <c r="U20" s="176">
        <v>21500</v>
      </c>
    </row>
    <row r="21" spans="1:21" x14ac:dyDescent="0.3">
      <c r="A21" s="232">
        <v>806914</v>
      </c>
      <c r="B21" s="232" t="s">
        <v>1225</v>
      </c>
      <c r="C21" s="232" t="s">
        <v>123</v>
      </c>
      <c r="D21" s="232" t="s">
        <v>1226</v>
      </c>
      <c r="E21" s="232">
        <v>2</v>
      </c>
      <c r="F21" s="233">
        <v>35506</v>
      </c>
      <c r="G21" s="232" t="s">
        <v>267</v>
      </c>
      <c r="H21" s="234">
        <v>1</v>
      </c>
      <c r="I21" s="236">
        <v>1</v>
      </c>
      <c r="J21" s="236"/>
      <c r="S21" s="176">
        <v>2474</v>
      </c>
      <c r="T21" s="235">
        <v>44418</v>
      </c>
      <c r="U21" s="176">
        <v>22500</v>
      </c>
    </row>
    <row r="22" spans="1:21" x14ac:dyDescent="0.3">
      <c r="A22" s="232">
        <v>811252</v>
      </c>
      <c r="B22" s="232" t="s">
        <v>1227</v>
      </c>
      <c r="C22" s="232" t="s">
        <v>338</v>
      </c>
      <c r="D22" s="232" t="s">
        <v>1228</v>
      </c>
      <c r="E22" s="232">
        <v>2</v>
      </c>
      <c r="F22" s="233">
        <v>35804</v>
      </c>
      <c r="G22" s="232" t="s">
        <v>251</v>
      </c>
      <c r="H22" s="234">
        <v>1</v>
      </c>
      <c r="I22" s="236">
        <v>1</v>
      </c>
      <c r="J22" s="236"/>
      <c r="S22" s="176">
        <v>2478</v>
      </c>
      <c r="T22" s="235">
        <v>44418</v>
      </c>
      <c r="U22" s="176">
        <v>14000</v>
      </c>
    </row>
    <row r="23" spans="1:21" x14ac:dyDescent="0.3">
      <c r="A23" s="232">
        <v>813174</v>
      </c>
      <c r="B23" s="232" t="s">
        <v>1233</v>
      </c>
      <c r="C23" s="232" t="s">
        <v>611</v>
      </c>
      <c r="D23" s="232" t="s">
        <v>931</v>
      </c>
      <c r="E23" s="232">
        <v>2</v>
      </c>
      <c r="F23" s="233">
        <v>30494</v>
      </c>
      <c r="G23" s="232" t="s">
        <v>251</v>
      </c>
      <c r="H23" s="234">
        <v>1</v>
      </c>
      <c r="I23" s="236">
        <v>1</v>
      </c>
      <c r="J23" s="236"/>
      <c r="S23" s="176">
        <v>2490</v>
      </c>
      <c r="T23" s="235">
        <v>44419</v>
      </c>
      <c r="U23" s="176">
        <v>8000</v>
      </c>
    </row>
    <row r="24" spans="1:21" x14ac:dyDescent="0.3">
      <c r="A24" s="232">
        <v>811184</v>
      </c>
      <c r="B24" s="232" t="s">
        <v>1235</v>
      </c>
      <c r="C24" s="232" t="s">
        <v>66</v>
      </c>
      <c r="D24" s="232" t="s">
        <v>1236</v>
      </c>
      <c r="E24" s="232">
        <v>2</v>
      </c>
      <c r="G24" s="232" t="s">
        <v>271</v>
      </c>
      <c r="H24" s="234">
        <v>1</v>
      </c>
      <c r="I24" s="236">
        <v>1</v>
      </c>
      <c r="J24" s="236"/>
      <c r="S24" s="176">
        <v>2496</v>
      </c>
      <c r="T24" s="235">
        <v>44419</v>
      </c>
      <c r="U24" s="176">
        <v>15000</v>
      </c>
    </row>
    <row r="25" spans="1:21" x14ac:dyDescent="0.3">
      <c r="A25" s="232">
        <v>812897</v>
      </c>
      <c r="B25" s="232" t="s">
        <v>1238</v>
      </c>
      <c r="C25" s="232" t="s">
        <v>152</v>
      </c>
      <c r="D25" s="232" t="s">
        <v>691</v>
      </c>
      <c r="E25" s="232">
        <v>2</v>
      </c>
      <c r="F25" s="233">
        <v>36183</v>
      </c>
      <c r="G25" s="232" t="s">
        <v>251</v>
      </c>
      <c r="H25" s="234">
        <v>1</v>
      </c>
      <c r="I25" s="236">
        <v>1</v>
      </c>
      <c r="J25" s="236"/>
      <c r="S25" s="176">
        <v>2501</v>
      </c>
      <c r="T25" s="235">
        <v>44420</v>
      </c>
      <c r="U25" s="176">
        <v>15000</v>
      </c>
    </row>
    <row r="26" spans="1:21" x14ac:dyDescent="0.3">
      <c r="A26" s="232">
        <v>805693</v>
      </c>
      <c r="B26" s="232" t="s">
        <v>396</v>
      </c>
      <c r="C26" s="232" t="s">
        <v>157</v>
      </c>
      <c r="D26" s="232" t="s">
        <v>1239</v>
      </c>
      <c r="E26" s="232">
        <v>2</v>
      </c>
      <c r="F26" s="233">
        <v>32509</v>
      </c>
      <c r="G26" s="232" t="s">
        <v>251</v>
      </c>
      <c r="H26" s="234">
        <v>1</v>
      </c>
      <c r="I26" s="236">
        <v>1</v>
      </c>
      <c r="J26" s="236"/>
      <c r="S26" s="176">
        <v>2507</v>
      </c>
      <c r="T26" s="235">
        <v>44420</v>
      </c>
      <c r="U26" s="176">
        <v>10000</v>
      </c>
    </row>
    <row r="27" spans="1:21" x14ac:dyDescent="0.3">
      <c r="A27" s="232">
        <v>808968</v>
      </c>
      <c r="B27" s="232" t="s">
        <v>1240</v>
      </c>
      <c r="C27" s="232" t="s">
        <v>1241</v>
      </c>
      <c r="D27" s="232" t="s">
        <v>1242</v>
      </c>
      <c r="E27" s="232">
        <v>2</v>
      </c>
      <c r="F27" s="233">
        <v>29318</v>
      </c>
      <c r="G27" s="232" t="s">
        <v>702</v>
      </c>
      <c r="H27" s="234">
        <v>1</v>
      </c>
      <c r="I27" s="236">
        <v>1</v>
      </c>
      <c r="J27" s="236"/>
      <c r="S27" s="176">
        <v>2508</v>
      </c>
      <c r="T27" s="235">
        <v>44420</v>
      </c>
      <c r="U27" s="176">
        <v>12500</v>
      </c>
    </row>
    <row r="28" spans="1:21" x14ac:dyDescent="0.3">
      <c r="A28" s="232">
        <v>812615</v>
      </c>
      <c r="B28" s="232" t="s">
        <v>1245</v>
      </c>
      <c r="C28" s="232" t="s">
        <v>120</v>
      </c>
      <c r="D28" s="232" t="s">
        <v>829</v>
      </c>
      <c r="E28" s="232">
        <v>2</v>
      </c>
      <c r="F28" s="233">
        <v>32143</v>
      </c>
      <c r="G28" s="232" t="s">
        <v>251</v>
      </c>
      <c r="H28" s="234">
        <v>1</v>
      </c>
      <c r="I28" s="236">
        <v>1</v>
      </c>
      <c r="J28" s="236"/>
      <c r="S28" s="176">
        <v>2513</v>
      </c>
      <c r="T28" s="235">
        <v>44420</v>
      </c>
      <c r="U28" s="176">
        <v>13000</v>
      </c>
    </row>
    <row r="29" spans="1:21" x14ac:dyDescent="0.3">
      <c r="A29" s="232">
        <v>813325</v>
      </c>
      <c r="B29" s="232" t="s">
        <v>1249</v>
      </c>
      <c r="C29" s="232" t="s">
        <v>66</v>
      </c>
      <c r="D29" s="232" t="s">
        <v>1250</v>
      </c>
      <c r="E29" s="232">
        <v>2</v>
      </c>
      <c r="F29" s="233">
        <v>34079</v>
      </c>
      <c r="G29" s="232" t="s">
        <v>1251</v>
      </c>
      <c r="H29" s="234">
        <v>1</v>
      </c>
      <c r="I29" s="236">
        <v>1</v>
      </c>
      <c r="J29" s="236"/>
      <c r="S29" s="176">
        <v>2516</v>
      </c>
      <c r="T29" s="235">
        <v>44420</v>
      </c>
      <c r="U29" s="176">
        <v>29000</v>
      </c>
    </row>
    <row r="30" spans="1:21" x14ac:dyDescent="0.3">
      <c r="A30" s="232">
        <v>810933</v>
      </c>
      <c r="B30" s="232" t="s">
        <v>1256</v>
      </c>
      <c r="C30" s="232" t="s">
        <v>1257</v>
      </c>
      <c r="D30" s="232" t="s">
        <v>1258</v>
      </c>
      <c r="E30" s="232">
        <v>2</v>
      </c>
      <c r="F30" s="233">
        <v>28277</v>
      </c>
      <c r="G30" s="232" t="s">
        <v>1259</v>
      </c>
      <c r="H30" s="234">
        <v>1</v>
      </c>
      <c r="I30" s="236">
        <v>1</v>
      </c>
      <c r="J30" s="236"/>
      <c r="S30" s="176">
        <v>2529</v>
      </c>
      <c r="T30" s="235">
        <v>44420</v>
      </c>
      <c r="U30" s="176">
        <v>14000</v>
      </c>
    </row>
    <row r="31" spans="1:21" x14ac:dyDescent="0.3">
      <c r="A31" s="232">
        <v>812185</v>
      </c>
      <c r="B31" s="232" t="s">
        <v>1263</v>
      </c>
      <c r="C31" s="232" t="s">
        <v>482</v>
      </c>
      <c r="D31" s="232" t="s">
        <v>1020</v>
      </c>
      <c r="E31" s="232">
        <v>2</v>
      </c>
      <c r="F31" s="233">
        <v>34896</v>
      </c>
      <c r="G31" s="232" t="s">
        <v>1264</v>
      </c>
      <c r="H31" s="234">
        <v>1</v>
      </c>
      <c r="I31" s="236">
        <v>1</v>
      </c>
      <c r="J31" s="236"/>
      <c r="S31" s="176">
        <v>2534</v>
      </c>
      <c r="T31" s="235">
        <v>44423</v>
      </c>
      <c r="U31" s="176">
        <v>20000</v>
      </c>
    </row>
    <row r="32" spans="1:21" x14ac:dyDescent="0.3">
      <c r="A32" s="232">
        <v>812922</v>
      </c>
      <c r="B32" s="232" t="s">
        <v>1265</v>
      </c>
      <c r="C32" s="232" t="s">
        <v>138</v>
      </c>
      <c r="D32" s="232" t="s">
        <v>674</v>
      </c>
      <c r="E32" s="232">
        <v>2</v>
      </c>
      <c r="F32" s="233">
        <v>33900</v>
      </c>
      <c r="G32" s="232" t="s">
        <v>251</v>
      </c>
      <c r="H32" s="234">
        <v>1</v>
      </c>
      <c r="I32" s="236">
        <v>1</v>
      </c>
      <c r="J32" s="236"/>
      <c r="S32" s="176">
        <v>2535</v>
      </c>
      <c r="T32" s="235">
        <v>44423</v>
      </c>
      <c r="U32" s="176">
        <v>10000</v>
      </c>
    </row>
    <row r="33" spans="1:21" x14ac:dyDescent="0.3">
      <c r="A33" s="232">
        <v>812135</v>
      </c>
      <c r="B33" s="232" t="s">
        <v>1266</v>
      </c>
      <c r="C33" s="232" t="s">
        <v>1267</v>
      </c>
      <c r="D33" s="232" t="s">
        <v>722</v>
      </c>
      <c r="E33" s="232">
        <v>2</v>
      </c>
      <c r="F33" s="233">
        <v>36368</v>
      </c>
      <c r="G33" s="232" t="s">
        <v>251</v>
      </c>
      <c r="H33" s="234">
        <v>1</v>
      </c>
      <c r="I33" s="236">
        <v>1</v>
      </c>
      <c r="J33" s="236"/>
      <c r="S33" s="176">
        <v>2537</v>
      </c>
      <c r="T33" s="235">
        <v>44423</v>
      </c>
      <c r="U33" s="176">
        <v>10000</v>
      </c>
    </row>
    <row r="34" spans="1:21" x14ac:dyDescent="0.3">
      <c r="A34" s="232">
        <v>813737</v>
      </c>
      <c r="B34" s="232" t="s">
        <v>1269</v>
      </c>
      <c r="C34" s="232" t="s">
        <v>130</v>
      </c>
      <c r="D34" s="232" t="s">
        <v>740</v>
      </c>
      <c r="E34" s="232">
        <v>2</v>
      </c>
      <c r="F34" s="233">
        <v>32143</v>
      </c>
      <c r="G34" s="232" t="s">
        <v>251</v>
      </c>
      <c r="H34" s="234">
        <v>1</v>
      </c>
      <c r="I34" s="236">
        <v>1</v>
      </c>
      <c r="J34" s="236"/>
      <c r="S34" s="176">
        <v>2540</v>
      </c>
      <c r="T34" s="235">
        <v>44423</v>
      </c>
      <c r="U34" s="176">
        <v>27500</v>
      </c>
    </row>
    <row r="35" spans="1:21" x14ac:dyDescent="0.3">
      <c r="A35" s="232">
        <v>810434</v>
      </c>
      <c r="B35" s="232" t="s">
        <v>1270</v>
      </c>
      <c r="C35" s="232" t="s">
        <v>66</v>
      </c>
      <c r="D35" s="232" t="s">
        <v>1271</v>
      </c>
      <c r="E35" s="232">
        <v>2</v>
      </c>
      <c r="F35" s="233">
        <v>36161</v>
      </c>
      <c r="G35" s="232" t="s">
        <v>251</v>
      </c>
      <c r="H35" s="234">
        <v>1</v>
      </c>
      <c r="I35" s="236">
        <v>1</v>
      </c>
      <c r="J35" s="236"/>
      <c r="S35" s="176">
        <v>2542</v>
      </c>
      <c r="T35" s="235">
        <v>44423</v>
      </c>
      <c r="U35" s="176">
        <v>20500</v>
      </c>
    </row>
    <row r="36" spans="1:21" x14ac:dyDescent="0.3">
      <c r="A36" s="232">
        <v>813159</v>
      </c>
      <c r="B36" s="232" t="s">
        <v>1272</v>
      </c>
      <c r="C36" s="232" t="s">
        <v>1273</v>
      </c>
      <c r="D36" s="232" t="s">
        <v>727</v>
      </c>
      <c r="E36" s="232">
        <v>2</v>
      </c>
      <c r="F36" s="233">
        <v>28491</v>
      </c>
      <c r="G36" s="232" t="s">
        <v>251</v>
      </c>
      <c r="H36" s="234">
        <v>1</v>
      </c>
      <c r="I36" s="236">
        <v>1</v>
      </c>
      <c r="J36" s="236"/>
      <c r="S36" s="176">
        <v>2544</v>
      </c>
      <c r="T36" s="235">
        <v>44423</v>
      </c>
      <c r="U36" s="176">
        <v>15000</v>
      </c>
    </row>
    <row r="37" spans="1:21" x14ac:dyDescent="0.3">
      <c r="A37" s="232">
        <v>812485</v>
      </c>
      <c r="B37" s="232" t="s">
        <v>1275</v>
      </c>
      <c r="C37" s="232" t="s">
        <v>114</v>
      </c>
      <c r="D37" s="232" t="s">
        <v>672</v>
      </c>
      <c r="E37" s="232">
        <v>2</v>
      </c>
      <c r="F37" s="233">
        <v>36161</v>
      </c>
      <c r="G37" s="232" t="s">
        <v>251</v>
      </c>
      <c r="H37" s="234">
        <v>1</v>
      </c>
      <c r="I37" s="236">
        <v>1</v>
      </c>
      <c r="J37" s="236"/>
      <c r="S37" s="176">
        <v>2547</v>
      </c>
      <c r="T37" s="235">
        <v>44424</v>
      </c>
      <c r="U37" s="176">
        <v>11500</v>
      </c>
    </row>
    <row r="38" spans="1:21" x14ac:dyDescent="0.3">
      <c r="A38" s="232">
        <v>814173</v>
      </c>
      <c r="B38" s="232" t="s">
        <v>587</v>
      </c>
      <c r="C38" s="232" t="s">
        <v>90</v>
      </c>
      <c r="D38" s="232" t="s">
        <v>1277</v>
      </c>
      <c r="E38" s="232">
        <v>2</v>
      </c>
      <c r="F38" s="233">
        <v>29896</v>
      </c>
      <c r="G38" s="232" t="s">
        <v>251</v>
      </c>
      <c r="H38" s="234">
        <v>1</v>
      </c>
      <c r="I38" s="236">
        <v>1</v>
      </c>
      <c r="J38" s="236"/>
      <c r="S38" s="176">
        <v>2554</v>
      </c>
      <c r="T38" s="235">
        <v>44425</v>
      </c>
      <c r="U38" s="176">
        <v>10000</v>
      </c>
    </row>
    <row r="39" spans="1:21" x14ac:dyDescent="0.3">
      <c r="A39" s="232">
        <v>812867</v>
      </c>
      <c r="B39" s="232" t="s">
        <v>1278</v>
      </c>
      <c r="C39" s="232" t="s">
        <v>1279</v>
      </c>
      <c r="D39" s="232" t="s">
        <v>1280</v>
      </c>
      <c r="E39" s="232">
        <v>2</v>
      </c>
      <c r="F39" s="233">
        <v>30261</v>
      </c>
      <c r="G39" s="232" t="s">
        <v>251</v>
      </c>
      <c r="H39" s="234">
        <v>1</v>
      </c>
      <c r="I39" s="236">
        <v>1</v>
      </c>
      <c r="J39" s="236"/>
      <c r="S39" s="176">
        <v>2556</v>
      </c>
      <c r="T39" s="235">
        <v>44425</v>
      </c>
      <c r="U39" s="176">
        <v>18500</v>
      </c>
    </row>
    <row r="40" spans="1:21" x14ac:dyDescent="0.3">
      <c r="A40" s="232">
        <v>811132</v>
      </c>
      <c r="B40" s="232" t="s">
        <v>1281</v>
      </c>
      <c r="C40" s="232" t="s">
        <v>463</v>
      </c>
      <c r="D40" s="232" t="s">
        <v>1282</v>
      </c>
      <c r="E40" s="232">
        <v>2</v>
      </c>
      <c r="F40" s="233">
        <v>35674</v>
      </c>
      <c r="G40" s="232" t="s">
        <v>1283</v>
      </c>
      <c r="H40" s="234">
        <v>1</v>
      </c>
      <c r="I40" s="236">
        <v>1</v>
      </c>
      <c r="J40" s="236"/>
      <c r="S40" s="176">
        <v>2559</v>
      </c>
      <c r="T40" s="235">
        <v>44425</v>
      </c>
      <c r="U40" s="176">
        <v>12500</v>
      </c>
    </row>
    <row r="41" spans="1:21" x14ac:dyDescent="0.3">
      <c r="A41" s="232">
        <v>810198</v>
      </c>
      <c r="B41" s="232" t="s">
        <v>1285</v>
      </c>
      <c r="C41" s="232" t="s">
        <v>426</v>
      </c>
      <c r="D41" s="232" t="s">
        <v>936</v>
      </c>
      <c r="E41" s="232">
        <v>2</v>
      </c>
      <c r="H41" s="234">
        <v>1</v>
      </c>
      <c r="I41" s="236">
        <v>1</v>
      </c>
      <c r="J41" s="236"/>
      <c r="S41" s="176">
        <v>2564</v>
      </c>
      <c r="T41" s="235">
        <v>44425</v>
      </c>
      <c r="U41" s="176">
        <v>14000</v>
      </c>
    </row>
    <row r="42" spans="1:21" x14ac:dyDescent="0.3">
      <c r="A42" s="232">
        <v>812554</v>
      </c>
      <c r="B42" s="232" t="s">
        <v>1286</v>
      </c>
      <c r="C42" s="232" t="s">
        <v>1287</v>
      </c>
      <c r="D42" s="232" t="s">
        <v>883</v>
      </c>
      <c r="E42" s="232">
        <v>2</v>
      </c>
      <c r="F42" s="233">
        <v>28283</v>
      </c>
      <c r="G42" s="232" t="s">
        <v>267</v>
      </c>
      <c r="H42" s="234">
        <v>1</v>
      </c>
      <c r="I42" s="236">
        <v>1</v>
      </c>
      <c r="J42" s="236"/>
      <c r="S42" s="176">
        <v>2566</v>
      </c>
      <c r="T42" s="235">
        <v>44425</v>
      </c>
      <c r="U42" s="176">
        <v>10000</v>
      </c>
    </row>
    <row r="43" spans="1:21" x14ac:dyDescent="0.3">
      <c r="A43" s="232">
        <v>812433</v>
      </c>
      <c r="B43" s="232" t="s">
        <v>1290</v>
      </c>
      <c r="C43" s="232" t="s">
        <v>532</v>
      </c>
      <c r="D43" s="232" t="s">
        <v>1291</v>
      </c>
      <c r="E43" s="232">
        <v>2</v>
      </c>
      <c r="F43" s="233">
        <v>36387</v>
      </c>
      <c r="G43" s="232" t="s">
        <v>251</v>
      </c>
      <c r="H43" s="234">
        <v>1</v>
      </c>
      <c r="I43" s="236">
        <v>1</v>
      </c>
      <c r="J43" s="236"/>
      <c r="S43" s="176">
        <v>2568</v>
      </c>
      <c r="T43" s="235">
        <v>44425</v>
      </c>
      <c r="U43" s="176">
        <v>20000</v>
      </c>
    </row>
    <row r="44" spans="1:21" x14ac:dyDescent="0.3">
      <c r="A44" s="232">
        <v>813923</v>
      </c>
      <c r="B44" s="232" t="s">
        <v>1294</v>
      </c>
      <c r="C44" s="232" t="s">
        <v>64</v>
      </c>
      <c r="D44" s="232" t="s">
        <v>722</v>
      </c>
      <c r="E44" s="232">
        <v>2</v>
      </c>
      <c r="F44" s="233">
        <v>31067</v>
      </c>
      <c r="G44" s="232" t="s">
        <v>251</v>
      </c>
      <c r="H44" s="234">
        <v>1</v>
      </c>
      <c r="I44" s="236">
        <v>1</v>
      </c>
      <c r="J44" s="236"/>
      <c r="S44" s="176">
        <v>2575</v>
      </c>
      <c r="T44" s="235">
        <v>44425</v>
      </c>
      <c r="U44" s="176">
        <v>60000</v>
      </c>
    </row>
    <row r="45" spans="1:21" x14ac:dyDescent="0.3">
      <c r="A45" s="232">
        <v>814139</v>
      </c>
      <c r="B45" s="232" t="s">
        <v>1297</v>
      </c>
      <c r="C45" s="232" t="s">
        <v>584</v>
      </c>
      <c r="D45" s="232" t="s">
        <v>820</v>
      </c>
      <c r="E45" s="232">
        <v>2</v>
      </c>
      <c r="F45" s="233">
        <v>34069</v>
      </c>
      <c r="G45" s="232" t="s">
        <v>269</v>
      </c>
      <c r="H45" s="234">
        <v>1</v>
      </c>
      <c r="I45" s="236">
        <v>1</v>
      </c>
      <c r="J45" s="236"/>
      <c r="S45" s="176">
        <v>2578</v>
      </c>
      <c r="T45" s="235">
        <v>44425</v>
      </c>
      <c r="U45" s="176">
        <v>10000</v>
      </c>
    </row>
    <row r="46" spans="1:21" x14ac:dyDescent="0.3">
      <c r="A46" s="232">
        <v>813754</v>
      </c>
      <c r="B46" s="232" t="s">
        <v>1298</v>
      </c>
      <c r="C46" s="232" t="s">
        <v>191</v>
      </c>
      <c r="D46" s="232" t="s">
        <v>1299</v>
      </c>
      <c r="E46" s="232">
        <v>2</v>
      </c>
      <c r="F46" s="233">
        <v>36527</v>
      </c>
      <c r="H46" s="234">
        <v>1</v>
      </c>
      <c r="I46" s="236">
        <v>1</v>
      </c>
      <c r="J46" s="236"/>
      <c r="S46" s="176">
        <v>2584</v>
      </c>
      <c r="T46" s="235">
        <v>44426</v>
      </c>
      <c r="U46" s="176">
        <v>13000</v>
      </c>
    </row>
    <row r="47" spans="1:21" x14ac:dyDescent="0.3">
      <c r="A47" s="232">
        <v>813254</v>
      </c>
      <c r="B47" s="232" t="s">
        <v>1301</v>
      </c>
      <c r="C47" s="232" t="s">
        <v>68</v>
      </c>
      <c r="D47" s="232" t="s">
        <v>1302</v>
      </c>
      <c r="E47" s="232">
        <v>2</v>
      </c>
      <c r="F47" s="233">
        <v>32787</v>
      </c>
      <c r="G47" s="232" t="s">
        <v>715</v>
      </c>
      <c r="H47" s="234">
        <v>1</v>
      </c>
      <c r="I47" s="236">
        <v>1</v>
      </c>
      <c r="J47" s="236"/>
      <c r="S47" s="176">
        <v>2586</v>
      </c>
      <c r="T47" s="235">
        <v>44426</v>
      </c>
      <c r="U47" s="176">
        <v>13000</v>
      </c>
    </row>
    <row r="48" spans="1:21" x14ac:dyDescent="0.3">
      <c r="A48" s="232">
        <v>814124</v>
      </c>
      <c r="B48" s="232" t="s">
        <v>1306</v>
      </c>
      <c r="C48" s="232" t="s">
        <v>1307</v>
      </c>
      <c r="D48" s="232" t="s">
        <v>1308</v>
      </c>
      <c r="E48" s="232">
        <v>2</v>
      </c>
      <c r="F48" s="233" t="s">
        <v>1309</v>
      </c>
      <c r="G48" s="232" t="s">
        <v>251</v>
      </c>
      <c r="H48" s="234">
        <v>1</v>
      </c>
      <c r="I48" s="236">
        <v>1</v>
      </c>
      <c r="J48" s="236"/>
      <c r="S48" s="176">
        <v>2599</v>
      </c>
      <c r="T48" s="235">
        <v>44426</v>
      </c>
      <c r="U48" s="176">
        <v>1000</v>
      </c>
    </row>
    <row r="49" spans="1:26" x14ac:dyDescent="0.3">
      <c r="A49" s="232">
        <v>808660</v>
      </c>
      <c r="B49" s="232" t="s">
        <v>1311</v>
      </c>
      <c r="C49" s="232" t="s">
        <v>63</v>
      </c>
      <c r="D49" s="232" t="s">
        <v>1312</v>
      </c>
      <c r="E49" s="232">
        <v>2</v>
      </c>
      <c r="F49" s="233">
        <v>33973</v>
      </c>
      <c r="G49" s="232" t="s">
        <v>770</v>
      </c>
      <c r="H49" s="234">
        <v>1</v>
      </c>
      <c r="I49" s="236">
        <v>1</v>
      </c>
      <c r="J49" s="236"/>
      <c r="S49" s="176">
        <v>2608</v>
      </c>
      <c r="T49" s="235">
        <v>44427</v>
      </c>
      <c r="U49" s="176">
        <v>20500</v>
      </c>
    </row>
    <row r="50" spans="1:26" x14ac:dyDescent="0.3">
      <c r="A50" s="232">
        <v>811123</v>
      </c>
      <c r="B50" s="232" t="s">
        <v>1319</v>
      </c>
      <c r="C50" s="232" t="s">
        <v>1320</v>
      </c>
      <c r="D50" s="232" t="s">
        <v>704</v>
      </c>
      <c r="E50" s="232">
        <v>2</v>
      </c>
      <c r="F50" s="233">
        <v>34189</v>
      </c>
      <c r="G50" s="232" t="s">
        <v>269</v>
      </c>
      <c r="H50" s="234">
        <v>1</v>
      </c>
      <c r="I50" s="236">
        <v>1</v>
      </c>
      <c r="J50" s="236"/>
      <c r="S50" s="176">
        <v>2619</v>
      </c>
      <c r="T50" s="235">
        <v>44427</v>
      </c>
      <c r="U50" s="176">
        <v>8000</v>
      </c>
    </row>
    <row r="51" spans="1:26" x14ac:dyDescent="0.3">
      <c r="A51" s="232">
        <v>813555</v>
      </c>
      <c r="B51" s="232" t="s">
        <v>1323</v>
      </c>
      <c r="C51" s="232" t="s">
        <v>64</v>
      </c>
      <c r="D51" s="232" t="s">
        <v>612</v>
      </c>
      <c r="E51" s="232">
        <v>2</v>
      </c>
      <c r="F51" s="233">
        <v>30720</v>
      </c>
      <c r="G51" s="232" t="s">
        <v>1324</v>
      </c>
      <c r="H51" s="234">
        <v>1</v>
      </c>
      <c r="I51" s="236">
        <v>1</v>
      </c>
      <c r="J51" s="236"/>
      <c r="S51" s="176">
        <v>2622</v>
      </c>
      <c r="T51" s="235">
        <v>44427</v>
      </c>
      <c r="U51" s="176">
        <v>13000</v>
      </c>
    </row>
    <row r="52" spans="1:26" x14ac:dyDescent="0.3">
      <c r="A52" s="232">
        <v>813951</v>
      </c>
      <c r="B52" s="232" t="s">
        <v>1326</v>
      </c>
      <c r="C52" s="232" t="s">
        <v>379</v>
      </c>
      <c r="D52" s="232" t="s">
        <v>914</v>
      </c>
      <c r="E52" s="232">
        <v>2</v>
      </c>
      <c r="F52" s="233" t="s">
        <v>1327</v>
      </c>
      <c r="G52" s="232" t="s">
        <v>251</v>
      </c>
      <c r="H52" s="234">
        <v>1</v>
      </c>
      <c r="I52" s="236">
        <v>1</v>
      </c>
      <c r="J52" s="236"/>
      <c r="S52" s="176">
        <v>2625</v>
      </c>
      <c r="T52" s="235">
        <v>44427</v>
      </c>
      <c r="U52" s="176">
        <v>10000</v>
      </c>
    </row>
    <row r="53" spans="1:26" x14ac:dyDescent="0.3">
      <c r="A53" s="232">
        <v>812577</v>
      </c>
      <c r="B53" s="232" t="s">
        <v>1328</v>
      </c>
      <c r="C53" s="232" t="s">
        <v>337</v>
      </c>
      <c r="D53" s="232" t="s">
        <v>636</v>
      </c>
      <c r="E53" s="232">
        <v>2</v>
      </c>
      <c r="F53" s="233">
        <v>32027</v>
      </c>
      <c r="G53" s="232" t="s">
        <v>251</v>
      </c>
      <c r="H53" s="234">
        <v>1</v>
      </c>
      <c r="I53" s="236">
        <v>1</v>
      </c>
      <c r="J53" s="236"/>
      <c r="S53" s="176">
        <v>2626</v>
      </c>
      <c r="T53" s="235">
        <v>44427</v>
      </c>
      <c r="U53" s="176">
        <v>11500</v>
      </c>
    </row>
    <row r="54" spans="1:26" x14ac:dyDescent="0.3">
      <c r="A54" s="232">
        <v>812559</v>
      </c>
      <c r="B54" s="232" t="s">
        <v>1333</v>
      </c>
      <c r="C54" s="232" t="s">
        <v>1334</v>
      </c>
      <c r="D54" s="232" t="s">
        <v>1335</v>
      </c>
      <c r="E54" s="232">
        <v>2</v>
      </c>
      <c r="F54" s="233">
        <v>31660</v>
      </c>
      <c r="G54" s="232" t="s">
        <v>251</v>
      </c>
      <c r="H54" s="234">
        <v>1</v>
      </c>
      <c r="I54" s="236">
        <v>1</v>
      </c>
      <c r="J54" s="236"/>
      <c r="S54" s="176">
        <v>2630</v>
      </c>
      <c r="T54" s="235">
        <v>44427</v>
      </c>
      <c r="U54" s="176">
        <v>11500</v>
      </c>
    </row>
    <row r="55" spans="1:26" x14ac:dyDescent="0.3">
      <c r="A55" s="232">
        <v>812128</v>
      </c>
      <c r="B55" s="232" t="s">
        <v>1336</v>
      </c>
      <c r="C55" s="232" t="s">
        <v>316</v>
      </c>
      <c r="D55" s="232" t="s">
        <v>1337</v>
      </c>
      <c r="E55" s="232">
        <v>2</v>
      </c>
      <c r="F55" s="233">
        <v>36104</v>
      </c>
      <c r="G55" s="232" t="s">
        <v>251</v>
      </c>
      <c r="H55" s="234">
        <v>1</v>
      </c>
      <c r="I55" s="236">
        <v>1</v>
      </c>
      <c r="J55" s="236"/>
      <c r="S55" s="176">
        <v>2632</v>
      </c>
      <c r="T55" s="235">
        <v>44427</v>
      </c>
      <c r="U55" s="176">
        <v>15000</v>
      </c>
    </row>
    <row r="56" spans="1:26" x14ac:dyDescent="0.3">
      <c r="A56" s="232">
        <v>805807</v>
      </c>
      <c r="B56" s="232" t="s">
        <v>1343</v>
      </c>
      <c r="C56" s="232" t="s">
        <v>401</v>
      </c>
      <c r="D56" s="232" t="s">
        <v>922</v>
      </c>
      <c r="E56" s="232">
        <v>2</v>
      </c>
      <c r="F56" s="233">
        <v>31680</v>
      </c>
      <c r="G56" s="232" t="s">
        <v>251</v>
      </c>
      <c r="H56" s="234">
        <v>1</v>
      </c>
      <c r="I56" s="236">
        <v>1</v>
      </c>
      <c r="J56" s="236"/>
      <c r="S56" s="176">
        <v>2644</v>
      </c>
      <c r="T56" s="235">
        <v>44431</v>
      </c>
      <c r="U56" s="176">
        <v>14000</v>
      </c>
    </row>
    <row r="57" spans="1:26" x14ac:dyDescent="0.3">
      <c r="A57" s="232">
        <v>811669</v>
      </c>
      <c r="B57" s="232" t="s">
        <v>1344</v>
      </c>
      <c r="C57" s="232" t="s">
        <v>116</v>
      </c>
      <c r="D57" s="232" t="s">
        <v>1345</v>
      </c>
      <c r="E57" s="232">
        <v>2</v>
      </c>
      <c r="F57" s="233">
        <v>33405</v>
      </c>
      <c r="G57" s="232" t="s">
        <v>251</v>
      </c>
      <c r="H57" s="234">
        <v>1</v>
      </c>
      <c r="I57" s="236">
        <v>1</v>
      </c>
      <c r="J57" s="236"/>
      <c r="S57" s="176">
        <v>2647</v>
      </c>
      <c r="T57" s="235">
        <v>44433</v>
      </c>
      <c r="U57" s="176">
        <v>17500</v>
      </c>
    </row>
    <row r="58" spans="1:26" x14ac:dyDescent="0.3">
      <c r="A58" s="232">
        <v>809051</v>
      </c>
      <c r="B58" s="232" t="s">
        <v>1348</v>
      </c>
      <c r="C58" s="232" t="s">
        <v>159</v>
      </c>
      <c r="D58" s="232" t="s">
        <v>736</v>
      </c>
      <c r="E58" s="232">
        <v>2</v>
      </c>
      <c r="F58" s="233">
        <v>28135</v>
      </c>
      <c r="G58" s="232" t="s">
        <v>251</v>
      </c>
      <c r="H58" s="234">
        <v>1</v>
      </c>
      <c r="I58" s="236">
        <v>1</v>
      </c>
      <c r="J58" s="236"/>
      <c r="S58" s="176">
        <v>2655</v>
      </c>
      <c r="T58" s="235">
        <v>44440</v>
      </c>
      <c r="U58" s="176">
        <v>48000</v>
      </c>
    </row>
    <row r="59" spans="1:26" x14ac:dyDescent="0.3">
      <c r="A59" s="232">
        <v>813732</v>
      </c>
      <c r="B59" s="232" t="s">
        <v>1354</v>
      </c>
      <c r="C59" s="232" t="s">
        <v>151</v>
      </c>
      <c r="D59" s="232" t="s">
        <v>726</v>
      </c>
      <c r="E59" s="232">
        <v>2</v>
      </c>
      <c r="F59" s="233" t="s">
        <v>1355</v>
      </c>
      <c r="G59" s="232" t="s">
        <v>647</v>
      </c>
      <c r="H59" s="234">
        <v>1</v>
      </c>
      <c r="I59" s="236">
        <v>1</v>
      </c>
      <c r="J59" s="236"/>
      <c r="S59" s="176">
        <v>2829</v>
      </c>
      <c r="T59" s="235">
        <v>44494</v>
      </c>
      <c r="U59" s="176">
        <v>10000</v>
      </c>
    </row>
    <row r="60" spans="1:26" x14ac:dyDescent="0.3">
      <c r="A60" s="232">
        <v>813955</v>
      </c>
      <c r="B60" s="232" t="s">
        <v>1360</v>
      </c>
      <c r="C60" s="232" t="s">
        <v>146</v>
      </c>
      <c r="D60" s="232" t="s">
        <v>637</v>
      </c>
      <c r="E60" s="232">
        <v>2</v>
      </c>
      <c r="F60" s="233">
        <v>30760</v>
      </c>
      <c r="G60" s="232" t="s">
        <v>1361</v>
      </c>
      <c r="H60" s="234">
        <v>1</v>
      </c>
      <c r="I60" s="236">
        <v>1</v>
      </c>
      <c r="J60" s="236"/>
    </row>
    <row r="61" spans="1:26" x14ac:dyDescent="0.3">
      <c r="A61" s="232">
        <v>813819</v>
      </c>
      <c r="B61" s="232" t="s">
        <v>1363</v>
      </c>
      <c r="C61" s="232" t="s">
        <v>67</v>
      </c>
      <c r="D61" s="232" t="s">
        <v>958</v>
      </c>
      <c r="E61" s="232">
        <v>2</v>
      </c>
      <c r="F61" s="233">
        <v>31212</v>
      </c>
      <c r="G61" s="232" t="s">
        <v>251</v>
      </c>
      <c r="H61" s="234">
        <v>1</v>
      </c>
      <c r="I61" s="236">
        <v>1</v>
      </c>
      <c r="J61" s="236"/>
    </row>
    <row r="62" spans="1:26" x14ac:dyDescent="0.3">
      <c r="A62" s="232">
        <v>812042</v>
      </c>
      <c r="B62" s="232" t="s">
        <v>1368</v>
      </c>
      <c r="C62" s="232" t="s">
        <v>64</v>
      </c>
      <c r="D62" s="232" t="s">
        <v>880</v>
      </c>
      <c r="E62" s="232">
        <v>2</v>
      </c>
      <c r="F62" s="233">
        <v>29013</v>
      </c>
      <c r="G62" s="232" t="s">
        <v>1094</v>
      </c>
      <c r="H62" s="234">
        <v>1</v>
      </c>
      <c r="I62" s="236">
        <v>1</v>
      </c>
      <c r="J62" s="236"/>
      <c r="Z62" s="176" t="s">
        <v>1144</v>
      </c>
    </row>
    <row r="63" spans="1:26" x14ac:dyDescent="0.3">
      <c r="A63" s="232">
        <v>811286</v>
      </c>
      <c r="B63" s="232" t="s">
        <v>1373</v>
      </c>
      <c r="C63" s="232" t="s">
        <v>495</v>
      </c>
      <c r="D63" s="232" t="s">
        <v>736</v>
      </c>
      <c r="E63" s="232">
        <v>2</v>
      </c>
      <c r="F63" s="233">
        <v>33126</v>
      </c>
      <c r="G63" s="232" t="s">
        <v>1374</v>
      </c>
      <c r="H63" s="234">
        <v>1</v>
      </c>
      <c r="I63" s="236">
        <v>1</v>
      </c>
      <c r="J63" s="236"/>
      <c r="Z63" s="176" t="s">
        <v>1144</v>
      </c>
    </row>
    <row r="64" spans="1:26" x14ac:dyDescent="0.3">
      <c r="A64" s="232">
        <v>813287</v>
      </c>
      <c r="B64" s="232" t="s">
        <v>1376</v>
      </c>
      <c r="C64" s="232" t="s">
        <v>1377</v>
      </c>
      <c r="D64" s="232" t="s">
        <v>1378</v>
      </c>
      <c r="E64" s="232">
        <v>2</v>
      </c>
      <c r="F64" s="233">
        <v>36316</v>
      </c>
      <c r="G64" s="232" t="s">
        <v>765</v>
      </c>
      <c r="H64" s="234">
        <v>1</v>
      </c>
      <c r="I64" s="236">
        <v>1</v>
      </c>
      <c r="J64" s="236"/>
    </row>
    <row r="65" spans="1:26" x14ac:dyDescent="0.3">
      <c r="A65" s="232">
        <v>805317</v>
      </c>
      <c r="B65" s="232" t="s">
        <v>1385</v>
      </c>
      <c r="C65" s="232" t="s">
        <v>95</v>
      </c>
      <c r="D65" s="232" t="s">
        <v>1386</v>
      </c>
      <c r="E65" s="232">
        <v>2</v>
      </c>
      <c r="F65" s="233">
        <v>35551</v>
      </c>
      <c r="G65" s="232" t="s">
        <v>251</v>
      </c>
      <c r="H65" s="234">
        <v>1</v>
      </c>
      <c r="I65" s="236">
        <v>1</v>
      </c>
      <c r="J65" s="236"/>
      <c r="Z65" s="176" t="s">
        <v>1144</v>
      </c>
    </row>
    <row r="66" spans="1:26" x14ac:dyDescent="0.3">
      <c r="A66" s="232">
        <v>811040</v>
      </c>
      <c r="B66" s="232" t="s">
        <v>1387</v>
      </c>
      <c r="C66" s="232" t="s">
        <v>239</v>
      </c>
      <c r="D66" s="232" t="s">
        <v>701</v>
      </c>
      <c r="E66" s="232">
        <v>2</v>
      </c>
      <c r="F66" s="233">
        <v>34700</v>
      </c>
      <c r="G66" s="232" t="s">
        <v>1388</v>
      </c>
      <c r="H66" s="234">
        <v>1</v>
      </c>
      <c r="I66" s="236">
        <v>1</v>
      </c>
      <c r="J66" s="236"/>
      <c r="Z66" s="176" t="s">
        <v>1144</v>
      </c>
    </row>
    <row r="67" spans="1:26" x14ac:dyDescent="0.3">
      <c r="A67" s="232">
        <v>812204</v>
      </c>
      <c r="B67" s="232" t="s">
        <v>1389</v>
      </c>
      <c r="C67" s="232" t="s">
        <v>132</v>
      </c>
      <c r="D67" s="232" t="s">
        <v>633</v>
      </c>
      <c r="E67" s="232">
        <v>2</v>
      </c>
      <c r="F67" s="233">
        <v>32303</v>
      </c>
      <c r="G67" s="232" t="s">
        <v>251</v>
      </c>
      <c r="H67" s="234">
        <v>1</v>
      </c>
      <c r="I67" s="236">
        <v>1</v>
      </c>
      <c r="J67" s="236"/>
    </row>
    <row r="68" spans="1:26" x14ac:dyDescent="0.3">
      <c r="A68" s="232">
        <v>813359</v>
      </c>
      <c r="B68" s="232" t="s">
        <v>1390</v>
      </c>
      <c r="C68" s="232" t="s">
        <v>61</v>
      </c>
      <c r="D68" s="232" t="s">
        <v>794</v>
      </c>
      <c r="E68" s="232">
        <v>2</v>
      </c>
      <c r="F68" s="233">
        <v>36530</v>
      </c>
      <c r="G68" s="232" t="s">
        <v>1391</v>
      </c>
      <c r="H68" s="234">
        <v>1</v>
      </c>
      <c r="I68" s="236">
        <v>1</v>
      </c>
      <c r="J68" s="236"/>
    </row>
    <row r="69" spans="1:26" x14ac:dyDescent="0.3">
      <c r="A69" s="232">
        <v>809260</v>
      </c>
      <c r="B69" s="232" t="s">
        <v>1393</v>
      </c>
      <c r="C69" s="232" t="s">
        <v>69</v>
      </c>
      <c r="D69" s="232" t="s">
        <v>1394</v>
      </c>
      <c r="E69" s="232">
        <v>2</v>
      </c>
      <c r="F69" s="233">
        <v>28967</v>
      </c>
      <c r="G69" s="232" t="s">
        <v>251</v>
      </c>
      <c r="H69" s="234">
        <v>1</v>
      </c>
      <c r="I69" s="236">
        <v>1</v>
      </c>
      <c r="J69" s="236"/>
    </row>
    <row r="70" spans="1:26" x14ac:dyDescent="0.3">
      <c r="A70" s="232">
        <v>811189</v>
      </c>
      <c r="B70" s="232" t="s">
        <v>1398</v>
      </c>
      <c r="C70" s="232" t="s">
        <v>173</v>
      </c>
      <c r="D70" s="232" t="s">
        <v>820</v>
      </c>
      <c r="E70" s="232">
        <v>2</v>
      </c>
      <c r="F70" s="233">
        <v>34164</v>
      </c>
      <c r="G70" s="232" t="s">
        <v>251</v>
      </c>
      <c r="H70" s="234">
        <v>1</v>
      </c>
      <c r="I70" s="236">
        <v>1</v>
      </c>
      <c r="J70" s="236"/>
      <c r="Z70" s="176" t="s">
        <v>1144</v>
      </c>
    </row>
    <row r="71" spans="1:26" x14ac:dyDescent="0.3">
      <c r="A71" s="232">
        <v>812398</v>
      </c>
      <c r="B71" s="232" t="s">
        <v>1405</v>
      </c>
      <c r="C71" s="232" t="s">
        <v>316</v>
      </c>
      <c r="D71" s="232" t="s">
        <v>932</v>
      </c>
      <c r="E71" s="232">
        <v>2</v>
      </c>
      <c r="F71" s="233">
        <v>34931</v>
      </c>
      <c r="G71" s="232" t="s">
        <v>1406</v>
      </c>
      <c r="H71" s="234">
        <v>1</v>
      </c>
      <c r="I71" s="236">
        <v>1</v>
      </c>
      <c r="J71" s="236"/>
    </row>
    <row r="72" spans="1:26" x14ac:dyDescent="0.3">
      <c r="A72" s="232">
        <v>812782</v>
      </c>
      <c r="B72" s="232" t="s">
        <v>1413</v>
      </c>
      <c r="C72" s="232" t="s">
        <v>478</v>
      </c>
      <c r="D72" s="232" t="s">
        <v>1414</v>
      </c>
      <c r="E72" s="232">
        <v>2</v>
      </c>
      <c r="F72" s="233">
        <v>33474</v>
      </c>
      <c r="G72" s="232" t="s">
        <v>1415</v>
      </c>
      <c r="H72" s="234">
        <v>1</v>
      </c>
      <c r="I72" s="236">
        <v>1</v>
      </c>
      <c r="J72" s="236"/>
    </row>
    <row r="73" spans="1:26" x14ac:dyDescent="0.3">
      <c r="A73" s="232">
        <v>811399</v>
      </c>
      <c r="B73" s="232" t="s">
        <v>1416</v>
      </c>
      <c r="C73" s="232" t="s">
        <v>362</v>
      </c>
      <c r="D73" s="232" t="s">
        <v>1074</v>
      </c>
      <c r="E73" s="232">
        <v>2</v>
      </c>
      <c r="F73" s="233">
        <v>35916</v>
      </c>
      <c r="G73" s="232" t="s">
        <v>251</v>
      </c>
      <c r="H73" s="234">
        <v>1</v>
      </c>
      <c r="I73" s="236">
        <v>1</v>
      </c>
      <c r="J73" s="236"/>
      <c r="Z73" s="176" t="s">
        <v>1144</v>
      </c>
    </row>
    <row r="74" spans="1:26" x14ac:dyDescent="0.3">
      <c r="A74" s="232">
        <v>812884</v>
      </c>
      <c r="B74" s="232" t="s">
        <v>1417</v>
      </c>
      <c r="C74" s="232" t="s">
        <v>1418</v>
      </c>
      <c r="D74" s="232" t="s">
        <v>1419</v>
      </c>
      <c r="E74" s="232">
        <v>2</v>
      </c>
      <c r="F74" s="233">
        <v>35421</v>
      </c>
      <c r="G74" s="232" t="s">
        <v>267</v>
      </c>
      <c r="H74" s="234">
        <v>1</v>
      </c>
      <c r="I74" s="236">
        <v>1</v>
      </c>
      <c r="J74" s="236"/>
      <c r="Z74" s="176" t="s">
        <v>1144</v>
      </c>
    </row>
    <row r="75" spans="1:26" x14ac:dyDescent="0.3">
      <c r="A75" s="232">
        <v>812362</v>
      </c>
      <c r="B75" s="232" t="s">
        <v>1420</v>
      </c>
      <c r="C75" s="232" t="s">
        <v>1421</v>
      </c>
      <c r="D75" s="232" t="s">
        <v>755</v>
      </c>
      <c r="E75" s="232">
        <v>2</v>
      </c>
      <c r="F75" s="233">
        <v>28068</v>
      </c>
      <c r="G75" s="232" t="s">
        <v>1422</v>
      </c>
      <c r="H75" s="234">
        <v>1</v>
      </c>
      <c r="I75" s="236">
        <v>1</v>
      </c>
      <c r="J75" s="236"/>
      <c r="Z75" s="176" t="s">
        <v>1144</v>
      </c>
    </row>
    <row r="76" spans="1:26" x14ac:dyDescent="0.3">
      <c r="A76" s="232">
        <v>812912</v>
      </c>
      <c r="B76" s="232" t="s">
        <v>1435</v>
      </c>
      <c r="C76" s="232" t="s">
        <v>455</v>
      </c>
      <c r="D76" s="232" t="s">
        <v>670</v>
      </c>
      <c r="E76" s="232">
        <v>2</v>
      </c>
      <c r="F76" s="233">
        <v>36536</v>
      </c>
      <c r="G76" s="232" t="s">
        <v>251</v>
      </c>
      <c r="H76" s="234">
        <v>1</v>
      </c>
      <c r="I76" s="236">
        <v>1</v>
      </c>
      <c r="J76" s="236"/>
      <c r="Z76" s="176" t="s">
        <v>1144</v>
      </c>
    </row>
    <row r="77" spans="1:26" x14ac:dyDescent="0.3">
      <c r="A77" s="232">
        <v>813807</v>
      </c>
      <c r="B77" s="232" t="s">
        <v>1441</v>
      </c>
      <c r="C77" s="232" t="s">
        <v>91</v>
      </c>
      <c r="D77" s="232" t="s">
        <v>727</v>
      </c>
      <c r="E77" s="232">
        <v>2</v>
      </c>
      <c r="F77" s="233">
        <v>34429</v>
      </c>
      <c r="G77" s="232" t="s">
        <v>251</v>
      </c>
      <c r="H77" s="234">
        <v>1</v>
      </c>
      <c r="I77" s="236">
        <v>1</v>
      </c>
      <c r="J77" s="236"/>
    </row>
    <row r="78" spans="1:26" x14ac:dyDescent="0.3">
      <c r="A78" s="232">
        <v>814152</v>
      </c>
      <c r="B78" s="232" t="s">
        <v>1443</v>
      </c>
      <c r="C78" s="232" t="s">
        <v>326</v>
      </c>
      <c r="D78" s="232" t="s">
        <v>883</v>
      </c>
      <c r="E78" s="232">
        <v>2</v>
      </c>
      <c r="F78" s="233">
        <v>30288</v>
      </c>
      <c r="G78" s="232" t="s">
        <v>702</v>
      </c>
      <c r="H78" s="234">
        <v>1</v>
      </c>
      <c r="I78" s="236">
        <v>1</v>
      </c>
      <c r="J78" s="236"/>
      <c r="Z78" s="176" t="s">
        <v>1144</v>
      </c>
    </row>
    <row r="79" spans="1:26" x14ac:dyDescent="0.3">
      <c r="A79" s="232">
        <v>808900</v>
      </c>
      <c r="B79" s="232" t="s">
        <v>1448</v>
      </c>
      <c r="C79" s="232" t="s">
        <v>104</v>
      </c>
      <c r="D79" s="232" t="s">
        <v>1027</v>
      </c>
      <c r="E79" s="232">
        <v>2</v>
      </c>
      <c r="F79" s="233">
        <v>33239</v>
      </c>
      <c r="G79" s="232" t="s">
        <v>251</v>
      </c>
      <c r="H79" s="234">
        <v>1</v>
      </c>
      <c r="I79" s="236">
        <v>1</v>
      </c>
      <c r="J79" s="236"/>
      <c r="X79" s="176" t="s">
        <v>1144</v>
      </c>
      <c r="Y79" s="176" t="s">
        <v>1144</v>
      </c>
      <c r="Z79" s="176" t="s">
        <v>1144</v>
      </c>
    </row>
    <row r="80" spans="1:26" x14ac:dyDescent="0.3">
      <c r="A80" s="232">
        <v>810765</v>
      </c>
      <c r="B80" s="232" t="s">
        <v>1451</v>
      </c>
      <c r="C80" s="232" t="s">
        <v>65</v>
      </c>
      <c r="D80" s="232" t="s">
        <v>979</v>
      </c>
      <c r="E80" s="232">
        <v>2</v>
      </c>
      <c r="F80" s="233">
        <v>35796</v>
      </c>
      <c r="G80" s="232" t="s">
        <v>251</v>
      </c>
      <c r="H80" s="234">
        <v>1</v>
      </c>
      <c r="I80" s="236">
        <v>1</v>
      </c>
      <c r="J80" s="236"/>
      <c r="Y80" s="176" t="s">
        <v>1144</v>
      </c>
      <c r="Z80" s="176" t="s">
        <v>1144</v>
      </c>
    </row>
    <row r="81" spans="1:26" x14ac:dyDescent="0.3">
      <c r="A81" s="232">
        <v>802687</v>
      </c>
      <c r="B81" s="232" t="s">
        <v>1458</v>
      </c>
      <c r="C81" s="232" t="s">
        <v>112</v>
      </c>
      <c r="D81" s="232" t="s">
        <v>691</v>
      </c>
      <c r="E81" s="232">
        <v>2</v>
      </c>
      <c r="F81" s="233">
        <v>33682</v>
      </c>
      <c r="G81" s="232" t="s">
        <v>1459</v>
      </c>
      <c r="H81" s="234">
        <v>1</v>
      </c>
      <c r="I81" s="236">
        <v>1</v>
      </c>
      <c r="J81" s="236"/>
      <c r="Y81" s="176" t="s">
        <v>1144</v>
      </c>
      <c r="Z81" s="176" t="s">
        <v>1144</v>
      </c>
    </row>
    <row r="82" spans="1:26" x14ac:dyDescent="0.3">
      <c r="A82" s="232">
        <v>805352</v>
      </c>
      <c r="B82" s="232" t="s">
        <v>1462</v>
      </c>
      <c r="C82" s="232" t="s">
        <v>97</v>
      </c>
      <c r="D82" s="232" t="s">
        <v>1463</v>
      </c>
      <c r="E82" s="232">
        <v>2</v>
      </c>
      <c r="F82" s="233">
        <v>30682</v>
      </c>
      <c r="G82" s="232" t="s">
        <v>1464</v>
      </c>
      <c r="H82" s="234">
        <v>1</v>
      </c>
      <c r="I82" s="236">
        <v>1</v>
      </c>
      <c r="J82" s="236"/>
      <c r="X82" s="176" t="s">
        <v>1144</v>
      </c>
      <c r="Y82" s="176" t="s">
        <v>1144</v>
      </c>
      <c r="Z82" s="176" t="s">
        <v>1144</v>
      </c>
    </row>
    <row r="83" spans="1:26" x14ac:dyDescent="0.3">
      <c r="A83" s="232">
        <v>806820</v>
      </c>
      <c r="B83" s="232" t="s">
        <v>1472</v>
      </c>
      <c r="C83" s="232" t="s">
        <v>1320</v>
      </c>
      <c r="D83" s="232" t="s">
        <v>1473</v>
      </c>
      <c r="E83" s="232">
        <v>2</v>
      </c>
      <c r="F83" s="233">
        <v>33516</v>
      </c>
      <c r="G83" s="232" t="s">
        <v>702</v>
      </c>
      <c r="H83" s="234">
        <v>1</v>
      </c>
      <c r="I83" s="236">
        <v>1</v>
      </c>
      <c r="J83" s="236"/>
      <c r="Y83" s="176" t="s">
        <v>1144</v>
      </c>
      <c r="Z83" s="176" t="s">
        <v>1144</v>
      </c>
    </row>
    <row r="84" spans="1:26" x14ac:dyDescent="0.3">
      <c r="A84" s="232">
        <v>807139</v>
      </c>
      <c r="B84" s="232" t="s">
        <v>1474</v>
      </c>
      <c r="C84" s="232" t="s">
        <v>387</v>
      </c>
      <c r="D84" s="232" t="s">
        <v>1052</v>
      </c>
      <c r="E84" s="232">
        <v>2</v>
      </c>
      <c r="F84" s="233">
        <v>36161</v>
      </c>
      <c r="G84" s="232" t="s">
        <v>702</v>
      </c>
      <c r="H84" s="234">
        <v>1</v>
      </c>
      <c r="I84" s="236">
        <v>1</v>
      </c>
      <c r="J84" s="236"/>
      <c r="X84" s="176" t="s">
        <v>1144</v>
      </c>
      <c r="Y84" s="176" t="s">
        <v>1144</v>
      </c>
      <c r="Z84" s="176" t="s">
        <v>1144</v>
      </c>
    </row>
    <row r="85" spans="1:26" x14ac:dyDescent="0.3">
      <c r="A85" s="232">
        <v>808049</v>
      </c>
      <c r="B85" s="232" t="s">
        <v>1483</v>
      </c>
      <c r="C85" s="232" t="s">
        <v>1484</v>
      </c>
      <c r="D85" s="232" t="s">
        <v>1485</v>
      </c>
      <c r="E85" s="232">
        <v>2</v>
      </c>
      <c r="F85" s="233">
        <v>30618</v>
      </c>
      <c r="G85" s="232" t="s">
        <v>1352</v>
      </c>
      <c r="H85" s="234">
        <v>1</v>
      </c>
      <c r="I85" s="236">
        <v>1</v>
      </c>
      <c r="J85" s="236"/>
      <c r="X85" s="176" t="s">
        <v>1144</v>
      </c>
      <c r="Y85" s="176" t="s">
        <v>1144</v>
      </c>
      <c r="Z85" s="176" t="s">
        <v>1144</v>
      </c>
    </row>
    <row r="86" spans="1:26" x14ac:dyDescent="0.3">
      <c r="A86" s="232">
        <v>809306</v>
      </c>
      <c r="B86" s="232" t="s">
        <v>1486</v>
      </c>
      <c r="C86" s="232" t="s">
        <v>1202</v>
      </c>
      <c r="D86" s="232" t="s">
        <v>1487</v>
      </c>
      <c r="E86" s="232">
        <v>2</v>
      </c>
      <c r="F86" s="233">
        <v>33465</v>
      </c>
      <c r="G86" s="232" t="s">
        <v>610</v>
      </c>
      <c r="H86" s="234">
        <v>1</v>
      </c>
      <c r="I86" s="236">
        <v>1</v>
      </c>
      <c r="J86" s="236"/>
      <c r="X86" s="176" t="s">
        <v>1144</v>
      </c>
      <c r="Y86" s="176" t="s">
        <v>1144</v>
      </c>
      <c r="Z86" s="176" t="s">
        <v>1144</v>
      </c>
    </row>
    <row r="87" spans="1:26" x14ac:dyDescent="0.3">
      <c r="A87" s="232">
        <v>809480</v>
      </c>
      <c r="B87" s="232" t="s">
        <v>1490</v>
      </c>
      <c r="C87" s="232" t="s">
        <v>422</v>
      </c>
      <c r="D87" s="232" t="s">
        <v>796</v>
      </c>
      <c r="E87" s="232">
        <v>2</v>
      </c>
      <c r="F87" s="233">
        <v>36550</v>
      </c>
      <c r="G87" s="232" t="s">
        <v>682</v>
      </c>
      <c r="H87" s="234">
        <v>1</v>
      </c>
      <c r="I87" s="236">
        <v>1</v>
      </c>
      <c r="J87" s="236"/>
      <c r="Y87" s="176" t="s">
        <v>1144</v>
      </c>
      <c r="Z87" s="176" t="s">
        <v>1144</v>
      </c>
    </row>
    <row r="88" spans="1:26" x14ac:dyDescent="0.3">
      <c r="A88" s="232">
        <v>805156</v>
      </c>
      <c r="B88" s="232" t="s">
        <v>1502</v>
      </c>
      <c r="C88" s="232" t="s">
        <v>114</v>
      </c>
      <c r="D88" s="232" t="s">
        <v>721</v>
      </c>
      <c r="E88" s="232">
        <v>2</v>
      </c>
      <c r="F88" s="233">
        <v>34954</v>
      </c>
      <c r="G88" s="232" t="s">
        <v>854</v>
      </c>
      <c r="H88" s="234">
        <v>1</v>
      </c>
      <c r="I88" s="236">
        <v>1</v>
      </c>
      <c r="J88" s="236"/>
      <c r="W88" s="176" t="s">
        <v>1144</v>
      </c>
      <c r="X88" s="176" t="s">
        <v>1144</v>
      </c>
      <c r="Y88" s="176" t="s">
        <v>1144</v>
      </c>
      <c r="Z88" s="176" t="s">
        <v>1144</v>
      </c>
    </row>
    <row r="89" spans="1:26" x14ac:dyDescent="0.3">
      <c r="A89" s="232">
        <v>809725</v>
      </c>
      <c r="B89" s="232" t="s">
        <v>1511</v>
      </c>
      <c r="C89" s="232" t="s">
        <v>108</v>
      </c>
      <c r="D89" s="232" t="s">
        <v>1512</v>
      </c>
      <c r="E89" s="232">
        <v>2</v>
      </c>
      <c r="F89" s="233">
        <v>35496</v>
      </c>
      <c r="G89" s="232" t="s">
        <v>251</v>
      </c>
      <c r="H89" s="234">
        <v>1</v>
      </c>
      <c r="I89" s="236">
        <v>1</v>
      </c>
      <c r="J89" s="236"/>
      <c r="W89" s="176" t="s">
        <v>1144</v>
      </c>
      <c r="X89" s="176" t="s">
        <v>1144</v>
      </c>
      <c r="Y89" s="176" t="s">
        <v>1144</v>
      </c>
      <c r="Z89" s="176" t="s">
        <v>1144</v>
      </c>
    </row>
    <row r="90" spans="1:26" x14ac:dyDescent="0.3">
      <c r="A90" s="232">
        <v>809778</v>
      </c>
      <c r="B90" s="232" t="s">
        <v>1513</v>
      </c>
      <c r="C90" s="232" t="s">
        <v>89</v>
      </c>
      <c r="D90" s="232" t="s">
        <v>699</v>
      </c>
      <c r="E90" s="232">
        <v>2</v>
      </c>
      <c r="F90" s="233">
        <v>36254</v>
      </c>
      <c r="G90" s="232" t="s">
        <v>251</v>
      </c>
      <c r="H90" s="234">
        <v>1</v>
      </c>
      <c r="I90" s="236">
        <v>1</v>
      </c>
      <c r="J90" s="236"/>
      <c r="W90" s="176" t="s">
        <v>1144</v>
      </c>
      <c r="Y90" s="176" t="s">
        <v>1144</v>
      </c>
      <c r="Z90" s="176" t="s">
        <v>1144</v>
      </c>
    </row>
    <row r="91" spans="1:26" x14ac:dyDescent="0.3">
      <c r="A91" s="232">
        <v>809796</v>
      </c>
      <c r="B91" s="232" t="s">
        <v>1514</v>
      </c>
      <c r="C91" s="232" t="s">
        <v>1515</v>
      </c>
      <c r="D91" s="232" t="s">
        <v>1516</v>
      </c>
      <c r="E91" s="232">
        <v>2</v>
      </c>
      <c r="F91" s="233">
        <v>36342</v>
      </c>
      <c r="G91" s="232" t="s">
        <v>702</v>
      </c>
      <c r="H91" s="234">
        <v>1</v>
      </c>
      <c r="I91" s="236">
        <v>1</v>
      </c>
      <c r="J91" s="236"/>
      <c r="W91" s="176" t="s">
        <v>1144</v>
      </c>
      <c r="X91" s="176" t="s">
        <v>1144</v>
      </c>
      <c r="Y91" s="176" t="s">
        <v>1144</v>
      </c>
      <c r="Z91" s="176" t="s">
        <v>1144</v>
      </c>
    </row>
    <row r="92" spans="1:26" x14ac:dyDescent="0.3">
      <c r="A92" s="232">
        <v>809806</v>
      </c>
      <c r="B92" s="232" t="s">
        <v>1517</v>
      </c>
      <c r="C92" s="232" t="s">
        <v>163</v>
      </c>
      <c r="D92" s="232" t="s">
        <v>755</v>
      </c>
      <c r="E92" s="232">
        <v>2</v>
      </c>
      <c r="F92" s="233">
        <v>34130</v>
      </c>
      <c r="G92" s="232" t="s">
        <v>1518</v>
      </c>
      <c r="H92" s="234">
        <v>1</v>
      </c>
      <c r="I92" s="236">
        <v>1</v>
      </c>
      <c r="J92" s="236"/>
      <c r="W92" s="176" t="s">
        <v>1144</v>
      </c>
      <c r="X92" s="176" t="s">
        <v>1144</v>
      </c>
      <c r="Y92" s="176" t="s">
        <v>1144</v>
      </c>
      <c r="Z92" s="176" t="s">
        <v>1144</v>
      </c>
    </row>
    <row r="93" spans="1:26" x14ac:dyDescent="0.3">
      <c r="A93" s="232">
        <v>810321</v>
      </c>
      <c r="B93" s="232" t="s">
        <v>1528</v>
      </c>
      <c r="C93" s="232" t="s">
        <v>1529</v>
      </c>
      <c r="D93" s="232" t="s">
        <v>722</v>
      </c>
      <c r="E93" s="232">
        <v>2</v>
      </c>
      <c r="F93" s="233">
        <v>29971</v>
      </c>
      <c r="G93" s="232" t="s">
        <v>702</v>
      </c>
      <c r="H93" s="234">
        <v>1</v>
      </c>
      <c r="I93" s="236">
        <v>1</v>
      </c>
      <c r="J93" s="236"/>
      <c r="W93" s="176" t="s">
        <v>1144</v>
      </c>
      <c r="X93" s="176" t="s">
        <v>1144</v>
      </c>
      <c r="Y93" s="176" t="s">
        <v>1144</v>
      </c>
      <c r="Z93" s="176" t="s">
        <v>1144</v>
      </c>
    </row>
    <row r="94" spans="1:26" x14ac:dyDescent="0.3">
      <c r="A94" s="232">
        <v>810345</v>
      </c>
      <c r="B94" s="232" t="s">
        <v>1530</v>
      </c>
      <c r="C94" s="232" t="s">
        <v>476</v>
      </c>
      <c r="D94" s="232" t="s">
        <v>636</v>
      </c>
      <c r="E94" s="232">
        <v>2</v>
      </c>
      <c r="F94" s="233">
        <v>32874</v>
      </c>
      <c r="G94" s="232" t="s">
        <v>845</v>
      </c>
      <c r="H94" s="234">
        <v>1</v>
      </c>
      <c r="I94" s="236">
        <v>1</v>
      </c>
      <c r="J94" s="236"/>
      <c r="W94" s="176" t="s">
        <v>1144</v>
      </c>
      <c r="X94" s="176" t="s">
        <v>1144</v>
      </c>
      <c r="Y94" s="176" t="s">
        <v>1144</v>
      </c>
      <c r="Z94" s="176" t="s">
        <v>1144</v>
      </c>
    </row>
    <row r="95" spans="1:26" x14ac:dyDescent="0.3">
      <c r="A95" s="232">
        <v>802672</v>
      </c>
      <c r="B95" s="232" t="s">
        <v>1531</v>
      </c>
      <c r="C95" s="232" t="s">
        <v>68</v>
      </c>
      <c r="D95" s="232" t="s">
        <v>607</v>
      </c>
      <c r="E95" s="232">
        <v>2</v>
      </c>
      <c r="F95" s="233">
        <v>29221</v>
      </c>
      <c r="G95" s="232" t="s">
        <v>251</v>
      </c>
      <c r="H95" s="234">
        <v>1</v>
      </c>
      <c r="I95" s="236">
        <v>1</v>
      </c>
      <c r="J95" s="236"/>
      <c r="W95" s="176" t="s">
        <v>1144</v>
      </c>
      <c r="X95" s="176" t="s">
        <v>1144</v>
      </c>
      <c r="Y95" s="176" t="s">
        <v>1144</v>
      </c>
      <c r="Z95" s="176" t="s">
        <v>1144</v>
      </c>
    </row>
    <row r="96" spans="1:26" x14ac:dyDescent="0.3">
      <c r="A96" s="232">
        <v>802760</v>
      </c>
      <c r="B96" s="232" t="s">
        <v>1532</v>
      </c>
      <c r="C96" s="232" t="s">
        <v>68</v>
      </c>
      <c r="D96" s="232" t="s">
        <v>627</v>
      </c>
      <c r="E96" s="232">
        <v>2</v>
      </c>
      <c r="F96" s="233">
        <v>30407</v>
      </c>
      <c r="G96" s="232" t="s">
        <v>1533</v>
      </c>
      <c r="H96" s="234">
        <v>1</v>
      </c>
      <c r="I96" s="236">
        <v>1</v>
      </c>
      <c r="J96" s="236"/>
      <c r="W96" s="176" t="s">
        <v>1144</v>
      </c>
      <c r="X96" s="176" t="s">
        <v>1144</v>
      </c>
      <c r="Y96" s="176" t="s">
        <v>1144</v>
      </c>
      <c r="Z96" s="176" t="s">
        <v>1144</v>
      </c>
    </row>
    <row r="97" spans="1:26" x14ac:dyDescent="0.3">
      <c r="A97" s="232">
        <v>805072</v>
      </c>
      <c r="B97" s="232" t="s">
        <v>1540</v>
      </c>
      <c r="C97" s="232" t="s">
        <v>66</v>
      </c>
      <c r="D97" s="232" t="s">
        <v>691</v>
      </c>
      <c r="E97" s="232">
        <v>2</v>
      </c>
      <c r="F97" s="233">
        <v>35494</v>
      </c>
      <c r="G97" s="232" t="s">
        <v>702</v>
      </c>
      <c r="H97" s="234">
        <v>1</v>
      </c>
      <c r="I97" s="236">
        <v>1</v>
      </c>
      <c r="J97" s="236"/>
      <c r="W97" s="176" t="s">
        <v>1144</v>
      </c>
      <c r="X97" s="176" t="s">
        <v>1144</v>
      </c>
      <c r="Y97" s="176" t="s">
        <v>1144</v>
      </c>
      <c r="Z97" s="176" t="s">
        <v>1144</v>
      </c>
    </row>
    <row r="98" spans="1:26" x14ac:dyDescent="0.3">
      <c r="A98" s="232">
        <v>806273</v>
      </c>
      <c r="B98" s="232" t="s">
        <v>1549</v>
      </c>
      <c r="C98" s="232" t="s">
        <v>1550</v>
      </c>
      <c r="D98" s="232" t="s">
        <v>704</v>
      </c>
      <c r="E98" s="232">
        <v>2</v>
      </c>
      <c r="F98" s="233">
        <v>35805</v>
      </c>
      <c r="G98" s="232" t="s">
        <v>709</v>
      </c>
      <c r="H98" s="234">
        <v>1</v>
      </c>
      <c r="I98" s="236">
        <v>1</v>
      </c>
      <c r="J98" s="236"/>
      <c r="W98" s="176" t="s">
        <v>1144</v>
      </c>
      <c r="X98" s="176" t="s">
        <v>1144</v>
      </c>
      <c r="Y98" s="176" t="s">
        <v>1144</v>
      </c>
      <c r="Z98" s="176" t="s">
        <v>1144</v>
      </c>
    </row>
    <row r="99" spans="1:26" x14ac:dyDescent="0.3">
      <c r="A99" s="232">
        <v>806841</v>
      </c>
      <c r="B99" s="232" t="s">
        <v>1554</v>
      </c>
      <c r="C99" s="232" t="s">
        <v>108</v>
      </c>
      <c r="D99" s="232" t="s">
        <v>653</v>
      </c>
      <c r="E99" s="232">
        <v>2</v>
      </c>
      <c r="H99" s="234">
        <v>1</v>
      </c>
      <c r="I99" s="236">
        <v>1</v>
      </c>
      <c r="J99" s="236"/>
      <c r="W99" s="176" t="s">
        <v>1144</v>
      </c>
      <c r="X99" s="176" t="s">
        <v>1144</v>
      </c>
      <c r="Y99" s="176" t="s">
        <v>1144</v>
      </c>
      <c r="Z99" s="176" t="s">
        <v>1144</v>
      </c>
    </row>
    <row r="100" spans="1:26" x14ac:dyDescent="0.3">
      <c r="A100" s="232">
        <v>807114</v>
      </c>
      <c r="B100" s="232" t="s">
        <v>1560</v>
      </c>
      <c r="C100" s="232" t="s">
        <v>433</v>
      </c>
      <c r="D100" s="232" t="s">
        <v>736</v>
      </c>
      <c r="E100" s="232">
        <v>2</v>
      </c>
      <c r="F100" s="233">
        <v>31054</v>
      </c>
      <c r="G100" s="232" t="s">
        <v>251</v>
      </c>
      <c r="H100" s="234">
        <v>1</v>
      </c>
      <c r="I100" s="236">
        <v>1</v>
      </c>
      <c r="J100" s="236"/>
      <c r="W100" s="176" t="s">
        <v>1144</v>
      </c>
      <c r="X100" s="176" t="s">
        <v>1144</v>
      </c>
      <c r="Y100" s="176" t="s">
        <v>1144</v>
      </c>
      <c r="Z100" s="176" t="s">
        <v>1144</v>
      </c>
    </row>
    <row r="101" spans="1:26" x14ac:dyDescent="0.3">
      <c r="A101" s="232">
        <v>807145</v>
      </c>
      <c r="B101" s="232" t="s">
        <v>1562</v>
      </c>
      <c r="C101" s="232" t="s">
        <v>237</v>
      </c>
      <c r="D101" s="232" t="s">
        <v>664</v>
      </c>
      <c r="E101" s="232">
        <v>2</v>
      </c>
      <c r="F101" s="233">
        <v>33239</v>
      </c>
      <c r="G101" s="232" t="s">
        <v>1563</v>
      </c>
      <c r="H101" s="234">
        <v>1</v>
      </c>
      <c r="I101" s="236">
        <v>1</v>
      </c>
      <c r="J101" s="236"/>
      <c r="W101" s="176" t="s">
        <v>1144</v>
      </c>
      <c r="X101" s="176" t="s">
        <v>1144</v>
      </c>
      <c r="Y101" s="176" t="s">
        <v>1144</v>
      </c>
      <c r="Z101" s="176" t="s">
        <v>1144</v>
      </c>
    </row>
    <row r="102" spans="1:26" x14ac:dyDescent="0.3">
      <c r="A102" s="232">
        <v>807165</v>
      </c>
      <c r="B102" s="232" t="s">
        <v>1564</v>
      </c>
      <c r="C102" s="232" t="s">
        <v>1565</v>
      </c>
      <c r="D102" s="232" t="s">
        <v>602</v>
      </c>
      <c r="E102" s="232">
        <v>2</v>
      </c>
      <c r="F102" s="233" t="s">
        <v>1566</v>
      </c>
      <c r="G102" s="232" t="s">
        <v>702</v>
      </c>
      <c r="H102" s="234">
        <v>1</v>
      </c>
      <c r="I102" s="236">
        <v>1</v>
      </c>
      <c r="J102" s="236"/>
      <c r="W102" s="176" t="s">
        <v>1144</v>
      </c>
      <c r="X102" s="176" t="s">
        <v>1144</v>
      </c>
      <c r="Y102" s="176" t="s">
        <v>1144</v>
      </c>
      <c r="Z102" s="176" t="s">
        <v>1144</v>
      </c>
    </row>
    <row r="103" spans="1:26" x14ac:dyDescent="0.3">
      <c r="A103" s="232">
        <v>807431</v>
      </c>
      <c r="B103" s="232" t="s">
        <v>1567</v>
      </c>
      <c r="C103" s="232" t="s">
        <v>112</v>
      </c>
      <c r="D103" s="232" t="s">
        <v>895</v>
      </c>
      <c r="E103" s="232">
        <v>2</v>
      </c>
      <c r="F103" s="233">
        <v>32028</v>
      </c>
      <c r="G103" s="232" t="s">
        <v>251</v>
      </c>
      <c r="H103" s="234">
        <v>1</v>
      </c>
      <c r="I103" s="236">
        <v>1</v>
      </c>
      <c r="J103" s="236"/>
      <c r="W103" s="176" t="s">
        <v>1144</v>
      </c>
      <c r="X103" s="176" t="s">
        <v>1144</v>
      </c>
      <c r="Y103" s="176" t="s">
        <v>1144</v>
      </c>
      <c r="Z103" s="176" t="s">
        <v>1144</v>
      </c>
    </row>
    <row r="104" spans="1:26" x14ac:dyDescent="0.3">
      <c r="A104" s="232">
        <v>808698</v>
      </c>
      <c r="B104" s="232" t="s">
        <v>1584</v>
      </c>
      <c r="C104" s="232" t="s">
        <v>1585</v>
      </c>
      <c r="D104" s="232" t="s">
        <v>628</v>
      </c>
      <c r="E104" s="232">
        <v>2</v>
      </c>
      <c r="F104" s="233">
        <v>29952</v>
      </c>
      <c r="G104" s="232" t="s">
        <v>251</v>
      </c>
      <c r="H104" s="234">
        <v>1</v>
      </c>
      <c r="I104" s="236">
        <v>1</v>
      </c>
      <c r="J104" s="236"/>
      <c r="W104" s="176" t="s">
        <v>1144</v>
      </c>
      <c r="X104" s="176" t="s">
        <v>1144</v>
      </c>
      <c r="Y104" s="176" t="s">
        <v>1144</v>
      </c>
      <c r="Z104" s="176" t="s">
        <v>1144</v>
      </c>
    </row>
    <row r="105" spans="1:26" x14ac:dyDescent="0.3">
      <c r="A105" s="232">
        <v>809054</v>
      </c>
      <c r="B105" s="232" t="s">
        <v>1587</v>
      </c>
      <c r="C105" s="232" t="s">
        <v>1588</v>
      </c>
      <c r="D105" s="232" t="s">
        <v>1589</v>
      </c>
      <c r="E105" s="232">
        <v>2</v>
      </c>
      <c r="F105" s="233" t="s">
        <v>1590</v>
      </c>
      <c r="G105" s="232" t="s">
        <v>655</v>
      </c>
      <c r="H105" s="234">
        <v>1</v>
      </c>
      <c r="I105" s="236">
        <v>1</v>
      </c>
      <c r="J105" s="236"/>
      <c r="W105" s="176" t="s">
        <v>1144</v>
      </c>
      <c r="X105" s="176" t="s">
        <v>1144</v>
      </c>
      <c r="Y105" s="176" t="s">
        <v>1144</v>
      </c>
      <c r="Z105" s="176" t="s">
        <v>1144</v>
      </c>
    </row>
    <row r="106" spans="1:26" x14ac:dyDescent="0.3">
      <c r="A106" s="232">
        <v>809181</v>
      </c>
      <c r="B106" s="232" t="s">
        <v>1591</v>
      </c>
      <c r="C106" s="232" t="s">
        <v>334</v>
      </c>
      <c r="D106" s="232" t="s">
        <v>652</v>
      </c>
      <c r="E106" s="232">
        <v>2</v>
      </c>
      <c r="F106" s="233">
        <v>34506</v>
      </c>
      <c r="G106" s="232" t="s">
        <v>251</v>
      </c>
      <c r="H106" s="234">
        <v>1</v>
      </c>
      <c r="I106" s="236">
        <v>1</v>
      </c>
      <c r="J106" s="236"/>
      <c r="W106" s="176" t="s">
        <v>1144</v>
      </c>
      <c r="X106" s="176" t="s">
        <v>1144</v>
      </c>
      <c r="Y106" s="176" t="s">
        <v>1144</v>
      </c>
      <c r="Z106" s="176" t="s">
        <v>1144</v>
      </c>
    </row>
    <row r="107" spans="1:26" x14ac:dyDescent="0.3">
      <c r="A107" s="232">
        <v>809236</v>
      </c>
      <c r="B107" s="232" t="s">
        <v>1592</v>
      </c>
      <c r="C107" s="232" t="s">
        <v>121</v>
      </c>
      <c r="D107" s="232" t="s">
        <v>1593</v>
      </c>
      <c r="E107" s="232">
        <v>2</v>
      </c>
      <c r="F107" s="233">
        <v>34776</v>
      </c>
      <c r="G107" s="232" t="s">
        <v>251</v>
      </c>
      <c r="H107" s="234">
        <v>1</v>
      </c>
      <c r="I107" s="236">
        <v>1</v>
      </c>
      <c r="J107" s="236"/>
      <c r="W107" s="176" t="s">
        <v>1144</v>
      </c>
      <c r="X107" s="176" t="s">
        <v>1144</v>
      </c>
      <c r="Y107" s="176" t="s">
        <v>1144</v>
      </c>
      <c r="Z107" s="176" t="s">
        <v>1144</v>
      </c>
    </row>
    <row r="108" spans="1:26" x14ac:dyDescent="0.3">
      <c r="A108" s="232">
        <v>809278</v>
      </c>
      <c r="B108" s="232" t="s">
        <v>1595</v>
      </c>
      <c r="C108" s="232" t="s">
        <v>104</v>
      </c>
      <c r="D108" s="232" t="s">
        <v>922</v>
      </c>
      <c r="E108" s="232">
        <v>2</v>
      </c>
      <c r="F108" s="233">
        <v>36212</v>
      </c>
      <c r="G108" s="232" t="s">
        <v>666</v>
      </c>
      <c r="H108" s="234">
        <v>1</v>
      </c>
      <c r="I108" s="236">
        <v>1</v>
      </c>
      <c r="J108" s="236"/>
      <c r="W108" s="176" t="s">
        <v>1144</v>
      </c>
      <c r="X108" s="176" t="s">
        <v>1144</v>
      </c>
      <c r="Y108" s="176" t="s">
        <v>1144</v>
      </c>
      <c r="Z108" s="176" t="s">
        <v>1144</v>
      </c>
    </row>
    <row r="109" spans="1:26" x14ac:dyDescent="0.3">
      <c r="A109" s="232">
        <v>809507</v>
      </c>
      <c r="B109" s="232" t="s">
        <v>1604</v>
      </c>
      <c r="C109" s="232" t="s">
        <v>124</v>
      </c>
      <c r="D109" s="232" t="s">
        <v>1605</v>
      </c>
      <c r="E109" s="232">
        <v>2</v>
      </c>
      <c r="F109" s="233">
        <v>36170</v>
      </c>
      <c r="G109" s="232" t="s">
        <v>251</v>
      </c>
      <c r="H109" s="234">
        <v>1</v>
      </c>
      <c r="I109" s="236">
        <v>1</v>
      </c>
      <c r="J109" s="236"/>
      <c r="W109" s="176" t="s">
        <v>1144</v>
      </c>
      <c r="X109" s="176" t="s">
        <v>1144</v>
      </c>
      <c r="Y109" s="176" t="s">
        <v>1144</v>
      </c>
      <c r="Z109" s="176" t="s">
        <v>1144</v>
      </c>
    </row>
    <row r="110" spans="1:26" x14ac:dyDescent="0.3">
      <c r="A110" s="232">
        <v>810202</v>
      </c>
      <c r="B110" s="232" t="s">
        <v>1621</v>
      </c>
      <c r="C110" s="232" t="s">
        <v>61</v>
      </c>
      <c r="D110" s="232" t="s">
        <v>699</v>
      </c>
      <c r="E110" s="232">
        <v>2</v>
      </c>
      <c r="F110" s="233">
        <v>34090</v>
      </c>
      <c r="G110" s="232" t="s">
        <v>1622</v>
      </c>
      <c r="H110" s="234">
        <v>1</v>
      </c>
      <c r="I110" s="236">
        <v>1</v>
      </c>
      <c r="J110" s="236"/>
      <c r="W110" s="176" t="s">
        <v>1144</v>
      </c>
      <c r="X110" s="176" t="s">
        <v>1144</v>
      </c>
      <c r="Y110" s="176" t="s">
        <v>1144</v>
      </c>
      <c r="Z110" s="176" t="s">
        <v>1144</v>
      </c>
    </row>
    <row r="111" spans="1:26" x14ac:dyDescent="0.3">
      <c r="A111" s="232">
        <v>810384</v>
      </c>
      <c r="B111" s="232" t="s">
        <v>1623</v>
      </c>
      <c r="C111" s="232" t="s">
        <v>181</v>
      </c>
      <c r="D111" s="232" t="s">
        <v>670</v>
      </c>
      <c r="E111" s="232">
        <v>2</v>
      </c>
      <c r="F111" s="233">
        <v>31778</v>
      </c>
      <c r="G111" s="232" t="s">
        <v>610</v>
      </c>
      <c r="H111" s="234">
        <v>1</v>
      </c>
      <c r="I111" s="236">
        <v>1</v>
      </c>
      <c r="J111" s="236"/>
      <c r="W111" s="176" t="s">
        <v>1144</v>
      </c>
      <c r="X111" s="176" t="s">
        <v>1144</v>
      </c>
      <c r="Y111" s="176" t="s">
        <v>1144</v>
      </c>
      <c r="Z111" s="176" t="s">
        <v>1144</v>
      </c>
    </row>
    <row r="112" spans="1:26" x14ac:dyDescent="0.3">
      <c r="A112" s="232">
        <v>804619</v>
      </c>
      <c r="B112" s="232" t="s">
        <v>1637</v>
      </c>
      <c r="C112" s="232" t="s">
        <v>366</v>
      </c>
      <c r="D112" s="232" t="s">
        <v>1638</v>
      </c>
      <c r="E112" s="232">
        <v>2</v>
      </c>
      <c r="G112" s="232" t="s">
        <v>251</v>
      </c>
      <c r="H112" s="234">
        <v>1</v>
      </c>
      <c r="I112" s="236">
        <v>1</v>
      </c>
      <c r="J112" s="236"/>
      <c r="W112" s="176" t="s">
        <v>1144</v>
      </c>
      <c r="X112" s="176" t="s">
        <v>1144</v>
      </c>
      <c r="Y112" s="176" t="s">
        <v>1144</v>
      </c>
      <c r="Z112" s="176" t="s">
        <v>1144</v>
      </c>
    </row>
    <row r="113" spans="1:26" x14ac:dyDescent="0.3">
      <c r="A113" s="232">
        <v>804660</v>
      </c>
      <c r="B113" s="232" t="s">
        <v>1639</v>
      </c>
      <c r="C113" s="232" t="s">
        <v>64</v>
      </c>
      <c r="D113" s="232" t="s">
        <v>697</v>
      </c>
      <c r="E113" s="232">
        <v>2</v>
      </c>
      <c r="F113" s="233">
        <v>28856</v>
      </c>
      <c r="G113" s="232" t="s">
        <v>251</v>
      </c>
      <c r="H113" s="234">
        <v>1</v>
      </c>
      <c r="I113" s="236">
        <v>1</v>
      </c>
      <c r="J113" s="236"/>
      <c r="W113" s="176" t="s">
        <v>1144</v>
      </c>
      <c r="X113" s="176" t="s">
        <v>1144</v>
      </c>
      <c r="Y113" s="176" t="s">
        <v>1144</v>
      </c>
      <c r="Z113" s="176" t="s">
        <v>1144</v>
      </c>
    </row>
    <row r="114" spans="1:26" x14ac:dyDescent="0.3">
      <c r="A114" s="232">
        <v>804884</v>
      </c>
      <c r="B114" s="232" t="s">
        <v>1640</v>
      </c>
      <c r="C114" s="232" t="s">
        <v>68</v>
      </c>
      <c r="D114" s="232" t="s">
        <v>792</v>
      </c>
      <c r="E114" s="232">
        <v>2</v>
      </c>
      <c r="F114" s="233">
        <v>30630</v>
      </c>
      <c r="G114" s="232" t="s">
        <v>1641</v>
      </c>
      <c r="H114" s="234">
        <v>1</v>
      </c>
      <c r="I114" s="236">
        <v>1</v>
      </c>
      <c r="J114" s="236"/>
      <c r="W114" s="176" t="s">
        <v>1144</v>
      </c>
      <c r="X114" s="176" t="s">
        <v>1144</v>
      </c>
      <c r="Y114" s="176" t="s">
        <v>1144</v>
      </c>
      <c r="Z114" s="176" t="s">
        <v>1144</v>
      </c>
    </row>
    <row r="115" spans="1:26" x14ac:dyDescent="0.3">
      <c r="A115" s="232">
        <v>806792</v>
      </c>
      <c r="B115" s="232" t="s">
        <v>1646</v>
      </c>
      <c r="C115" s="232" t="s">
        <v>163</v>
      </c>
      <c r="D115" s="232" t="s">
        <v>1647</v>
      </c>
      <c r="E115" s="232">
        <v>2</v>
      </c>
      <c r="F115" s="233">
        <v>34632</v>
      </c>
      <c r="G115" s="232" t="s">
        <v>610</v>
      </c>
      <c r="H115" s="234">
        <v>1</v>
      </c>
      <c r="I115" s="236">
        <v>1</v>
      </c>
      <c r="J115" s="236"/>
      <c r="W115" s="176" t="s">
        <v>1144</v>
      </c>
      <c r="X115" s="176" t="s">
        <v>1144</v>
      </c>
      <c r="Y115" s="176" t="s">
        <v>1144</v>
      </c>
      <c r="Z115" s="176" t="s">
        <v>1144</v>
      </c>
    </row>
    <row r="116" spans="1:26" x14ac:dyDescent="0.3">
      <c r="A116" s="232">
        <v>806918</v>
      </c>
      <c r="B116" s="232" t="s">
        <v>1648</v>
      </c>
      <c r="C116" s="232" t="s">
        <v>66</v>
      </c>
      <c r="D116" s="232" t="s">
        <v>922</v>
      </c>
      <c r="E116" s="232">
        <v>2</v>
      </c>
      <c r="F116" s="233" t="s">
        <v>1649</v>
      </c>
      <c r="G116" s="232" t="s">
        <v>1040</v>
      </c>
      <c r="H116" s="234">
        <v>1</v>
      </c>
      <c r="I116" s="236">
        <v>1</v>
      </c>
      <c r="J116" s="236"/>
      <c r="W116" s="176" t="s">
        <v>1144</v>
      </c>
      <c r="X116" s="176" t="s">
        <v>1144</v>
      </c>
      <c r="Y116" s="176" t="s">
        <v>1144</v>
      </c>
      <c r="Z116" s="176" t="s">
        <v>1144</v>
      </c>
    </row>
    <row r="117" spans="1:26" x14ac:dyDescent="0.3">
      <c r="A117" s="232">
        <v>808146</v>
      </c>
      <c r="B117" s="232" t="s">
        <v>1660</v>
      </c>
      <c r="C117" s="232" t="s">
        <v>66</v>
      </c>
      <c r="D117" s="232" t="s">
        <v>625</v>
      </c>
      <c r="E117" s="232">
        <v>2</v>
      </c>
      <c r="F117" s="233">
        <v>35824</v>
      </c>
      <c r="G117" s="232" t="s">
        <v>655</v>
      </c>
      <c r="H117" s="234">
        <v>1</v>
      </c>
      <c r="I117" s="236">
        <v>1</v>
      </c>
      <c r="J117" s="236"/>
      <c r="W117" s="176" t="s">
        <v>1144</v>
      </c>
      <c r="X117" s="176" t="s">
        <v>1144</v>
      </c>
      <c r="Y117" s="176" t="s">
        <v>1144</v>
      </c>
      <c r="Z117" s="176" t="s">
        <v>1144</v>
      </c>
    </row>
    <row r="118" spans="1:26" x14ac:dyDescent="0.3">
      <c r="A118" s="232">
        <v>808152</v>
      </c>
      <c r="B118" s="232" t="s">
        <v>1661</v>
      </c>
      <c r="C118" s="232" t="s">
        <v>66</v>
      </c>
      <c r="D118" s="232" t="s">
        <v>1662</v>
      </c>
      <c r="E118" s="232">
        <v>2</v>
      </c>
      <c r="F118" s="233">
        <v>35954</v>
      </c>
      <c r="G118" s="232" t="s">
        <v>665</v>
      </c>
      <c r="H118" s="234">
        <v>1</v>
      </c>
      <c r="I118" s="236">
        <v>1</v>
      </c>
      <c r="J118" s="236"/>
      <c r="W118" s="176" t="s">
        <v>1144</v>
      </c>
      <c r="X118" s="176" t="s">
        <v>1144</v>
      </c>
      <c r="Y118" s="176" t="s">
        <v>1144</v>
      </c>
      <c r="Z118" s="176" t="s">
        <v>1144</v>
      </c>
    </row>
    <row r="119" spans="1:26" x14ac:dyDescent="0.3">
      <c r="A119" s="232">
        <v>808215</v>
      </c>
      <c r="B119" s="232" t="s">
        <v>1663</v>
      </c>
      <c r="C119" s="232" t="s">
        <v>99</v>
      </c>
      <c r="D119" s="232" t="s">
        <v>639</v>
      </c>
      <c r="E119" s="232">
        <v>2</v>
      </c>
      <c r="F119" s="233">
        <v>35873</v>
      </c>
      <c r="G119" s="232" t="s">
        <v>267</v>
      </c>
      <c r="H119" s="234">
        <v>1</v>
      </c>
      <c r="I119" s="236">
        <v>1</v>
      </c>
      <c r="J119" s="236"/>
      <c r="W119" s="176" t="s">
        <v>1144</v>
      </c>
      <c r="X119" s="176" t="s">
        <v>1144</v>
      </c>
      <c r="Y119" s="176" t="s">
        <v>1144</v>
      </c>
      <c r="Z119" s="176" t="s">
        <v>1144</v>
      </c>
    </row>
    <row r="120" spans="1:26" x14ac:dyDescent="0.3">
      <c r="A120" s="232">
        <v>809007</v>
      </c>
      <c r="B120" s="232" t="s">
        <v>1681</v>
      </c>
      <c r="C120" s="232" t="s">
        <v>66</v>
      </c>
      <c r="D120" s="232" t="s">
        <v>1682</v>
      </c>
      <c r="E120" s="232">
        <v>2</v>
      </c>
      <c r="F120" s="233">
        <v>29331</v>
      </c>
      <c r="G120" s="232" t="s">
        <v>647</v>
      </c>
      <c r="H120" s="234">
        <v>1</v>
      </c>
      <c r="I120" s="236">
        <v>1</v>
      </c>
      <c r="J120" s="236"/>
      <c r="W120" s="176" t="s">
        <v>1144</v>
      </c>
      <c r="X120" s="176" t="s">
        <v>1144</v>
      </c>
      <c r="Y120" s="176" t="s">
        <v>1144</v>
      </c>
      <c r="Z120" s="176" t="s">
        <v>1144</v>
      </c>
    </row>
    <row r="121" spans="1:26" x14ac:dyDescent="0.3">
      <c r="A121" s="232">
        <v>809011</v>
      </c>
      <c r="B121" s="232" t="s">
        <v>1683</v>
      </c>
      <c r="C121" s="232" t="s">
        <v>152</v>
      </c>
      <c r="D121" s="232" t="s">
        <v>764</v>
      </c>
      <c r="E121" s="232">
        <v>2</v>
      </c>
      <c r="F121" s="233">
        <v>31778</v>
      </c>
      <c r="G121" s="232" t="s">
        <v>1684</v>
      </c>
      <c r="H121" s="234">
        <v>1</v>
      </c>
      <c r="I121" s="236">
        <v>1</v>
      </c>
      <c r="J121" s="236"/>
      <c r="W121" s="176" t="s">
        <v>1144</v>
      </c>
      <c r="X121" s="176" t="s">
        <v>1144</v>
      </c>
      <c r="Y121" s="176" t="s">
        <v>1144</v>
      </c>
      <c r="Z121" s="176" t="s">
        <v>1144</v>
      </c>
    </row>
    <row r="122" spans="1:26" x14ac:dyDescent="0.3">
      <c r="A122" s="232">
        <v>810207</v>
      </c>
      <c r="B122" s="232" t="s">
        <v>1685</v>
      </c>
      <c r="C122" s="232" t="s">
        <v>64</v>
      </c>
      <c r="D122" s="232" t="s">
        <v>747</v>
      </c>
      <c r="E122" s="232">
        <v>2</v>
      </c>
      <c r="F122" s="233">
        <v>33100</v>
      </c>
      <c r="G122" s="232" t="s">
        <v>251</v>
      </c>
      <c r="H122" s="234">
        <v>1</v>
      </c>
      <c r="I122" s="236">
        <v>1</v>
      </c>
      <c r="J122" s="236"/>
      <c r="W122" s="176" t="s">
        <v>1144</v>
      </c>
      <c r="X122" s="176" t="s">
        <v>1144</v>
      </c>
      <c r="Y122" s="176" t="s">
        <v>1144</v>
      </c>
      <c r="Z122" s="176" t="s">
        <v>1144</v>
      </c>
    </row>
    <row r="123" spans="1:26" x14ac:dyDescent="0.3">
      <c r="A123" s="232">
        <v>810490</v>
      </c>
      <c r="B123" s="232" t="s">
        <v>1688</v>
      </c>
      <c r="C123" s="232" t="s">
        <v>473</v>
      </c>
      <c r="D123" s="232" t="s">
        <v>634</v>
      </c>
      <c r="E123" s="232">
        <v>2</v>
      </c>
      <c r="F123" s="233" t="s">
        <v>1689</v>
      </c>
      <c r="G123" s="232" t="s">
        <v>251</v>
      </c>
      <c r="H123" s="234">
        <v>1</v>
      </c>
      <c r="I123" s="236">
        <v>1</v>
      </c>
      <c r="J123" s="236"/>
      <c r="W123" s="176" t="s">
        <v>1144</v>
      </c>
      <c r="X123" s="176" t="s">
        <v>1144</v>
      </c>
      <c r="Y123" s="176" t="s">
        <v>1144</v>
      </c>
      <c r="Z123" s="176" t="s">
        <v>1144</v>
      </c>
    </row>
    <row r="124" spans="1:26" x14ac:dyDescent="0.3">
      <c r="A124" s="232">
        <v>801748</v>
      </c>
      <c r="B124" s="232" t="s">
        <v>1694</v>
      </c>
      <c r="C124" s="232" t="s">
        <v>69</v>
      </c>
      <c r="D124" s="232" t="s">
        <v>670</v>
      </c>
      <c r="E124" s="232">
        <v>2</v>
      </c>
      <c r="F124" s="233">
        <v>31048</v>
      </c>
      <c r="G124" s="232" t="s">
        <v>1695</v>
      </c>
      <c r="H124" s="234">
        <v>1</v>
      </c>
      <c r="I124" s="236">
        <v>1</v>
      </c>
      <c r="J124" s="236"/>
      <c r="W124" s="176" t="s">
        <v>1144</v>
      </c>
      <c r="X124" s="176" t="s">
        <v>1144</v>
      </c>
      <c r="Y124" s="176" t="s">
        <v>1144</v>
      </c>
      <c r="Z124" s="176" t="s">
        <v>1144</v>
      </c>
    </row>
    <row r="125" spans="1:26" x14ac:dyDescent="0.3">
      <c r="A125" s="232">
        <v>801800</v>
      </c>
      <c r="B125" s="232" t="s">
        <v>1696</v>
      </c>
      <c r="C125" s="232" t="s">
        <v>165</v>
      </c>
      <c r="D125" s="232" t="s">
        <v>603</v>
      </c>
      <c r="E125" s="232">
        <v>2</v>
      </c>
      <c r="F125" s="233">
        <v>31050</v>
      </c>
      <c r="G125" s="232" t="s">
        <v>251</v>
      </c>
      <c r="H125" s="234">
        <v>1</v>
      </c>
      <c r="I125" s="236">
        <v>1</v>
      </c>
      <c r="J125" s="236"/>
      <c r="W125" s="176" t="s">
        <v>1144</v>
      </c>
      <c r="X125" s="176" t="s">
        <v>1144</v>
      </c>
      <c r="Y125" s="176" t="s">
        <v>1144</v>
      </c>
      <c r="Z125" s="176" t="s">
        <v>1144</v>
      </c>
    </row>
    <row r="126" spans="1:26" x14ac:dyDescent="0.3">
      <c r="A126" s="232">
        <v>803102</v>
      </c>
      <c r="B126" s="232" t="s">
        <v>1705</v>
      </c>
      <c r="C126" s="232" t="s">
        <v>114</v>
      </c>
      <c r="D126" s="232" t="s">
        <v>722</v>
      </c>
      <c r="E126" s="232">
        <v>2</v>
      </c>
      <c r="F126" s="233">
        <v>34505</v>
      </c>
      <c r="G126" s="232" t="s">
        <v>935</v>
      </c>
      <c r="H126" s="234">
        <v>1</v>
      </c>
      <c r="I126" s="236">
        <v>1</v>
      </c>
      <c r="J126" s="236"/>
      <c r="Y126" s="176" t="s">
        <v>1144</v>
      </c>
      <c r="Z126" s="176" t="s">
        <v>1144</v>
      </c>
    </row>
    <row r="127" spans="1:26" x14ac:dyDescent="0.3">
      <c r="A127" s="232">
        <v>809736</v>
      </c>
      <c r="B127" s="232" t="s">
        <v>1711</v>
      </c>
      <c r="C127" s="232" t="s">
        <v>303</v>
      </c>
      <c r="D127" s="232" t="s">
        <v>1712</v>
      </c>
      <c r="E127" s="232">
        <v>2</v>
      </c>
      <c r="H127" s="234">
        <v>1</v>
      </c>
      <c r="I127" s="236">
        <v>1</v>
      </c>
      <c r="J127" s="236"/>
      <c r="Y127" s="176" t="s">
        <v>1144</v>
      </c>
      <c r="Z127" s="176" t="s">
        <v>1144</v>
      </c>
    </row>
    <row r="128" spans="1:26" x14ac:dyDescent="0.3">
      <c r="A128" s="232">
        <v>810332</v>
      </c>
      <c r="B128" s="232" t="s">
        <v>1714</v>
      </c>
      <c r="C128" s="232" t="s">
        <v>115</v>
      </c>
      <c r="D128" s="232" t="s">
        <v>1715</v>
      </c>
      <c r="E128" s="232">
        <v>2</v>
      </c>
      <c r="F128" s="233">
        <v>26192</v>
      </c>
      <c r="G128" s="232" t="s">
        <v>702</v>
      </c>
      <c r="H128" s="234">
        <v>1</v>
      </c>
      <c r="I128" s="236">
        <v>1</v>
      </c>
      <c r="J128" s="236"/>
      <c r="Y128" s="176" t="s">
        <v>1144</v>
      </c>
      <c r="Z128" s="176" t="s">
        <v>1144</v>
      </c>
    </row>
    <row r="129" spans="1:26" x14ac:dyDescent="0.3">
      <c r="A129" s="232">
        <v>805371</v>
      </c>
      <c r="B129" s="232" t="s">
        <v>1723</v>
      </c>
      <c r="C129" s="232" t="s">
        <v>1724</v>
      </c>
      <c r="D129" s="232" t="s">
        <v>717</v>
      </c>
      <c r="E129" s="232">
        <v>2</v>
      </c>
      <c r="F129" s="233">
        <v>34232</v>
      </c>
      <c r="G129" s="232" t="s">
        <v>1015</v>
      </c>
      <c r="H129" s="234">
        <v>1</v>
      </c>
      <c r="I129" s="236">
        <v>1</v>
      </c>
      <c r="J129" s="236"/>
      <c r="Y129" s="176" t="s">
        <v>1144</v>
      </c>
      <c r="Z129" s="176" t="s">
        <v>1144</v>
      </c>
    </row>
    <row r="130" spans="1:26" x14ac:dyDescent="0.3">
      <c r="A130" s="232">
        <v>807073</v>
      </c>
      <c r="B130" s="232" t="s">
        <v>1735</v>
      </c>
      <c r="C130" s="232" t="s">
        <v>125</v>
      </c>
      <c r="D130" s="232" t="s">
        <v>627</v>
      </c>
      <c r="E130" s="232">
        <v>2</v>
      </c>
      <c r="F130" s="233">
        <v>35551</v>
      </c>
      <c r="G130" s="232" t="s">
        <v>702</v>
      </c>
      <c r="H130" s="234">
        <v>1</v>
      </c>
      <c r="I130" s="236">
        <v>1</v>
      </c>
      <c r="J130" s="236"/>
      <c r="Y130" s="176" t="s">
        <v>1144</v>
      </c>
      <c r="Z130" s="176" t="s">
        <v>1144</v>
      </c>
    </row>
    <row r="131" spans="1:26" x14ac:dyDescent="0.3">
      <c r="A131" s="232">
        <v>807160</v>
      </c>
      <c r="B131" s="232" t="s">
        <v>1736</v>
      </c>
      <c r="C131" s="232" t="s">
        <v>64</v>
      </c>
      <c r="D131" s="232" t="s">
        <v>1043</v>
      </c>
      <c r="E131" s="232">
        <v>2</v>
      </c>
      <c r="F131" s="233">
        <v>35461</v>
      </c>
      <c r="G131" s="232" t="s">
        <v>251</v>
      </c>
      <c r="H131" s="234">
        <v>1</v>
      </c>
      <c r="I131" s="236">
        <v>1</v>
      </c>
      <c r="J131" s="236"/>
      <c r="Y131" s="176" t="s">
        <v>1144</v>
      </c>
      <c r="Z131" s="176" t="s">
        <v>1144</v>
      </c>
    </row>
    <row r="132" spans="1:26" x14ac:dyDescent="0.3">
      <c r="A132" s="232">
        <v>810408</v>
      </c>
      <c r="B132" s="232" t="s">
        <v>1758</v>
      </c>
      <c r="C132" s="232" t="s">
        <v>139</v>
      </c>
      <c r="D132" s="232" t="s">
        <v>722</v>
      </c>
      <c r="E132" s="232">
        <v>2</v>
      </c>
      <c r="H132" s="234">
        <v>1</v>
      </c>
      <c r="I132" s="236">
        <v>1</v>
      </c>
      <c r="J132" s="236"/>
      <c r="Y132" s="176" t="s">
        <v>1144</v>
      </c>
      <c r="Z132" s="176" t="s">
        <v>1144</v>
      </c>
    </row>
    <row r="133" spans="1:26" x14ac:dyDescent="0.3">
      <c r="A133" s="232">
        <v>803475</v>
      </c>
      <c r="B133" s="232" t="s">
        <v>1768</v>
      </c>
      <c r="C133" s="232" t="s">
        <v>64</v>
      </c>
      <c r="D133" s="232" t="s">
        <v>1769</v>
      </c>
      <c r="E133" s="232">
        <v>2</v>
      </c>
      <c r="F133" s="233">
        <v>34830</v>
      </c>
      <c r="G133" s="232" t="s">
        <v>251</v>
      </c>
      <c r="H133" s="234">
        <v>1</v>
      </c>
      <c r="I133" s="236">
        <v>1</v>
      </c>
      <c r="J133" s="236"/>
      <c r="Y133" s="176" t="s">
        <v>1144</v>
      </c>
      <c r="Z133" s="176" t="s">
        <v>1144</v>
      </c>
    </row>
    <row r="134" spans="1:26" x14ac:dyDescent="0.3">
      <c r="A134" s="232">
        <v>805040</v>
      </c>
      <c r="B134" s="232" t="s">
        <v>1774</v>
      </c>
      <c r="C134" s="232" t="s">
        <v>66</v>
      </c>
      <c r="D134" s="232" t="s">
        <v>900</v>
      </c>
      <c r="E134" s="232">
        <v>2</v>
      </c>
      <c r="F134" s="233">
        <v>33517</v>
      </c>
      <c r="G134" s="232" t="s">
        <v>960</v>
      </c>
      <c r="H134" s="234">
        <v>1</v>
      </c>
      <c r="I134" s="236">
        <v>1</v>
      </c>
      <c r="J134" s="236"/>
      <c r="Y134" s="176" t="s">
        <v>1144</v>
      </c>
      <c r="Z134" s="176" t="s">
        <v>1144</v>
      </c>
    </row>
    <row r="135" spans="1:26" x14ac:dyDescent="0.3">
      <c r="A135" s="232">
        <v>808765</v>
      </c>
      <c r="B135" s="232" t="s">
        <v>1782</v>
      </c>
      <c r="C135" s="232" t="s">
        <v>85</v>
      </c>
      <c r="D135" s="232" t="s">
        <v>1071</v>
      </c>
      <c r="E135" s="232">
        <v>2</v>
      </c>
      <c r="F135" s="233">
        <v>27880</v>
      </c>
      <c r="G135" s="232" t="s">
        <v>251</v>
      </c>
      <c r="H135" s="234">
        <v>1</v>
      </c>
      <c r="I135" s="236">
        <v>1</v>
      </c>
      <c r="J135" s="236"/>
      <c r="Y135" s="176" t="s">
        <v>1144</v>
      </c>
      <c r="Z135" s="176" t="s">
        <v>1144</v>
      </c>
    </row>
    <row r="136" spans="1:26" x14ac:dyDescent="0.3">
      <c r="A136" s="232">
        <v>810342</v>
      </c>
      <c r="B136" s="232" t="s">
        <v>1801</v>
      </c>
      <c r="C136" s="232" t="s">
        <v>475</v>
      </c>
      <c r="D136" s="232" t="s">
        <v>628</v>
      </c>
      <c r="E136" s="232">
        <v>2</v>
      </c>
      <c r="F136" s="233">
        <v>26717</v>
      </c>
      <c r="G136" s="232" t="s">
        <v>251</v>
      </c>
      <c r="H136" s="234">
        <v>1</v>
      </c>
      <c r="I136" s="236">
        <v>1</v>
      </c>
      <c r="J136" s="236"/>
      <c r="Y136" s="176" t="s">
        <v>1144</v>
      </c>
      <c r="Z136" s="176" t="s">
        <v>1144</v>
      </c>
    </row>
    <row r="137" spans="1:26" x14ac:dyDescent="0.3">
      <c r="A137" s="232">
        <v>810767</v>
      </c>
      <c r="B137" s="232" t="s">
        <v>1802</v>
      </c>
      <c r="C137" s="232" t="s">
        <v>334</v>
      </c>
      <c r="D137" s="232" t="s">
        <v>1803</v>
      </c>
      <c r="E137" s="232">
        <v>2</v>
      </c>
      <c r="F137" s="233" t="s">
        <v>1804</v>
      </c>
      <c r="G137" s="232" t="s">
        <v>251</v>
      </c>
      <c r="H137" s="234">
        <v>1</v>
      </c>
      <c r="I137" s="236">
        <v>1</v>
      </c>
      <c r="J137" s="236"/>
      <c r="Y137" s="176" t="s">
        <v>1144</v>
      </c>
      <c r="Z137" s="176" t="s">
        <v>1144</v>
      </c>
    </row>
    <row r="138" spans="1:26" x14ac:dyDescent="0.3">
      <c r="A138" s="232">
        <v>805047</v>
      </c>
      <c r="B138" s="232" t="s">
        <v>1810</v>
      </c>
      <c r="C138" s="232" t="s">
        <v>125</v>
      </c>
      <c r="D138" s="232" t="s">
        <v>659</v>
      </c>
      <c r="E138" s="232">
        <v>2</v>
      </c>
      <c r="G138" s="232" t="s">
        <v>251</v>
      </c>
      <c r="H138" s="234">
        <v>1</v>
      </c>
      <c r="I138" s="236">
        <v>1</v>
      </c>
      <c r="J138" s="236"/>
      <c r="Y138" s="176" t="s">
        <v>1144</v>
      </c>
      <c r="Z138" s="176" t="s">
        <v>1144</v>
      </c>
    </row>
    <row r="139" spans="1:26" x14ac:dyDescent="0.3">
      <c r="A139" s="232">
        <v>805853</v>
      </c>
      <c r="B139" s="232" t="s">
        <v>1815</v>
      </c>
      <c r="C139" s="232" t="s">
        <v>1816</v>
      </c>
      <c r="D139" s="232" t="s">
        <v>1089</v>
      </c>
      <c r="E139" s="232">
        <v>2</v>
      </c>
      <c r="F139" s="233">
        <v>34908</v>
      </c>
      <c r="G139" s="232" t="s">
        <v>251</v>
      </c>
      <c r="H139" s="234">
        <v>1</v>
      </c>
      <c r="I139" s="236">
        <v>1</v>
      </c>
      <c r="J139" s="236"/>
      <c r="Y139" s="176" t="s">
        <v>1144</v>
      </c>
      <c r="Z139" s="176" t="s">
        <v>1144</v>
      </c>
    </row>
    <row r="140" spans="1:26" x14ac:dyDescent="0.3">
      <c r="A140" s="232">
        <v>806180</v>
      </c>
      <c r="B140" s="232" t="s">
        <v>1824</v>
      </c>
      <c r="C140" s="232" t="s">
        <v>153</v>
      </c>
      <c r="D140" s="232" t="s">
        <v>653</v>
      </c>
      <c r="E140" s="232">
        <v>2</v>
      </c>
      <c r="F140" s="233">
        <v>32502</v>
      </c>
      <c r="G140" s="232" t="s">
        <v>251</v>
      </c>
      <c r="H140" s="234">
        <v>1</v>
      </c>
      <c r="I140" s="236">
        <v>1</v>
      </c>
      <c r="J140" s="236"/>
      <c r="Y140" s="176" t="s">
        <v>1144</v>
      </c>
      <c r="Z140" s="176" t="s">
        <v>1144</v>
      </c>
    </row>
    <row r="141" spans="1:26" x14ac:dyDescent="0.3">
      <c r="A141" s="232">
        <v>807039</v>
      </c>
      <c r="B141" s="232" t="s">
        <v>1828</v>
      </c>
      <c r="C141" s="232" t="s">
        <v>431</v>
      </c>
      <c r="D141" s="232" t="s">
        <v>652</v>
      </c>
      <c r="E141" s="232">
        <v>2</v>
      </c>
      <c r="F141" s="233" t="s">
        <v>1829</v>
      </c>
      <c r="G141" s="232" t="s">
        <v>709</v>
      </c>
      <c r="H141" s="234">
        <v>1</v>
      </c>
      <c r="I141" s="236">
        <v>1</v>
      </c>
      <c r="J141" s="236"/>
      <c r="Y141" s="176" t="s">
        <v>1144</v>
      </c>
      <c r="Z141" s="176" t="s">
        <v>1144</v>
      </c>
    </row>
    <row r="142" spans="1:26" x14ac:dyDescent="0.3">
      <c r="A142" s="232">
        <v>807063</v>
      </c>
      <c r="B142" s="232" t="s">
        <v>1830</v>
      </c>
      <c r="C142" s="232" t="s">
        <v>355</v>
      </c>
      <c r="D142" s="232" t="s">
        <v>710</v>
      </c>
      <c r="E142" s="232">
        <v>2</v>
      </c>
      <c r="F142" s="233">
        <v>33256</v>
      </c>
      <c r="G142" s="232" t="s">
        <v>251</v>
      </c>
      <c r="H142" s="234">
        <v>1</v>
      </c>
      <c r="I142" s="236">
        <v>1</v>
      </c>
      <c r="J142" s="236"/>
      <c r="Y142" s="176" t="s">
        <v>1144</v>
      </c>
      <c r="Z142" s="176" t="s">
        <v>1144</v>
      </c>
    </row>
    <row r="143" spans="1:26" x14ac:dyDescent="0.3">
      <c r="A143" s="232">
        <v>807088</v>
      </c>
      <c r="B143" s="232" t="s">
        <v>1831</v>
      </c>
      <c r="C143" s="232" t="s">
        <v>398</v>
      </c>
      <c r="D143" s="232" t="s">
        <v>722</v>
      </c>
      <c r="E143" s="232">
        <v>2</v>
      </c>
      <c r="F143" s="233">
        <v>34200</v>
      </c>
      <c r="G143" s="232" t="s">
        <v>251</v>
      </c>
      <c r="H143" s="234">
        <v>1</v>
      </c>
      <c r="I143" s="236">
        <v>1</v>
      </c>
      <c r="J143" s="236"/>
      <c r="Y143" s="176" t="s">
        <v>1144</v>
      </c>
      <c r="Z143" s="176" t="s">
        <v>1144</v>
      </c>
    </row>
    <row r="144" spans="1:26" x14ac:dyDescent="0.3">
      <c r="A144" s="232">
        <v>807566</v>
      </c>
      <c r="B144" s="232" t="s">
        <v>1837</v>
      </c>
      <c r="C144" s="232" t="s">
        <v>303</v>
      </c>
      <c r="D144" s="232" t="s">
        <v>1838</v>
      </c>
      <c r="E144" s="232">
        <v>2</v>
      </c>
      <c r="F144" s="233" t="s">
        <v>1839</v>
      </c>
      <c r="G144" s="232" t="s">
        <v>702</v>
      </c>
      <c r="H144" s="234">
        <v>1</v>
      </c>
      <c r="I144" s="236">
        <v>1</v>
      </c>
      <c r="J144" s="236"/>
      <c r="Y144" s="176" t="s">
        <v>1144</v>
      </c>
      <c r="Z144" s="176" t="s">
        <v>1144</v>
      </c>
    </row>
    <row r="145" spans="1:26" x14ac:dyDescent="0.3">
      <c r="A145" s="232">
        <v>807981</v>
      </c>
      <c r="B145" s="232" t="s">
        <v>1845</v>
      </c>
      <c r="C145" s="232" t="s">
        <v>1846</v>
      </c>
      <c r="D145" s="232" t="s">
        <v>724</v>
      </c>
      <c r="E145" s="232">
        <v>2</v>
      </c>
      <c r="F145" s="233">
        <v>36161</v>
      </c>
      <c r="G145" s="232" t="s">
        <v>251</v>
      </c>
      <c r="H145" s="234">
        <v>1</v>
      </c>
      <c r="I145" s="236">
        <v>1</v>
      </c>
      <c r="J145" s="236"/>
      <c r="Y145" s="176" t="s">
        <v>1144</v>
      </c>
      <c r="Z145" s="176" t="s">
        <v>1144</v>
      </c>
    </row>
    <row r="146" spans="1:26" x14ac:dyDescent="0.3">
      <c r="A146" s="232">
        <v>808508</v>
      </c>
      <c r="B146" s="232" t="s">
        <v>1847</v>
      </c>
      <c r="C146" s="232" t="s">
        <v>64</v>
      </c>
      <c r="D146" s="232" t="s">
        <v>1022</v>
      </c>
      <c r="E146" s="232">
        <v>2</v>
      </c>
      <c r="F146" s="233">
        <v>33609</v>
      </c>
      <c r="G146" s="232" t="s">
        <v>251</v>
      </c>
      <c r="H146" s="234">
        <v>1</v>
      </c>
      <c r="I146" s="236">
        <v>1</v>
      </c>
      <c r="J146" s="236"/>
      <c r="Y146" s="176" t="s">
        <v>1144</v>
      </c>
      <c r="Z146" s="176" t="s">
        <v>1144</v>
      </c>
    </row>
    <row r="147" spans="1:26" x14ac:dyDescent="0.3">
      <c r="A147" s="232">
        <v>809045</v>
      </c>
      <c r="B147" s="232" t="s">
        <v>1848</v>
      </c>
      <c r="C147" s="232" t="s">
        <v>92</v>
      </c>
      <c r="D147" s="232" t="s">
        <v>634</v>
      </c>
      <c r="E147" s="232">
        <v>2</v>
      </c>
      <c r="F147" s="233" t="s">
        <v>1849</v>
      </c>
      <c r="G147" s="232" t="s">
        <v>251</v>
      </c>
      <c r="H147" s="234">
        <v>1</v>
      </c>
      <c r="I147" s="236">
        <v>1</v>
      </c>
      <c r="J147" s="236"/>
      <c r="Y147" s="176" t="s">
        <v>1144</v>
      </c>
      <c r="Z147" s="176" t="s">
        <v>1144</v>
      </c>
    </row>
    <row r="148" spans="1:26" x14ac:dyDescent="0.3">
      <c r="A148" s="232">
        <v>809063</v>
      </c>
      <c r="B148" s="232" t="s">
        <v>1850</v>
      </c>
      <c r="C148" s="232" t="s">
        <v>108</v>
      </c>
      <c r="D148" s="232" t="s">
        <v>1851</v>
      </c>
      <c r="E148" s="232">
        <v>2</v>
      </c>
      <c r="F148" s="233">
        <v>33752</v>
      </c>
      <c r="G148" s="232" t="s">
        <v>671</v>
      </c>
      <c r="H148" s="234">
        <v>1</v>
      </c>
      <c r="I148" s="236">
        <v>1</v>
      </c>
      <c r="J148" s="236"/>
      <c r="Y148" s="176" t="s">
        <v>1144</v>
      </c>
      <c r="Z148" s="176" t="s">
        <v>1144</v>
      </c>
    </row>
    <row r="149" spans="1:26" x14ac:dyDescent="0.3">
      <c r="A149" s="232">
        <v>809501</v>
      </c>
      <c r="B149" s="232" t="s">
        <v>1855</v>
      </c>
      <c r="C149" s="232" t="s">
        <v>183</v>
      </c>
      <c r="D149" s="232" t="s">
        <v>775</v>
      </c>
      <c r="E149" s="232">
        <v>2</v>
      </c>
      <c r="F149" s="233" t="s">
        <v>1856</v>
      </c>
      <c r="G149" s="232" t="s">
        <v>1857</v>
      </c>
      <c r="H149" s="234">
        <v>1</v>
      </c>
      <c r="I149" s="236">
        <v>1</v>
      </c>
      <c r="J149" s="236"/>
      <c r="Y149" s="176" t="s">
        <v>1144</v>
      </c>
      <c r="Z149" s="176" t="s">
        <v>1144</v>
      </c>
    </row>
    <row r="150" spans="1:26" x14ac:dyDescent="0.3">
      <c r="A150" s="232">
        <v>808187</v>
      </c>
      <c r="B150" s="232" t="s">
        <v>1881</v>
      </c>
      <c r="C150" s="232" t="s">
        <v>1882</v>
      </c>
      <c r="D150" s="232" t="s">
        <v>633</v>
      </c>
      <c r="E150" s="232">
        <v>2</v>
      </c>
      <c r="F150" s="233">
        <v>32391</v>
      </c>
      <c r="G150" s="232" t="s">
        <v>261</v>
      </c>
      <c r="H150" s="234">
        <v>1</v>
      </c>
      <c r="I150" s="236">
        <v>1</v>
      </c>
      <c r="J150" s="236"/>
      <c r="Y150" s="176" t="s">
        <v>1144</v>
      </c>
      <c r="Z150" s="176" t="s">
        <v>1144</v>
      </c>
    </row>
    <row r="151" spans="1:26" x14ac:dyDescent="0.3">
      <c r="A151" s="232">
        <v>810454</v>
      </c>
      <c r="B151" s="232" t="s">
        <v>1883</v>
      </c>
      <c r="C151" s="232" t="s">
        <v>66</v>
      </c>
      <c r="D151" s="232" t="s">
        <v>673</v>
      </c>
      <c r="E151" s="232">
        <v>2</v>
      </c>
      <c r="F151" s="233">
        <v>35490</v>
      </c>
      <c r="G151" s="232" t="s">
        <v>1884</v>
      </c>
      <c r="H151" s="234">
        <v>1</v>
      </c>
      <c r="I151" s="236">
        <v>1</v>
      </c>
      <c r="J151" s="236"/>
      <c r="Y151" s="176" t="s">
        <v>1144</v>
      </c>
      <c r="Z151" s="176" t="s">
        <v>1144</v>
      </c>
    </row>
    <row r="152" spans="1:26" x14ac:dyDescent="0.3">
      <c r="A152" s="232">
        <v>801755</v>
      </c>
      <c r="B152" s="232" t="s">
        <v>1885</v>
      </c>
      <c r="C152" s="232" t="s">
        <v>1886</v>
      </c>
      <c r="D152" s="232" t="s">
        <v>934</v>
      </c>
      <c r="E152" s="232">
        <v>2</v>
      </c>
      <c r="F152" s="233" t="s">
        <v>1887</v>
      </c>
      <c r="G152" s="232" t="s">
        <v>702</v>
      </c>
      <c r="H152" s="234">
        <v>1</v>
      </c>
      <c r="I152" s="236">
        <v>1</v>
      </c>
      <c r="J152" s="236"/>
      <c r="Y152" s="176" t="s">
        <v>1144</v>
      </c>
      <c r="Z152" s="176" t="s">
        <v>1144</v>
      </c>
    </row>
    <row r="153" spans="1:26" x14ac:dyDescent="0.3">
      <c r="A153" s="232">
        <v>800870</v>
      </c>
      <c r="B153" s="232" t="s">
        <v>1893</v>
      </c>
      <c r="C153" s="232" t="s">
        <v>66</v>
      </c>
      <c r="D153" s="232" t="s">
        <v>1894</v>
      </c>
      <c r="E153" s="232">
        <v>2</v>
      </c>
      <c r="F153" s="233">
        <v>27018</v>
      </c>
      <c r="G153" s="232" t="s">
        <v>1895</v>
      </c>
      <c r="H153" s="234">
        <v>1</v>
      </c>
      <c r="I153" s="236">
        <v>1</v>
      </c>
      <c r="J153" s="236"/>
      <c r="Y153" s="176" t="s">
        <v>1144</v>
      </c>
      <c r="Z153" s="176" t="s">
        <v>1144</v>
      </c>
    </row>
    <row r="154" spans="1:26" x14ac:dyDescent="0.3">
      <c r="A154" s="232">
        <v>802658</v>
      </c>
      <c r="B154" s="232" t="s">
        <v>1897</v>
      </c>
      <c r="C154" s="232" t="s">
        <v>341</v>
      </c>
      <c r="D154" s="232" t="s">
        <v>1898</v>
      </c>
      <c r="E154" s="232">
        <v>2</v>
      </c>
      <c r="F154" s="233">
        <v>33441</v>
      </c>
      <c r="G154" s="232" t="s">
        <v>1809</v>
      </c>
      <c r="H154" s="234">
        <v>1</v>
      </c>
      <c r="I154" s="236">
        <v>1</v>
      </c>
      <c r="J154" s="236"/>
      <c r="Y154" s="176" t="s">
        <v>1144</v>
      </c>
      <c r="Z154" s="176" t="s">
        <v>1144</v>
      </c>
    </row>
    <row r="155" spans="1:26" x14ac:dyDescent="0.3">
      <c r="A155" s="232">
        <v>802777</v>
      </c>
      <c r="B155" s="232" t="s">
        <v>1899</v>
      </c>
      <c r="C155" s="232" t="s">
        <v>149</v>
      </c>
      <c r="D155" s="232" t="s">
        <v>820</v>
      </c>
      <c r="E155" s="232">
        <v>2</v>
      </c>
      <c r="F155" s="233">
        <v>34700</v>
      </c>
      <c r="G155" s="232" t="s">
        <v>251</v>
      </c>
      <c r="H155" s="234">
        <v>1</v>
      </c>
      <c r="I155" s="236">
        <v>1</v>
      </c>
      <c r="J155" s="236"/>
      <c r="X155" s="176" t="s">
        <v>1144</v>
      </c>
      <c r="Y155" s="176" t="s">
        <v>1144</v>
      </c>
      <c r="Z155" s="176" t="s">
        <v>1144</v>
      </c>
    </row>
    <row r="156" spans="1:26" x14ac:dyDescent="0.3">
      <c r="A156" s="232">
        <v>804271</v>
      </c>
      <c r="B156" s="232" t="s">
        <v>1901</v>
      </c>
      <c r="C156" s="232" t="s">
        <v>636</v>
      </c>
      <c r="D156" s="232" t="s">
        <v>271</v>
      </c>
      <c r="E156" s="232">
        <v>2</v>
      </c>
      <c r="F156" s="233">
        <v>31778</v>
      </c>
      <c r="G156" s="232" t="s">
        <v>702</v>
      </c>
      <c r="H156" s="234">
        <v>1</v>
      </c>
      <c r="I156" s="236">
        <v>1</v>
      </c>
      <c r="J156" s="236"/>
      <c r="X156" s="176" t="s">
        <v>1144</v>
      </c>
      <c r="Y156" s="176" t="s">
        <v>1144</v>
      </c>
      <c r="Z156" s="176" t="s">
        <v>1144</v>
      </c>
    </row>
    <row r="157" spans="1:26" x14ac:dyDescent="0.3">
      <c r="A157" s="232">
        <v>805099</v>
      </c>
      <c r="B157" s="232" t="s">
        <v>1902</v>
      </c>
      <c r="C157" s="232" t="s">
        <v>1903</v>
      </c>
      <c r="D157" s="232" t="s">
        <v>921</v>
      </c>
      <c r="E157" s="232">
        <v>2</v>
      </c>
      <c r="F157" s="233">
        <v>35065</v>
      </c>
      <c r="G157" s="232" t="s">
        <v>251</v>
      </c>
      <c r="H157" s="234">
        <v>1</v>
      </c>
      <c r="I157" s="236">
        <v>1</v>
      </c>
      <c r="J157" s="236"/>
      <c r="X157" s="176" t="s">
        <v>1144</v>
      </c>
      <c r="Y157" s="176" t="s">
        <v>1144</v>
      </c>
      <c r="Z157" s="176" t="s">
        <v>1144</v>
      </c>
    </row>
    <row r="158" spans="1:26" x14ac:dyDescent="0.3">
      <c r="A158" s="232">
        <v>805689</v>
      </c>
      <c r="B158" s="232" t="s">
        <v>1904</v>
      </c>
      <c r="C158" s="232" t="s">
        <v>64</v>
      </c>
      <c r="D158" s="232" t="s">
        <v>1905</v>
      </c>
      <c r="E158" s="232">
        <v>2</v>
      </c>
      <c r="F158" s="233">
        <v>35125</v>
      </c>
      <c r="G158" s="232" t="s">
        <v>770</v>
      </c>
      <c r="H158" s="234">
        <v>1</v>
      </c>
      <c r="I158" s="236">
        <v>1</v>
      </c>
      <c r="J158" s="236"/>
      <c r="X158" s="176" t="s">
        <v>1144</v>
      </c>
      <c r="Y158" s="176" t="s">
        <v>1144</v>
      </c>
      <c r="Z158" s="176" t="s">
        <v>1144</v>
      </c>
    </row>
    <row r="159" spans="1:26" x14ac:dyDescent="0.3">
      <c r="A159" s="232">
        <v>805829</v>
      </c>
      <c r="B159" s="232" t="s">
        <v>1906</v>
      </c>
      <c r="C159" s="232" t="s">
        <v>109</v>
      </c>
      <c r="D159" s="232" t="s">
        <v>710</v>
      </c>
      <c r="E159" s="232">
        <v>2</v>
      </c>
      <c r="F159" s="233">
        <v>32480</v>
      </c>
      <c r="G159" s="232" t="s">
        <v>251</v>
      </c>
      <c r="H159" s="234">
        <v>1</v>
      </c>
      <c r="I159" s="236">
        <v>1</v>
      </c>
      <c r="J159" s="236"/>
      <c r="Y159" s="176" t="s">
        <v>1144</v>
      </c>
      <c r="Z159" s="176" t="s">
        <v>1144</v>
      </c>
    </row>
    <row r="160" spans="1:26" x14ac:dyDescent="0.3">
      <c r="A160" s="232">
        <v>805903</v>
      </c>
      <c r="B160" s="232" t="s">
        <v>1907</v>
      </c>
      <c r="C160" s="232" t="s">
        <v>1908</v>
      </c>
      <c r="D160" s="232" t="s">
        <v>1909</v>
      </c>
      <c r="E160" s="232">
        <v>2</v>
      </c>
      <c r="F160" s="233">
        <v>29864</v>
      </c>
      <c r="G160" s="232" t="s">
        <v>1910</v>
      </c>
      <c r="H160" s="234">
        <v>1</v>
      </c>
      <c r="I160" s="236">
        <v>1</v>
      </c>
      <c r="J160" s="236"/>
      <c r="Y160" s="176" t="s">
        <v>1144</v>
      </c>
      <c r="Z160" s="176" t="s">
        <v>1144</v>
      </c>
    </row>
    <row r="161" spans="1:26" x14ac:dyDescent="0.3">
      <c r="A161" s="232">
        <v>806725</v>
      </c>
      <c r="B161" s="232" t="s">
        <v>1913</v>
      </c>
      <c r="C161" s="232" t="s">
        <v>128</v>
      </c>
      <c r="D161" s="232" t="s">
        <v>747</v>
      </c>
      <c r="E161" s="232">
        <v>2</v>
      </c>
      <c r="F161" s="233">
        <v>35916</v>
      </c>
      <c r="G161" s="232" t="s">
        <v>251</v>
      </c>
      <c r="H161" s="234">
        <v>1</v>
      </c>
      <c r="I161" s="236">
        <v>1</v>
      </c>
      <c r="J161" s="236"/>
      <c r="X161" s="176" t="s">
        <v>1144</v>
      </c>
      <c r="Y161" s="176" t="s">
        <v>1144</v>
      </c>
      <c r="Z161" s="176" t="s">
        <v>1144</v>
      </c>
    </row>
    <row r="162" spans="1:26" x14ac:dyDescent="0.3">
      <c r="A162" s="232">
        <v>807085</v>
      </c>
      <c r="B162" s="232" t="s">
        <v>1914</v>
      </c>
      <c r="C162" s="232" t="s">
        <v>66</v>
      </c>
      <c r="D162" s="232" t="s">
        <v>650</v>
      </c>
      <c r="E162" s="232">
        <v>2</v>
      </c>
      <c r="F162" s="233">
        <v>36186</v>
      </c>
      <c r="G162" s="232" t="s">
        <v>251</v>
      </c>
      <c r="H162" s="234">
        <v>1</v>
      </c>
      <c r="I162" s="236">
        <v>1</v>
      </c>
      <c r="J162" s="236"/>
      <c r="X162" s="176" t="s">
        <v>1144</v>
      </c>
      <c r="Y162" s="176" t="s">
        <v>1144</v>
      </c>
      <c r="Z162" s="176" t="s">
        <v>1144</v>
      </c>
    </row>
    <row r="163" spans="1:26" x14ac:dyDescent="0.3">
      <c r="A163" s="232">
        <v>807137</v>
      </c>
      <c r="B163" s="232" t="s">
        <v>1915</v>
      </c>
      <c r="C163" s="232" t="s">
        <v>64</v>
      </c>
      <c r="D163" s="232" t="s">
        <v>1057</v>
      </c>
      <c r="E163" s="232">
        <v>2</v>
      </c>
      <c r="F163" s="233">
        <v>36342</v>
      </c>
      <c r="G163" s="232" t="s">
        <v>251</v>
      </c>
      <c r="H163" s="234">
        <v>1</v>
      </c>
      <c r="I163" s="236">
        <v>1</v>
      </c>
      <c r="J163" s="236"/>
      <c r="Y163" s="176" t="s">
        <v>1144</v>
      </c>
      <c r="Z163" s="176" t="s">
        <v>1144</v>
      </c>
    </row>
    <row r="164" spans="1:26" x14ac:dyDescent="0.3">
      <c r="A164" s="232">
        <v>807171</v>
      </c>
      <c r="B164" s="232" t="s">
        <v>1916</v>
      </c>
      <c r="C164" s="232" t="s">
        <v>1917</v>
      </c>
      <c r="D164" s="232" t="s">
        <v>938</v>
      </c>
      <c r="E164" s="232">
        <v>2</v>
      </c>
      <c r="F164" s="233">
        <v>35094</v>
      </c>
      <c r="G164" s="232" t="s">
        <v>1918</v>
      </c>
      <c r="H164" s="234">
        <v>1</v>
      </c>
      <c r="I164" s="236">
        <v>1</v>
      </c>
      <c r="J164" s="236"/>
      <c r="Y164" s="176" t="s">
        <v>1144</v>
      </c>
      <c r="Z164" s="176" t="s">
        <v>1144</v>
      </c>
    </row>
    <row r="165" spans="1:26" x14ac:dyDescent="0.3">
      <c r="A165" s="232">
        <v>807191</v>
      </c>
      <c r="B165" s="232" t="s">
        <v>1919</v>
      </c>
      <c r="C165" s="232" t="s">
        <v>116</v>
      </c>
      <c r="D165" s="232" t="s">
        <v>805</v>
      </c>
      <c r="E165" s="232">
        <v>2</v>
      </c>
      <c r="F165" s="233">
        <v>35909</v>
      </c>
      <c r="G165" s="232" t="s">
        <v>251</v>
      </c>
      <c r="H165" s="234">
        <v>1</v>
      </c>
      <c r="I165" s="236">
        <v>1</v>
      </c>
      <c r="J165" s="236"/>
      <c r="Y165" s="176" t="s">
        <v>1144</v>
      </c>
      <c r="Z165" s="176" t="s">
        <v>1144</v>
      </c>
    </row>
    <row r="166" spans="1:26" x14ac:dyDescent="0.3">
      <c r="A166" s="232">
        <v>807211</v>
      </c>
      <c r="B166" s="232" t="s">
        <v>1920</v>
      </c>
      <c r="C166" s="232" t="s">
        <v>159</v>
      </c>
      <c r="D166" s="232" t="s">
        <v>736</v>
      </c>
      <c r="E166" s="232">
        <v>2</v>
      </c>
      <c r="F166" s="233">
        <v>33175</v>
      </c>
      <c r="G166" s="232" t="s">
        <v>251</v>
      </c>
      <c r="H166" s="234">
        <v>1</v>
      </c>
      <c r="I166" s="236">
        <v>1</v>
      </c>
      <c r="J166" s="236"/>
      <c r="X166" s="176" t="s">
        <v>1144</v>
      </c>
      <c r="Y166" s="176" t="s">
        <v>1144</v>
      </c>
      <c r="Z166" s="176" t="s">
        <v>1144</v>
      </c>
    </row>
    <row r="167" spans="1:26" x14ac:dyDescent="0.3">
      <c r="A167" s="232">
        <v>807648</v>
      </c>
      <c r="B167" s="232" t="s">
        <v>1921</v>
      </c>
      <c r="C167" s="232" t="s">
        <v>314</v>
      </c>
      <c r="D167" s="232" t="s">
        <v>1061</v>
      </c>
      <c r="E167" s="232">
        <v>2</v>
      </c>
      <c r="F167" s="233">
        <v>35314</v>
      </c>
      <c r="G167" s="232" t="s">
        <v>251</v>
      </c>
      <c r="H167" s="234">
        <v>1</v>
      </c>
      <c r="I167" s="236">
        <v>1</v>
      </c>
      <c r="J167" s="236"/>
      <c r="Y167" s="176" t="s">
        <v>1144</v>
      </c>
      <c r="Z167" s="176" t="s">
        <v>1144</v>
      </c>
    </row>
    <row r="168" spans="1:26" x14ac:dyDescent="0.3">
      <c r="A168" s="232">
        <v>808103</v>
      </c>
      <c r="B168" s="232" t="s">
        <v>1922</v>
      </c>
      <c r="C168" s="232" t="s">
        <v>112</v>
      </c>
      <c r="D168" s="232" t="s">
        <v>1787</v>
      </c>
      <c r="E168" s="232">
        <v>2</v>
      </c>
      <c r="F168" s="233">
        <v>36073</v>
      </c>
      <c r="G168" s="232" t="s">
        <v>251</v>
      </c>
      <c r="H168" s="234">
        <v>1</v>
      </c>
      <c r="I168" s="236">
        <v>1</v>
      </c>
      <c r="J168" s="236"/>
      <c r="X168" s="176" t="s">
        <v>1144</v>
      </c>
      <c r="Y168" s="176" t="s">
        <v>1144</v>
      </c>
      <c r="Z168" s="176" t="s">
        <v>1144</v>
      </c>
    </row>
    <row r="169" spans="1:26" x14ac:dyDescent="0.3">
      <c r="A169" s="232">
        <v>808557</v>
      </c>
      <c r="B169" s="232" t="s">
        <v>1928</v>
      </c>
      <c r="C169" s="232" t="s">
        <v>1929</v>
      </c>
      <c r="D169" s="232" t="s">
        <v>1930</v>
      </c>
      <c r="E169" s="232">
        <v>2</v>
      </c>
      <c r="F169" s="233">
        <v>32787</v>
      </c>
      <c r="G169" s="232" t="s">
        <v>755</v>
      </c>
      <c r="H169" s="234">
        <v>1</v>
      </c>
      <c r="I169" s="236">
        <v>1</v>
      </c>
      <c r="J169" s="236"/>
      <c r="Y169" s="176" t="s">
        <v>1144</v>
      </c>
      <c r="Z169" s="176" t="s">
        <v>1144</v>
      </c>
    </row>
    <row r="170" spans="1:26" x14ac:dyDescent="0.3">
      <c r="A170" s="232">
        <v>809058</v>
      </c>
      <c r="B170" s="232" t="s">
        <v>1932</v>
      </c>
      <c r="C170" s="232" t="s">
        <v>64</v>
      </c>
      <c r="D170" s="232" t="s">
        <v>1933</v>
      </c>
      <c r="E170" s="232">
        <v>2</v>
      </c>
      <c r="F170" s="233">
        <v>36526</v>
      </c>
      <c r="G170" s="232" t="s">
        <v>251</v>
      </c>
      <c r="H170" s="234">
        <v>1</v>
      </c>
      <c r="I170" s="236">
        <v>1</v>
      </c>
      <c r="J170" s="236"/>
      <c r="Y170" s="176" t="s">
        <v>1144</v>
      </c>
      <c r="Z170" s="176" t="s">
        <v>1144</v>
      </c>
    </row>
    <row r="171" spans="1:26" x14ac:dyDescent="0.3">
      <c r="A171" s="232">
        <v>803673</v>
      </c>
      <c r="B171" s="232" t="s">
        <v>1953</v>
      </c>
      <c r="C171" s="232" t="s">
        <v>69</v>
      </c>
      <c r="D171" s="232" t="s">
        <v>1954</v>
      </c>
      <c r="E171" s="232">
        <v>2</v>
      </c>
      <c r="F171" s="233">
        <v>33365</v>
      </c>
      <c r="G171" s="232" t="s">
        <v>251</v>
      </c>
      <c r="H171" s="234">
        <v>1</v>
      </c>
      <c r="I171" s="236">
        <v>1</v>
      </c>
      <c r="J171" s="236"/>
      <c r="X171" s="176" t="s">
        <v>1144</v>
      </c>
      <c r="Y171" s="176" t="s">
        <v>1144</v>
      </c>
      <c r="Z171" s="176" t="s">
        <v>1144</v>
      </c>
    </row>
    <row r="172" spans="1:26" x14ac:dyDescent="0.3">
      <c r="A172" s="232">
        <v>806764</v>
      </c>
      <c r="B172" s="232" t="s">
        <v>1957</v>
      </c>
      <c r="C172" s="232" t="s">
        <v>66</v>
      </c>
      <c r="D172" s="232" t="s">
        <v>1958</v>
      </c>
      <c r="E172" s="232">
        <v>2</v>
      </c>
      <c r="F172" s="233">
        <v>34644</v>
      </c>
      <c r="G172" s="232" t="s">
        <v>251</v>
      </c>
      <c r="H172" s="234">
        <v>1</v>
      </c>
      <c r="I172" s="236">
        <v>1</v>
      </c>
      <c r="J172" s="236"/>
      <c r="Y172" s="176" t="s">
        <v>1144</v>
      </c>
      <c r="Z172" s="176" t="s">
        <v>1144</v>
      </c>
    </row>
    <row r="173" spans="1:26" x14ac:dyDescent="0.3">
      <c r="A173" s="232">
        <v>808291</v>
      </c>
      <c r="B173" s="232" t="s">
        <v>1961</v>
      </c>
      <c r="C173" s="232" t="s">
        <v>64</v>
      </c>
      <c r="D173" s="232" t="s">
        <v>1962</v>
      </c>
      <c r="E173" s="232">
        <v>2</v>
      </c>
      <c r="F173" s="233">
        <v>35974</v>
      </c>
      <c r="G173" s="232" t="s">
        <v>251</v>
      </c>
      <c r="H173" s="234">
        <v>1</v>
      </c>
      <c r="I173" s="236">
        <v>1</v>
      </c>
      <c r="J173" s="236"/>
      <c r="X173" s="176" t="s">
        <v>1144</v>
      </c>
      <c r="Y173" s="176" t="s">
        <v>1144</v>
      </c>
      <c r="Z173" s="176" t="s">
        <v>1144</v>
      </c>
    </row>
    <row r="174" spans="1:26" x14ac:dyDescent="0.3">
      <c r="A174" s="232">
        <v>808954</v>
      </c>
      <c r="B174" s="232" t="s">
        <v>1963</v>
      </c>
      <c r="C174" s="232" t="s">
        <v>427</v>
      </c>
      <c r="D174" s="232" t="s">
        <v>902</v>
      </c>
      <c r="E174" s="232">
        <v>2</v>
      </c>
      <c r="F174" s="233">
        <v>36465</v>
      </c>
      <c r="G174" s="232" t="s">
        <v>251</v>
      </c>
      <c r="H174" s="234">
        <v>1</v>
      </c>
      <c r="I174" s="236">
        <v>1</v>
      </c>
      <c r="J174" s="236"/>
      <c r="X174" s="176" t="s">
        <v>1144</v>
      </c>
      <c r="Y174" s="176" t="s">
        <v>1144</v>
      </c>
      <c r="Z174" s="176" t="s">
        <v>1144</v>
      </c>
    </row>
    <row r="175" spans="1:26" x14ac:dyDescent="0.3">
      <c r="A175" s="232">
        <v>810209</v>
      </c>
      <c r="B175" s="232" t="s">
        <v>1964</v>
      </c>
      <c r="C175" s="232" t="s">
        <v>1965</v>
      </c>
      <c r="D175" s="232" t="s">
        <v>931</v>
      </c>
      <c r="E175" s="232">
        <v>2</v>
      </c>
      <c r="F175" s="233">
        <v>35591</v>
      </c>
      <c r="G175" s="232" t="s">
        <v>251</v>
      </c>
      <c r="H175" s="234">
        <v>1</v>
      </c>
      <c r="I175" s="236">
        <v>1</v>
      </c>
      <c r="J175" s="236"/>
      <c r="X175" s="176" t="s">
        <v>1144</v>
      </c>
      <c r="Y175" s="176" t="s">
        <v>1144</v>
      </c>
      <c r="Z175" s="176" t="s">
        <v>1144</v>
      </c>
    </row>
    <row r="176" spans="1:26" x14ac:dyDescent="0.3">
      <c r="A176" s="232">
        <v>810460</v>
      </c>
      <c r="B176" s="232" t="s">
        <v>1966</v>
      </c>
      <c r="C176" s="232" t="s">
        <v>92</v>
      </c>
      <c r="D176" s="232" t="s">
        <v>614</v>
      </c>
      <c r="E176" s="232">
        <v>2</v>
      </c>
      <c r="F176" s="233">
        <v>34335</v>
      </c>
      <c r="G176" s="232" t="s">
        <v>251</v>
      </c>
      <c r="H176" s="234">
        <v>1</v>
      </c>
      <c r="I176" s="236">
        <v>1</v>
      </c>
      <c r="J176" s="236"/>
      <c r="Y176" s="176" t="s">
        <v>1144</v>
      </c>
      <c r="Z176" s="176" t="s">
        <v>1144</v>
      </c>
    </row>
    <row r="177" spans="1:26" x14ac:dyDescent="0.3">
      <c r="A177" s="232">
        <v>810464</v>
      </c>
      <c r="B177" s="232" t="s">
        <v>1967</v>
      </c>
      <c r="C177" s="232" t="s">
        <v>69</v>
      </c>
      <c r="D177" s="232" t="s">
        <v>971</v>
      </c>
      <c r="E177" s="232">
        <v>2</v>
      </c>
      <c r="F177" s="233">
        <v>35963</v>
      </c>
      <c r="G177" s="232" t="s">
        <v>251</v>
      </c>
      <c r="H177" s="234">
        <v>1</v>
      </c>
      <c r="I177" s="236">
        <v>1</v>
      </c>
      <c r="J177" s="236"/>
      <c r="X177" s="176" t="s">
        <v>1144</v>
      </c>
      <c r="Y177" s="176" t="s">
        <v>1144</v>
      </c>
      <c r="Z177" s="176" t="s">
        <v>1144</v>
      </c>
    </row>
    <row r="178" spans="1:26" x14ac:dyDescent="0.3">
      <c r="A178" s="232">
        <v>808316</v>
      </c>
      <c r="B178" s="232" t="s">
        <v>1972</v>
      </c>
      <c r="C178" s="232" t="s">
        <v>68</v>
      </c>
      <c r="E178" s="232">
        <v>2</v>
      </c>
      <c r="H178" s="234">
        <v>1</v>
      </c>
      <c r="I178" s="236">
        <v>1</v>
      </c>
      <c r="J178" s="236"/>
      <c r="Y178" s="176" t="s">
        <v>1144</v>
      </c>
      <c r="Z178" s="176" t="s">
        <v>1144</v>
      </c>
    </row>
    <row r="179" spans="1:26" x14ac:dyDescent="0.3">
      <c r="A179" s="232">
        <v>810358</v>
      </c>
      <c r="B179" s="232" t="s">
        <v>1974</v>
      </c>
      <c r="C179" s="232" t="s">
        <v>407</v>
      </c>
      <c r="D179" s="232" t="s">
        <v>1003</v>
      </c>
      <c r="E179" s="232">
        <v>2</v>
      </c>
      <c r="F179" s="233">
        <v>33999</v>
      </c>
      <c r="G179" s="232" t="s">
        <v>251</v>
      </c>
      <c r="H179" s="234">
        <v>1</v>
      </c>
      <c r="I179" s="236">
        <v>1</v>
      </c>
      <c r="J179" s="236"/>
      <c r="Y179" s="176" t="s">
        <v>1144</v>
      </c>
      <c r="Z179" s="176" t="s">
        <v>1144</v>
      </c>
    </row>
    <row r="180" spans="1:26" x14ac:dyDescent="0.3">
      <c r="A180" s="232">
        <v>810359</v>
      </c>
      <c r="B180" s="232" t="s">
        <v>1975</v>
      </c>
      <c r="C180" s="232" t="s">
        <v>424</v>
      </c>
      <c r="D180" s="232" t="s">
        <v>946</v>
      </c>
      <c r="E180" s="232">
        <v>2</v>
      </c>
      <c r="G180" s="232" t="s">
        <v>749</v>
      </c>
      <c r="H180" s="234">
        <v>1</v>
      </c>
      <c r="I180" s="236">
        <v>1</v>
      </c>
      <c r="J180" s="236"/>
      <c r="Y180" s="176" t="s">
        <v>1144</v>
      </c>
      <c r="Z180" s="176" t="s">
        <v>1144</v>
      </c>
    </row>
    <row r="181" spans="1:26" x14ac:dyDescent="0.3">
      <c r="A181" s="232">
        <v>807592</v>
      </c>
      <c r="B181" s="232" t="s">
        <v>1978</v>
      </c>
      <c r="C181" s="232" t="s">
        <v>89</v>
      </c>
      <c r="D181" s="232" t="s">
        <v>1030</v>
      </c>
      <c r="E181" s="232">
        <v>2</v>
      </c>
      <c r="F181" s="233">
        <v>35071</v>
      </c>
      <c r="G181" s="232" t="s">
        <v>251</v>
      </c>
      <c r="H181" s="234">
        <v>1</v>
      </c>
      <c r="I181" s="236">
        <v>1</v>
      </c>
      <c r="J181" s="236"/>
      <c r="V181" s="176" t="s">
        <v>1144</v>
      </c>
      <c r="W181" s="176" t="s">
        <v>1144</v>
      </c>
      <c r="Y181" s="176" t="s">
        <v>1144</v>
      </c>
      <c r="Z181" s="176" t="s">
        <v>1144</v>
      </c>
    </row>
    <row r="182" spans="1:26" x14ac:dyDescent="0.3">
      <c r="A182" s="232">
        <v>808883</v>
      </c>
      <c r="B182" s="232" t="s">
        <v>1981</v>
      </c>
      <c r="C182" s="232" t="s">
        <v>118</v>
      </c>
      <c r="D182" s="232" t="s">
        <v>1954</v>
      </c>
      <c r="E182" s="232">
        <v>2</v>
      </c>
      <c r="F182" s="233">
        <v>26018</v>
      </c>
      <c r="G182" s="232" t="s">
        <v>251</v>
      </c>
      <c r="H182" s="234">
        <v>1</v>
      </c>
      <c r="I182" s="236">
        <v>1</v>
      </c>
      <c r="J182" s="236"/>
      <c r="V182" s="176" t="s">
        <v>1144</v>
      </c>
      <c r="W182" s="176" t="s">
        <v>1144</v>
      </c>
      <c r="Y182" s="176" t="s">
        <v>1144</v>
      </c>
      <c r="Z182" s="176" t="s">
        <v>1144</v>
      </c>
    </row>
    <row r="183" spans="1:26" x14ac:dyDescent="0.3">
      <c r="A183" s="232">
        <v>809743</v>
      </c>
      <c r="B183" s="232" t="s">
        <v>1983</v>
      </c>
      <c r="C183" s="232" t="s">
        <v>281</v>
      </c>
      <c r="D183" s="232" t="s">
        <v>1984</v>
      </c>
      <c r="E183" s="232">
        <v>2</v>
      </c>
      <c r="F183" s="233" t="s">
        <v>1985</v>
      </c>
      <c r="G183" s="232" t="s">
        <v>749</v>
      </c>
      <c r="H183" s="234">
        <v>1</v>
      </c>
      <c r="I183" s="236">
        <v>1</v>
      </c>
      <c r="J183" s="236"/>
      <c r="V183" s="176" t="s">
        <v>1144</v>
      </c>
      <c r="W183" s="176" t="s">
        <v>1144</v>
      </c>
      <c r="Y183" s="176" t="s">
        <v>1144</v>
      </c>
      <c r="Z183" s="176" t="s">
        <v>1144</v>
      </c>
    </row>
    <row r="184" spans="1:26" x14ac:dyDescent="0.3">
      <c r="A184" s="232">
        <v>809797</v>
      </c>
      <c r="B184" s="232" t="s">
        <v>1986</v>
      </c>
      <c r="C184" s="232" t="s">
        <v>153</v>
      </c>
      <c r="D184" s="232" t="s">
        <v>614</v>
      </c>
      <c r="E184" s="232">
        <v>2</v>
      </c>
      <c r="F184" s="233" t="s">
        <v>1987</v>
      </c>
      <c r="G184" s="232" t="s">
        <v>702</v>
      </c>
      <c r="H184" s="234">
        <v>1</v>
      </c>
      <c r="I184" s="236">
        <v>1</v>
      </c>
      <c r="J184" s="236"/>
      <c r="V184" s="176" t="s">
        <v>1144</v>
      </c>
      <c r="W184" s="176" t="s">
        <v>1144</v>
      </c>
      <c r="X184" s="176" t="s">
        <v>1144</v>
      </c>
      <c r="Y184" s="176" t="s">
        <v>1144</v>
      </c>
      <c r="Z184" s="176" t="s">
        <v>1144</v>
      </c>
    </row>
    <row r="185" spans="1:26" x14ac:dyDescent="0.3">
      <c r="A185" s="232">
        <v>809808</v>
      </c>
      <c r="B185" s="232" t="s">
        <v>1988</v>
      </c>
      <c r="C185" s="232" t="s">
        <v>66</v>
      </c>
      <c r="D185" s="232" t="s">
        <v>918</v>
      </c>
      <c r="E185" s="232">
        <v>2</v>
      </c>
      <c r="H185" s="234">
        <v>1</v>
      </c>
      <c r="I185" s="236">
        <v>1</v>
      </c>
      <c r="J185" s="236"/>
      <c r="V185" s="176" t="s">
        <v>1144</v>
      </c>
      <c r="W185" s="176" t="s">
        <v>1144</v>
      </c>
      <c r="X185" s="176" t="s">
        <v>1144</v>
      </c>
      <c r="Y185" s="176" t="s">
        <v>1144</v>
      </c>
      <c r="Z185" s="176" t="s">
        <v>1144</v>
      </c>
    </row>
    <row r="186" spans="1:26" x14ac:dyDescent="0.3">
      <c r="A186" s="232">
        <v>806929</v>
      </c>
      <c r="B186" s="232" t="s">
        <v>1992</v>
      </c>
      <c r="C186" s="232" t="s">
        <v>1704</v>
      </c>
      <c r="D186" s="232" t="s">
        <v>206</v>
      </c>
      <c r="E186" s="232">
        <v>2</v>
      </c>
      <c r="F186" s="233">
        <v>35796</v>
      </c>
      <c r="G186" s="232" t="s">
        <v>1993</v>
      </c>
      <c r="H186" s="234">
        <v>1</v>
      </c>
      <c r="I186" s="236">
        <v>1</v>
      </c>
      <c r="J186" s="236"/>
      <c r="V186" s="176" t="s">
        <v>1144</v>
      </c>
      <c r="W186" s="176" t="s">
        <v>1144</v>
      </c>
      <c r="Y186" s="176" t="s">
        <v>1144</v>
      </c>
      <c r="Z186" s="176" t="s">
        <v>1144</v>
      </c>
    </row>
    <row r="187" spans="1:26" x14ac:dyDescent="0.3">
      <c r="A187" s="232">
        <v>807313</v>
      </c>
      <c r="B187" s="232" t="s">
        <v>1995</v>
      </c>
      <c r="C187" s="232" t="s">
        <v>66</v>
      </c>
      <c r="D187" s="232" t="s">
        <v>628</v>
      </c>
      <c r="E187" s="232">
        <v>2</v>
      </c>
      <c r="F187" s="233">
        <v>32919</v>
      </c>
      <c r="G187" s="232" t="s">
        <v>251</v>
      </c>
      <c r="H187" s="234">
        <v>1</v>
      </c>
      <c r="I187" s="236">
        <v>1</v>
      </c>
      <c r="J187" s="236"/>
      <c r="V187" s="176" t="s">
        <v>1144</v>
      </c>
      <c r="W187" s="176" t="s">
        <v>1144</v>
      </c>
      <c r="Y187" s="176" t="s">
        <v>1144</v>
      </c>
      <c r="Z187" s="176" t="s">
        <v>1144</v>
      </c>
    </row>
    <row r="188" spans="1:26" x14ac:dyDescent="0.3">
      <c r="A188" s="232">
        <v>808518</v>
      </c>
      <c r="B188" s="232" t="s">
        <v>1997</v>
      </c>
      <c r="C188" s="232" t="s">
        <v>92</v>
      </c>
      <c r="D188" s="232" t="s">
        <v>830</v>
      </c>
      <c r="E188" s="232">
        <v>2</v>
      </c>
      <c r="F188" s="233">
        <v>33889</v>
      </c>
      <c r="G188" s="232" t="s">
        <v>1998</v>
      </c>
      <c r="H188" s="234">
        <v>1</v>
      </c>
      <c r="I188" s="236">
        <v>1</v>
      </c>
      <c r="J188" s="236"/>
      <c r="V188" s="176" t="s">
        <v>1144</v>
      </c>
      <c r="W188" s="176" t="s">
        <v>1144</v>
      </c>
      <c r="X188" s="176" t="s">
        <v>1144</v>
      </c>
      <c r="Y188" s="176" t="s">
        <v>1144</v>
      </c>
      <c r="Z188" s="176" t="s">
        <v>1144</v>
      </c>
    </row>
    <row r="189" spans="1:26" x14ac:dyDescent="0.3">
      <c r="A189" s="232">
        <v>808699</v>
      </c>
      <c r="B189" s="232" t="s">
        <v>1999</v>
      </c>
      <c r="C189" s="232" t="s">
        <v>457</v>
      </c>
      <c r="D189" s="232" t="s">
        <v>2000</v>
      </c>
      <c r="E189" s="232">
        <v>2</v>
      </c>
      <c r="F189" s="233">
        <v>28212</v>
      </c>
      <c r="G189" s="232" t="s">
        <v>702</v>
      </c>
      <c r="H189" s="234">
        <v>1</v>
      </c>
      <c r="I189" s="236">
        <v>1</v>
      </c>
      <c r="J189" s="236"/>
      <c r="V189" s="176" t="s">
        <v>1144</v>
      </c>
      <c r="W189" s="176" t="s">
        <v>1144</v>
      </c>
      <c r="X189" s="176" t="s">
        <v>1144</v>
      </c>
      <c r="Y189" s="176" t="s">
        <v>1144</v>
      </c>
      <c r="Z189" s="176" t="s">
        <v>1144</v>
      </c>
    </row>
    <row r="190" spans="1:26" x14ac:dyDescent="0.3">
      <c r="A190" s="232">
        <v>809226</v>
      </c>
      <c r="B190" s="232" t="s">
        <v>2001</v>
      </c>
      <c r="C190" s="232" t="s">
        <v>146</v>
      </c>
      <c r="D190" s="232" t="s">
        <v>688</v>
      </c>
      <c r="E190" s="232">
        <v>2</v>
      </c>
      <c r="F190" s="233">
        <v>31757</v>
      </c>
      <c r="G190" s="232" t="s">
        <v>269</v>
      </c>
      <c r="H190" s="234">
        <v>1</v>
      </c>
      <c r="I190" s="236">
        <v>1</v>
      </c>
      <c r="J190" s="236"/>
      <c r="V190" s="176" t="s">
        <v>1144</v>
      </c>
      <c r="W190" s="176" t="s">
        <v>1144</v>
      </c>
      <c r="Y190" s="176" t="s">
        <v>1144</v>
      </c>
      <c r="Z190" s="176" t="s">
        <v>1144</v>
      </c>
    </row>
    <row r="191" spans="1:26" x14ac:dyDescent="0.3">
      <c r="A191" s="232">
        <v>809229</v>
      </c>
      <c r="B191" s="232" t="s">
        <v>2002</v>
      </c>
      <c r="C191" s="232" t="s">
        <v>418</v>
      </c>
      <c r="D191" s="232" t="s">
        <v>2003</v>
      </c>
      <c r="E191" s="232">
        <v>2</v>
      </c>
      <c r="F191" s="233">
        <v>33979</v>
      </c>
      <c r="G191" s="232" t="s">
        <v>251</v>
      </c>
      <c r="H191" s="234">
        <v>1</v>
      </c>
      <c r="I191" s="236">
        <v>1</v>
      </c>
      <c r="J191" s="236"/>
      <c r="V191" s="176" t="s">
        <v>1144</v>
      </c>
      <c r="W191" s="176" t="s">
        <v>1144</v>
      </c>
      <c r="Y191" s="176" t="s">
        <v>1144</v>
      </c>
      <c r="Z191" s="176" t="s">
        <v>1144</v>
      </c>
    </row>
    <row r="192" spans="1:26" x14ac:dyDescent="0.3">
      <c r="A192" s="232">
        <v>809367</v>
      </c>
      <c r="B192" s="232" t="s">
        <v>2004</v>
      </c>
      <c r="C192" s="232" t="s">
        <v>2005</v>
      </c>
      <c r="D192" s="232" t="s">
        <v>1838</v>
      </c>
      <c r="E192" s="232">
        <v>2</v>
      </c>
      <c r="F192" s="233">
        <v>35819</v>
      </c>
      <c r="G192" s="232" t="s">
        <v>2006</v>
      </c>
      <c r="H192" s="234">
        <v>1</v>
      </c>
      <c r="I192" s="236">
        <v>1</v>
      </c>
      <c r="J192" s="236"/>
      <c r="V192" s="176" t="s">
        <v>1144</v>
      </c>
      <c r="W192" s="176" t="s">
        <v>1144</v>
      </c>
      <c r="X192" s="176" t="s">
        <v>1144</v>
      </c>
      <c r="Y192" s="176" t="s">
        <v>1144</v>
      </c>
      <c r="Z192" s="176" t="s">
        <v>1144</v>
      </c>
    </row>
    <row r="193" spans="1:26" x14ac:dyDescent="0.3">
      <c r="A193" s="232">
        <v>809498</v>
      </c>
      <c r="B193" s="232" t="s">
        <v>2008</v>
      </c>
      <c r="C193" s="232" t="s">
        <v>171</v>
      </c>
      <c r="D193" s="232" t="s">
        <v>1033</v>
      </c>
      <c r="E193" s="232">
        <v>2</v>
      </c>
      <c r="F193" s="233">
        <v>35940</v>
      </c>
      <c r="G193" s="232" t="s">
        <v>709</v>
      </c>
      <c r="H193" s="234">
        <v>1</v>
      </c>
      <c r="I193" s="236">
        <v>1</v>
      </c>
      <c r="J193" s="236"/>
      <c r="V193" s="176" t="s">
        <v>1144</v>
      </c>
      <c r="W193" s="176" t="s">
        <v>1144</v>
      </c>
      <c r="Y193" s="176" t="s">
        <v>1144</v>
      </c>
      <c r="Z193" s="176" t="s">
        <v>1144</v>
      </c>
    </row>
    <row r="194" spans="1:26" x14ac:dyDescent="0.3">
      <c r="A194" s="232">
        <v>810558</v>
      </c>
      <c r="B194" s="232" t="s">
        <v>2016</v>
      </c>
      <c r="C194" s="232" t="s">
        <v>372</v>
      </c>
      <c r="D194" s="232" t="s">
        <v>624</v>
      </c>
      <c r="E194" s="232">
        <v>2</v>
      </c>
      <c r="F194" s="233">
        <v>30934</v>
      </c>
      <c r="G194" s="232" t="s">
        <v>251</v>
      </c>
      <c r="H194" s="234">
        <v>1</v>
      </c>
      <c r="I194" s="236">
        <v>1</v>
      </c>
      <c r="J194" s="236"/>
      <c r="V194" s="176" t="s">
        <v>1144</v>
      </c>
      <c r="W194" s="176" t="s">
        <v>1144</v>
      </c>
      <c r="Y194" s="176" t="s">
        <v>1144</v>
      </c>
      <c r="Z194" s="176" t="s">
        <v>1144</v>
      </c>
    </row>
    <row r="195" spans="1:26" x14ac:dyDescent="0.3">
      <c r="A195" s="232">
        <v>810581</v>
      </c>
      <c r="B195" s="232" t="s">
        <v>2017</v>
      </c>
      <c r="C195" s="232" t="s">
        <v>389</v>
      </c>
      <c r="D195" s="232" t="s">
        <v>2018</v>
      </c>
      <c r="E195" s="232">
        <v>2</v>
      </c>
      <c r="F195" s="233">
        <v>35861</v>
      </c>
      <c r="G195" s="232" t="s">
        <v>251</v>
      </c>
      <c r="H195" s="234">
        <v>1</v>
      </c>
      <c r="I195" s="236">
        <v>1</v>
      </c>
      <c r="J195" s="236"/>
      <c r="V195" s="176" t="s">
        <v>1144</v>
      </c>
      <c r="W195" s="176" t="s">
        <v>1144</v>
      </c>
      <c r="X195" s="176" t="s">
        <v>1144</v>
      </c>
      <c r="Y195" s="176" t="s">
        <v>1144</v>
      </c>
      <c r="Z195" s="176" t="s">
        <v>1144</v>
      </c>
    </row>
    <row r="196" spans="1:26" x14ac:dyDescent="0.3">
      <c r="A196" s="232">
        <v>807989</v>
      </c>
      <c r="B196" s="232" t="s">
        <v>2021</v>
      </c>
      <c r="C196" s="232" t="s">
        <v>2022</v>
      </c>
      <c r="D196" s="232" t="s">
        <v>819</v>
      </c>
      <c r="E196" s="232">
        <v>2</v>
      </c>
      <c r="F196" s="233">
        <v>31168</v>
      </c>
      <c r="G196" s="232" t="s">
        <v>1076</v>
      </c>
      <c r="H196" s="234">
        <v>1</v>
      </c>
      <c r="I196" s="236">
        <v>1</v>
      </c>
      <c r="J196" s="236"/>
      <c r="V196" s="176" t="s">
        <v>1144</v>
      </c>
      <c r="W196" s="176" t="s">
        <v>1144</v>
      </c>
      <c r="X196" s="176" t="s">
        <v>1144</v>
      </c>
      <c r="Y196" s="176" t="s">
        <v>1144</v>
      </c>
      <c r="Z196" s="176" t="s">
        <v>1144</v>
      </c>
    </row>
    <row r="197" spans="1:26" x14ac:dyDescent="0.3">
      <c r="A197" s="232">
        <v>808498</v>
      </c>
      <c r="B197" s="232" t="s">
        <v>2023</v>
      </c>
      <c r="C197" s="232" t="s">
        <v>2024</v>
      </c>
      <c r="D197" s="232" t="s">
        <v>2025</v>
      </c>
      <c r="E197" s="232">
        <v>2</v>
      </c>
      <c r="F197" s="233">
        <v>36161</v>
      </c>
      <c r="G197" s="232" t="s">
        <v>702</v>
      </c>
      <c r="H197" s="234">
        <v>1</v>
      </c>
      <c r="I197" s="236">
        <v>1</v>
      </c>
      <c r="J197" s="236"/>
      <c r="V197" s="176" t="s">
        <v>1144</v>
      </c>
      <c r="W197" s="176" t="s">
        <v>1144</v>
      </c>
      <c r="Y197" s="176" t="s">
        <v>1144</v>
      </c>
      <c r="Z197" s="176" t="s">
        <v>1144</v>
      </c>
    </row>
    <row r="198" spans="1:26" x14ac:dyDescent="0.3">
      <c r="A198" s="232">
        <v>809108</v>
      </c>
      <c r="B198" s="232" t="s">
        <v>2027</v>
      </c>
      <c r="C198" s="232" t="s">
        <v>417</v>
      </c>
      <c r="D198" s="232" t="s">
        <v>925</v>
      </c>
      <c r="E198" s="232">
        <v>2</v>
      </c>
      <c r="F198" s="233">
        <v>34516</v>
      </c>
      <c r="G198" s="232" t="s">
        <v>1432</v>
      </c>
      <c r="H198" s="234">
        <v>1</v>
      </c>
      <c r="I198" s="236">
        <v>1</v>
      </c>
      <c r="J198" s="236"/>
      <c r="V198" s="176" t="s">
        <v>1144</v>
      </c>
      <c r="W198" s="176" t="s">
        <v>1144</v>
      </c>
      <c r="Y198" s="176" t="s">
        <v>1144</v>
      </c>
      <c r="Z198" s="176" t="s">
        <v>1144</v>
      </c>
    </row>
    <row r="199" spans="1:26" x14ac:dyDescent="0.3">
      <c r="A199" s="232">
        <v>810222</v>
      </c>
      <c r="B199" s="232" t="s">
        <v>2028</v>
      </c>
      <c r="C199" s="232" t="s">
        <v>2029</v>
      </c>
      <c r="D199" s="232" t="s">
        <v>348</v>
      </c>
      <c r="E199" s="232">
        <v>2</v>
      </c>
      <c r="F199" s="233">
        <v>34139</v>
      </c>
      <c r="G199" s="232" t="s">
        <v>261</v>
      </c>
      <c r="H199" s="234">
        <v>1</v>
      </c>
      <c r="I199" s="236">
        <v>1</v>
      </c>
      <c r="J199" s="236"/>
      <c r="V199" s="176" t="s">
        <v>1144</v>
      </c>
      <c r="W199" s="176" t="s">
        <v>1144</v>
      </c>
      <c r="X199" s="176" t="s">
        <v>1144</v>
      </c>
      <c r="Y199" s="176" t="s">
        <v>1144</v>
      </c>
      <c r="Z199" s="176" t="s">
        <v>1144</v>
      </c>
    </row>
    <row r="200" spans="1:26" x14ac:dyDescent="0.3">
      <c r="A200" s="232">
        <v>808905</v>
      </c>
      <c r="B200" s="232" t="s">
        <v>2035</v>
      </c>
      <c r="C200" s="232" t="s">
        <v>90</v>
      </c>
      <c r="D200" s="232" t="s">
        <v>628</v>
      </c>
      <c r="E200" s="232">
        <v>2</v>
      </c>
      <c r="F200" s="233">
        <v>33239</v>
      </c>
      <c r="G200" s="232" t="s">
        <v>251</v>
      </c>
      <c r="H200" s="234">
        <v>1</v>
      </c>
      <c r="I200" s="236">
        <v>1</v>
      </c>
      <c r="J200" s="236"/>
      <c r="V200" s="176" t="s">
        <v>1144</v>
      </c>
      <c r="Y200" s="176" t="s">
        <v>1144</v>
      </c>
      <c r="Z200" s="176" t="s">
        <v>1144</v>
      </c>
    </row>
    <row r="201" spans="1:26" x14ac:dyDescent="0.3">
      <c r="A201" s="232">
        <v>809799</v>
      </c>
      <c r="B201" s="232" t="s">
        <v>2039</v>
      </c>
      <c r="C201" s="232" t="s">
        <v>66</v>
      </c>
      <c r="D201" s="232" t="s">
        <v>1038</v>
      </c>
      <c r="E201" s="232">
        <v>2</v>
      </c>
      <c r="F201" s="233">
        <v>36009</v>
      </c>
      <c r="G201" s="232" t="s">
        <v>770</v>
      </c>
      <c r="H201" s="234">
        <v>1</v>
      </c>
      <c r="I201" s="236">
        <v>1</v>
      </c>
      <c r="J201" s="236"/>
      <c r="V201" s="176" t="s">
        <v>1144</v>
      </c>
      <c r="X201" s="176" t="s">
        <v>1144</v>
      </c>
      <c r="Y201" s="176" t="s">
        <v>1144</v>
      </c>
      <c r="Z201" s="176" t="s">
        <v>1144</v>
      </c>
    </row>
    <row r="202" spans="1:26" x14ac:dyDescent="0.3">
      <c r="A202" s="232">
        <v>809187</v>
      </c>
      <c r="B202" s="232" t="s">
        <v>2050</v>
      </c>
      <c r="C202" s="232" t="s">
        <v>1476</v>
      </c>
      <c r="D202" s="232" t="s">
        <v>735</v>
      </c>
      <c r="E202" s="232">
        <v>2</v>
      </c>
      <c r="F202" s="233">
        <v>34546</v>
      </c>
      <c r="G202" s="232" t="s">
        <v>702</v>
      </c>
      <c r="H202" s="234">
        <v>1</v>
      </c>
      <c r="I202" s="236">
        <v>1</v>
      </c>
      <c r="J202" s="236"/>
      <c r="V202" s="176" t="s">
        <v>1144</v>
      </c>
      <c r="Y202" s="176" t="s">
        <v>1144</v>
      </c>
      <c r="Z202" s="176" t="s">
        <v>1144</v>
      </c>
    </row>
    <row r="203" spans="1:26" x14ac:dyDescent="0.3">
      <c r="A203" s="232">
        <v>809254</v>
      </c>
      <c r="B203" s="232" t="s">
        <v>2051</v>
      </c>
      <c r="C203" s="232" t="s">
        <v>127</v>
      </c>
      <c r="D203" s="232" t="s">
        <v>815</v>
      </c>
      <c r="E203" s="232">
        <v>2</v>
      </c>
      <c r="F203" s="233">
        <v>36275</v>
      </c>
      <c r="G203" s="232" t="s">
        <v>251</v>
      </c>
      <c r="H203" s="234">
        <v>1</v>
      </c>
      <c r="I203" s="236">
        <v>1</v>
      </c>
      <c r="J203" s="236"/>
      <c r="V203" s="176" t="s">
        <v>1144</v>
      </c>
      <c r="X203" s="176" t="s">
        <v>1144</v>
      </c>
      <c r="Y203" s="176" t="s">
        <v>1144</v>
      </c>
      <c r="Z203" s="176" t="s">
        <v>1144</v>
      </c>
    </row>
    <row r="204" spans="1:26" x14ac:dyDescent="0.3">
      <c r="A204" s="232">
        <v>809497</v>
      </c>
      <c r="B204" s="232" t="s">
        <v>2054</v>
      </c>
      <c r="C204" s="232" t="s">
        <v>104</v>
      </c>
      <c r="D204" s="232" t="s">
        <v>1068</v>
      </c>
      <c r="E204" s="232">
        <v>2</v>
      </c>
      <c r="F204" s="233">
        <v>28856</v>
      </c>
      <c r="G204" s="232" t="s">
        <v>702</v>
      </c>
      <c r="H204" s="234">
        <v>1</v>
      </c>
      <c r="I204" s="236">
        <v>1</v>
      </c>
      <c r="J204" s="236"/>
      <c r="V204" s="176" t="s">
        <v>1144</v>
      </c>
      <c r="Y204" s="176" t="s">
        <v>1144</v>
      </c>
      <c r="Z204" s="176" t="s">
        <v>1144</v>
      </c>
    </row>
    <row r="205" spans="1:26" x14ac:dyDescent="0.3">
      <c r="A205" s="232">
        <v>810259</v>
      </c>
      <c r="B205" s="232" t="s">
        <v>2069</v>
      </c>
      <c r="C205" s="232" t="s">
        <v>66</v>
      </c>
      <c r="D205" s="232" t="s">
        <v>2070</v>
      </c>
      <c r="E205" s="232">
        <v>2</v>
      </c>
      <c r="F205" s="233">
        <v>35002</v>
      </c>
      <c r="G205" s="232" t="s">
        <v>269</v>
      </c>
      <c r="H205" s="234">
        <v>1</v>
      </c>
      <c r="I205" s="236">
        <v>1</v>
      </c>
      <c r="J205" s="236"/>
      <c r="V205" s="176" t="s">
        <v>1144</v>
      </c>
      <c r="Y205" s="176" t="s">
        <v>1144</v>
      </c>
      <c r="Z205" s="176" t="s">
        <v>1144</v>
      </c>
    </row>
    <row r="206" spans="1:26" x14ac:dyDescent="0.3">
      <c r="A206" s="232">
        <v>810519</v>
      </c>
      <c r="B206" s="232" t="s">
        <v>2071</v>
      </c>
      <c r="C206" s="232" t="s">
        <v>104</v>
      </c>
      <c r="D206" s="232" t="s">
        <v>628</v>
      </c>
      <c r="E206" s="232">
        <v>2</v>
      </c>
      <c r="F206" s="233">
        <v>34624</v>
      </c>
      <c r="G206" s="232" t="s">
        <v>269</v>
      </c>
      <c r="H206" s="234">
        <v>1</v>
      </c>
      <c r="I206" s="236">
        <v>1</v>
      </c>
      <c r="J206" s="236"/>
      <c r="V206" s="176" t="s">
        <v>1144</v>
      </c>
      <c r="X206" s="176" t="s">
        <v>1144</v>
      </c>
      <c r="Y206" s="176" t="s">
        <v>1144</v>
      </c>
      <c r="Z206" s="176" t="s">
        <v>1144</v>
      </c>
    </row>
    <row r="207" spans="1:26" x14ac:dyDescent="0.3">
      <c r="A207" s="232">
        <v>805009</v>
      </c>
      <c r="B207" s="232" t="s">
        <v>2073</v>
      </c>
      <c r="C207" s="232" t="s">
        <v>357</v>
      </c>
      <c r="D207" s="232" t="s">
        <v>600</v>
      </c>
      <c r="E207" s="232">
        <v>2</v>
      </c>
      <c r="F207" s="233">
        <v>34335</v>
      </c>
      <c r="G207" s="232" t="s">
        <v>251</v>
      </c>
      <c r="H207" s="234">
        <v>1</v>
      </c>
      <c r="I207" s="236">
        <v>1</v>
      </c>
      <c r="J207" s="236"/>
      <c r="V207" s="176" t="s">
        <v>1144</v>
      </c>
      <c r="X207" s="176" t="s">
        <v>1144</v>
      </c>
      <c r="Y207" s="176" t="s">
        <v>1144</v>
      </c>
      <c r="Z207" s="176" t="s">
        <v>1144</v>
      </c>
    </row>
    <row r="208" spans="1:26" x14ac:dyDescent="0.3">
      <c r="A208" s="232">
        <v>806919</v>
      </c>
      <c r="B208" s="232" t="s">
        <v>2074</v>
      </c>
      <c r="C208" s="232" t="s">
        <v>62</v>
      </c>
      <c r="D208" s="232" t="s">
        <v>605</v>
      </c>
      <c r="E208" s="232">
        <v>2</v>
      </c>
      <c r="F208" s="233">
        <v>26306</v>
      </c>
      <c r="G208" s="232" t="s">
        <v>690</v>
      </c>
      <c r="H208" s="234">
        <v>1</v>
      </c>
      <c r="I208" s="236">
        <v>1</v>
      </c>
      <c r="J208" s="236"/>
      <c r="V208" s="176" t="s">
        <v>1144</v>
      </c>
      <c r="X208" s="176" t="s">
        <v>1144</v>
      </c>
      <c r="Y208" s="176" t="s">
        <v>1144</v>
      </c>
      <c r="Z208" s="176" t="s">
        <v>1144</v>
      </c>
    </row>
    <row r="209" spans="1:26" x14ac:dyDescent="0.3">
      <c r="A209" s="232">
        <v>808832</v>
      </c>
      <c r="B209" s="232" t="s">
        <v>2078</v>
      </c>
      <c r="C209" s="232" t="s">
        <v>118</v>
      </c>
      <c r="D209" s="232" t="s">
        <v>607</v>
      </c>
      <c r="E209" s="232">
        <v>2</v>
      </c>
      <c r="F209" s="233">
        <v>31088</v>
      </c>
      <c r="G209" s="232" t="s">
        <v>2079</v>
      </c>
      <c r="H209" s="234">
        <v>1</v>
      </c>
      <c r="I209" s="236">
        <v>1</v>
      </c>
      <c r="J209" s="236"/>
      <c r="V209" s="176" t="s">
        <v>1144</v>
      </c>
      <c r="Y209" s="176" t="s">
        <v>1144</v>
      </c>
      <c r="Z209" s="176" t="s">
        <v>1144</v>
      </c>
    </row>
    <row r="210" spans="1:26" x14ac:dyDescent="0.3">
      <c r="A210" s="232">
        <v>808834</v>
      </c>
      <c r="B210" s="232" t="s">
        <v>2080</v>
      </c>
      <c r="C210" s="232" t="s">
        <v>302</v>
      </c>
      <c r="D210" s="232" t="s">
        <v>1005</v>
      </c>
      <c r="E210" s="232">
        <v>2</v>
      </c>
      <c r="F210" s="233">
        <v>34482</v>
      </c>
      <c r="G210" s="232" t="s">
        <v>267</v>
      </c>
      <c r="H210" s="234">
        <v>1</v>
      </c>
      <c r="I210" s="236">
        <v>1</v>
      </c>
      <c r="J210" s="236"/>
      <c r="V210" s="176" t="s">
        <v>1144</v>
      </c>
      <c r="X210" s="176" t="s">
        <v>1144</v>
      </c>
      <c r="Y210" s="176" t="s">
        <v>1144</v>
      </c>
      <c r="Z210" s="176" t="s">
        <v>1144</v>
      </c>
    </row>
    <row r="211" spans="1:26" x14ac:dyDescent="0.3">
      <c r="A211" s="232">
        <v>808942</v>
      </c>
      <c r="B211" s="232" t="s">
        <v>2081</v>
      </c>
      <c r="C211" s="232" t="s">
        <v>447</v>
      </c>
      <c r="D211" s="232" t="s">
        <v>2082</v>
      </c>
      <c r="E211" s="232">
        <v>2</v>
      </c>
      <c r="F211" s="233">
        <v>35710</v>
      </c>
      <c r="G211" s="232" t="s">
        <v>702</v>
      </c>
      <c r="H211" s="234">
        <v>1</v>
      </c>
      <c r="I211" s="236">
        <v>1</v>
      </c>
      <c r="J211" s="236"/>
      <c r="V211" s="176" t="s">
        <v>1144</v>
      </c>
      <c r="X211" s="176" t="s">
        <v>1144</v>
      </c>
      <c r="Y211" s="176" t="s">
        <v>1144</v>
      </c>
      <c r="Z211" s="176" t="s">
        <v>1144</v>
      </c>
    </row>
    <row r="212" spans="1:26" x14ac:dyDescent="0.3">
      <c r="A212" s="232">
        <v>808947</v>
      </c>
      <c r="B212" s="232" t="s">
        <v>2083</v>
      </c>
      <c r="C212" s="232" t="s">
        <v>87</v>
      </c>
      <c r="D212" s="232" t="s">
        <v>691</v>
      </c>
      <c r="E212" s="232">
        <v>2</v>
      </c>
      <c r="F212" s="233">
        <v>36169</v>
      </c>
      <c r="G212" s="232" t="s">
        <v>251</v>
      </c>
      <c r="H212" s="234">
        <v>1</v>
      </c>
      <c r="I212" s="236">
        <v>1</v>
      </c>
      <c r="J212" s="236"/>
      <c r="V212" s="176" t="s">
        <v>1144</v>
      </c>
      <c r="Y212" s="176" t="s">
        <v>1144</v>
      </c>
      <c r="Z212" s="176" t="s">
        <v>1144</v>
      </c>
    </row>
    <row r="213" spans="1:26" x14ac:dyDescent="0.3">
      <c r="A213" s="232">
        <v>808899</v>
      </c>
      <c r="B213" s="232" t="s">
        <v>2089</v>
      </c>
      <c r="C213" s="232" t="s">
        <v>2090</v>
      </c>
      <c r="D213" s="232" t="s">
        <v>2091</v>
      </c>
      <c r="E213" s="232">
        <v>2</v>
      </c>
      <c r="F213" s="233">
        <v>35797</v>
      </c>
      <c r="G213" s="232" t="s">
        <v>251</v>
      </c>
      <c r="H213" s="234">
        <v>1</v>
      </c>
      <c r="I213" s="236">
        <v>1</v>
      </c>
      <c r="J213" s="236"/>
      <c r="W213" s="176" t="s">
        <v>1144</v>
      </c>
      <c r="X213" s="176" t="s">
        <v>1144</v>
      </c>
      <c r="Y213" s="176" t="s">
        <v>1144</v>
      </c>
      <c r="Z213" s="176" t="s">
        <v>1144</v>
      </c>
    </row>
    <row r="214" spans="1:26" x14ac:dyDescent="0.3">
      <c r="A214" s="232">
        <v>809782</v>
      </c>
      <c r="B214" s="232" t="s">
        <v>2094</v>
      </c>
      <c r="C214" s="232" t="s">
        <v>66</v>
      </c>
      <c r="D214" s="232" t="s">
        <v>607</v>
      </c>
      <c r="E214" s="232">
        <v>2</v>
      </c>
      <c r="F214" s="233">
        <v>36065</v>
      </c>
      <c r="G214" s="232" t="s">
        <v>702</v>
      </c>
      <c r="H214" s="234">
        <v>1</v>
      </c>
      <c r="I214" s="236">
        <v>1</v>
      </c>
      <c r="J214" s="236"/>
      <c r="W214" s="176" t="s">
        <v>1144</v>
      </c>
      <c r="X214" s="176" t="s">
        <v>1144</v>
      </c>
      <c r="Y214" s="176" t="s">
        <v>1144</v>
      </c>
      <c r="Z214" s="176" t="s">
        <v>1144</v>
      </c>
    </row>
    <row r="215" spans="1:26" x14ac:dyDescent="0.3">
      <c r="A215" s="232">
        <v>809809</v>
      </c>
      <c r="B215" s="232" t="s">
        <v>2097</v>
      </c>
      <c r="C215" s="232" t="s">
        <v>413</v>
      </c>
      <c r="D215" s="232" t="s">
        <v>653</v>
      </c>
      <c r="E215" s="232">
        <v>2</v>
      </c>
      <c r="F215" s="233">
        <v>34488</v>
      </c>
      <c r="G215" s="232" t="s">
        <v>251</v>
      </c>
      <c r="H215" s="234">
        <v>1</v>
      </c>
      <c r="I215" s="236">
        <v>1</v>
      </c>
      <c r="J215" s="236"/>
      <c r="W215" s="176" t="s">
        <v>1144</v>
      </c>
      <c r="X215" s="176" t="s">
        <v>1144</v>
      </c>
      <c r="Y215" s="176" t="s">
        <v>1144</v>
      </c>
      <c r="Z215" s="176" t="s">
        <v>1144</v>
      </c>
    </row>
    <row r="216" spans="1:26" x14ac:dyDescent="0.3">
      <c r="A216" s="232">
        <v>810346</v>
      </c>
      <c r="B216" s="232" t="s">
        <v>2109</v>
      </c>
      <c r="C216" s="232" t="s">
        <v>103</v>
      </c>
      <c r="D216" s="232" t="s">
        <v>627</v>
      </c>
      <c r="E216" s="232">
        <v>2</v>
      </c>
      <c r="F216" s="233">
        <v>33999</v>
      </c>
      <c r="G216" s="232" t="s">
        <v>251</v>
      </c>
      <c r="H216" s="234">
        <v>1</v>
      </c>
      <c r="I216" s="236">
        <v>1</v>
      </c>
      <c r="J216" s="236"/>
      <c r="W216" s="176" t="s">
        <v>1144</v>
      </c>
      <c r="X216" s="176" t="s">
        <v>1144</v>
      </c>
      <c r="Y216" s="176" t="s">
        <v>1144</v>
      </c>
      <c r="Z216" s="176" t="s">
        <v>1144</v>
      </c>
    </row>
    <row r="217" spans="1:26" x14ac:dyDescent="0.3">
      <c r="A217" s="232">
        <v>811296</v>
      </c>
      <c r="B217" s="232" t="s">
        <v>2123</v>
      </c>
      <c r="C217" s="232" t="s">
        <v>139</v>
      </c>
      <c r="D217" s="232" t="s">
        <v>2124</v>
      </c>
      <c r="E217" s="232">
        <v>2</v>
      </c>
      <c r="F217" s="233">
        <v>35798</v>
      </c>
      <c r="G217" s="232" t="s">
        <v>251</v>
      </c>
      <c r="H217" s="234">
        <v>1</v>
      </c>
      <c r="I217" s="236">
        <v>1</v>
      </c>
      <c r="J217" s="236"/>
      <c r="W217" s="176" t="s">
        <v>1144</v>
      </c>
      <c r="X217" s="176" t="s">
        <v>1144</v>
      </c>
      <c r="Y217" s="176" t="s">
        <v>1144</v>
      </c>
      <c r="Z217" s="176" t="s">
        <v>1144</v>
      </c>
    </row>
    <row r="218" spans="1:26" x14ac:dyDescent="0.3">
      <c r="A218" s="232">
        <v>811303</v>
      </c>
      <c r="B218" s="232" t="s">
        <v>2125</v>
      </c>
      <c r="C218" s="232" t="s">
        <v>87</v>
      </c>
      <c r="D218" s="232" t="s">
        <v>747</v>
      </c>
      <c r="E218" s="232">
        <v>2</v>
      </c>
      <c r="F218" s="233">
        <v>34648</v>
      </c>
      <c r="G218" s="232" t="s">
        <v>267</v>
      </c>
      <c r="H218" s="234">
        <v>1</v>
      </c>
      <c r="I218" s="236">
        <v>1</v>
      </c>
      <c r="J218" s="236"/>
      <c r="W218" s="176" t="s">
        <v>1144</v>
      </c>
      <c r="X218" s="176" t="s">
        <v>1144</v>
      </c>
      <c r="Y218" s="176" t="s">
        <v>1144</v>
      </c>
      <c r="Z218" s="176" t="s">
        <v>1144</v>
      </c>
    </row>
    <row r="219" spans="1:26" x14ac:dyDescent="0.3">
      <c r="A219" s="232">
        <v>808878</v>
      </c>
      <c r="B219" s="232" t="s">
        <v>2150</v>
      </c>
      <c r="C219" s="232" t="s">
        <v>71</v>
      </c>
      <c r="D219" s="232" t="s">
        <v>2151</v>
      </c>
      <c r="E219" s="232">
        <v>2</v>
      </c>
      <c r="F219" s="233">
        <v>32576</v>
      </c>
      <c r="G219" s="232" t="s">
        <v>269</v>
      </c>
      <c r="H219" s="234">
        <v>1</v>
      </c>
      <c r="I219" s="236">
        <v>1</v>
      </c>
      <c r="J219" s="236"/>
      <c r="X219" s="176" t="s">
        <v>1144</v>
      </c>
      <c r="Y219" s="176" t="s">
        <v>1144</v>
      </c>
      <c r="Z219" s="176" t="s">
        <v>1144</v>
      </c>
    </row>
    <row r="220" spans="1:26" x14ac:dyDescent="0.3">
      <c r="A220" s="232">
        <v>808878</v>
      </c>
      <c r="B220" s="232" t="s">
        <v>2150</v>
      </c>
      <c r="C220" s="232" t="s">
        <v>71</v>
      </c>
      <c r="D220" s="232" t="s">
        <v>2151</v>
      </c>
      <c r="E220" s="232">
        <v>2</v>
      </c>
      <c r="F220" s="233">
        <v>32576</v>
      </c>
      <c r="G220" s="232" t="s">
        <v>269</v>
      </c>
      <c r="H220" s="234">
        <v>1</v>
      </c>
      <c r="I220" s="236">
        <v>1</v>
      </c>
      <c r="J220" s="236"/>
      <c r="X220" s="176" t="s">
        <v>1144</v>
      </c>
      <c r="Y220" s="176" t="s">
        <v>1144</v>
      </c>
      <c r="Z220" s="176" t="s">
        <v>1144</v>
      </c>
    </row>
    <row r="221" spans="1:26" x14ac:dyDescent="0.3">
      <c r="A221" s="232">
        <v>808881</v>
      </c>
      <c r="B221" s="232" t="s">
        <v>2152</v>
      </c>
      <c r="C221" s="232" t="s">
        <v>128</v>
      </c>
      <c r="D221" s="232" t="s">
        <v>694</v>
      </c>
      <c r="E221" s="232">
        <v>2</v>
      </c>
      <c r="F221" s="233">
        <v>35521</v>
      </c>
      <c r="G221" s="232" t="s">
        <v>253</v>
      </c>
      <c r="H221" s="234">
        <v>1</v>
      </c>
      <c r="I221" s="236">
        <v>1</v>
      </c>
      <c r="J221" s="236"/>
      <c r="Y221" s="176" t="s">
        <v>1144</v>
      </c>
      <c r="Z221" s="176" t="s">
        <v>1144</v>
      </c>
    </row>
    <row r="222" spans="1:26" x14ac:dyDescent="0.3">
      <c r="A222" s="232">
        <v>808919</v>
      </c>
      <c r="B222" s="232" t="s">
        <v>2153</v>
      </c>
      <c r="C222" s="232" t="s">
        <v>2154</v>
      </c>
      <c r="D222" s="232" t="s">
        <v>2155</v>
      </c>
      <c r="E222" s="232">
        <v>2</v>
      </c>
      <c r="F222" s="233">
        <v>33753</v>
      </c>
      <c r="G222" s="232" t="s">
        <v>702</v>
      </c>
      <c r="H222" s="234">
        <v>1</v>
      </c>
      <c r="I222" s="236">
        <v>1</v>
      </c>
      <c r="J222" s="236"/>
      <c r="X222" s="176" t="s">
        <v>1144</v>
      </c>
      <c r="Y222" s="176" t="s">
        <v>1144</v>
      </c>
      <c r="Z222" s="176" t="s">
        <v>1144</v>
      </c>
    </row>
    <row r="223" spans="1:26" x14ac:dyDescent="0.3">
      <c r="A223" s="232">
        <v>809764</v>
      </c>
      <c r="B223" s="232" t="s">
        <v>2158</v>
      </c>
      <c r="C223" s="232" t="s">
        <v>89</v>
      </c>
      <c r="D223" s="232" t="s">
        <v>714</v>
      </c>
      <c r="E223" s="232">
        <v>2</v>
      </c>
      <c r="F223" s="233">
        <v>36245</v>
      </c>
      <c r="G223" s="232" t="s">
        <v>2159</v>
      </c>
      <c r="H223" s="234">
        <v>1</v>
      </c>
      <c r="I223" s="236">
        <v>1</v>
      </c>
      <c r="J223" s="236"/>
      <c r="X223" s="176" t="s">
        <v>1144</v>
      </c>
      <c r="Y223" s="176" t="s">
        <v>1144</v>
      </c>
      <c r="Z223" s="176" t="s">
        <v>1144</v>
      </c>
    </row>
    <row r="224" spans="1:26" x14ac:dyDescent="0.3">
      <c r="A224" s="232">
        <v>809776</v>
      </c>
      <c r="B224" s="232" t="s">
        <v>2160</v>
      </c>
      <c r="C224" s="232" t="s">
        <v>90</v>
      </c>
      <c r="D224" s="232" t="s">
        <v>746</v>
      </c>
      <c r="E224" s="232">
        <v>2</v>
      </c>
      <c r="F224" s="233">
        <v>35065</v>
      </c>
      <c r="G224" s="232" t="s">
        <v>2161</v>
      </c>
      <c r="H224" s="234">
        <v>1</v>
      </c>
      <c r="I224" s="236">
        <v>1</v>
      </c>
      <c r="J224" s="236"/>
      <c r="X224" s="176" t="s">
        <v>1144</v>
      </c>
      <c r="Y224" s="176" t="s">
        <v>1144</v>
      </c>
      <c r="Z224" s="176" t="s">
        <v>1144</v>
      </c>
    </row>
    <row r="225" spans="1:26" x14ac:dyDescent="0.3">
      <c r="A225" s="232">
        <v>809815</v>
      </c>
      <c r="B225" s="232" t="s">
        <v>2164</v>
      </c>
      <c r="C225" s="232" t="s">
        <v>354</v>
      </c>
      <c r="D225" s="232" t="s">
        <v>958</v>
      </c>
      <c r="E225" s="232">
        <v>2</v>
      </c>
      <c r="F225" s="233">
        <v>34666</v>
      </c>
      <c r="G225" s="232" t="s">
        <v>251</v>
      </c>
      <c r="H225" s="234">
        <v>1</v>
      </c>
      <c r="I225" s="236">
        <v>1</v>
      </c>
      <c r="J225" s="236"/>
      <c r="Y225" s="176" t="s">
        <v>1144</v>
      </c>
      <c r="Z225" s="176" t="s">
        <v>1144</v>
      </c>
    </row>
    <row r="226" spans="1:26" x14ac:dyDescent="0.3">
      <c r="A226" s="232">
        <v>810267</v>
      </c>
      <c r="B226" s="232" t="s">
        <v>2166</v>
      </c>
      <c r="C226" s="232" t="s">
        <v>76</v>
      </c>
      <c r="D226" s="232" t="s">
        <v>1152</v>
      </c>
      <c r="E226" s="232">
        <v>2</v>
      </c>
      <c r="F226" s="233">
        <v>32076</v>
      </c>
      <c r="G226" s="232" t="s">
        <v>251</v>
      </c>
      <c r="H226" s="234">
        <v>1</v>
      </c>
      <c r="I226" s="236">
        <v>1</v>
      </c>
      <c r="J226" s="236"/>
      <c r="X226" s="176" t="s">
        <v>1144</v>
      </c>
      <c r="Y226" s="176" t="s">
        <v>1144</v>
      </c>
      <c r="Z226" s="176" t="s">
        <v>1144</v>
      </c>
    </row>
    <row r="227" spans="1:26" x14ac:dyDescent="0.3">
      <c r="A227" s="232">
        <v>811288</v>
      </c>
      <c r="B227" s="232" t="s">
        <v>2181</v>
      </c>
      <c r="C227" s="232" t="s">
        <v>66</v>
      </c>
      <c r="D227" s="232" t="s">
        <v>628</v>
      </c>
      <c r="E227" s="232">
        <v>2</v>
      </c>
      <c r="F227" s="233">
        <v>35643</v>
      </c>
      <c r="G227" s="232" t="s">
        <v>665</v>
      </c>
      <c r="H227" s="234">
        <v>1</v>
      </c>
      <c r="I227" s="236">
        <v>1</v>
      </c>
      <c r="J227" s="236"/>
      <c r="X227" s="176" t="s">
        <v>1144</v>
      </c>
      <c r="Y227" s="176" t="s">
        <v>1144</v>
      </c>
      <c r="Z227" s="176" t="s">
        <v>1144</v>
      </c>
    </row>
    <row r="228" spans="1:26" x14ac:dyDescent="0.3">
      <c r="A228" s="232">
        <v>812034</v>
      </c>
      <c r="B228" s="232" t="s">
        <v>2223</v>
      </c>
      <c r="C228" s="232" t="s">
        <v>104</v>
      </c>
      <c r="D228" s="232" t="s">
        <v>348</v>
      </c>
      <c r="E228" s="232">
        <v>2</v>
      </c>
      <c r="F228" s="233">
        <v>35826</v>
      </c>
      <c r="G228" s="232" t="s">
        <v>251</v>
      </c>
      <c r="H228" s="234">
        <v>1</v>
      </c>
      <c r="I228" s="236">
        <v>1</v>
      </c>
      <c r="J228" s="236"/>
      <c r="Y228" s="176" t="s">
        <v>1144</v>
      </c>
      <c r="Z228" s="176" t="s">
        <v>1144</v>
      </c>
    </row>
    <row r="229" spans="1:26" x14ac:dyDescent="0.3">
      <c r="A229" s="232">
        <v>812035</v>
      </c>
      <c r="B229" s="232" t="s">
        <v>2224</v>
      </c>
      <c r="C229" s="232" t="s">
        <v>369</v>
      </c>
      <c r="D229" s="232" t="s">
        <v>714</v>
      </c>
      <c r="E229" s="232">
        <v>2</v>
      </c>
      <c r="F229" s="233">
        <v>33359</v>
      </c>
      <c r="G229" s="232" t="s">
        <v>251</v>
      </c>
      <c r="H229" s="234">
        <v>1</v>
      </c>
      <c r="I229" s="236">
        <v>1</v>
      </c>
      <c r="J229" s="236"/>
      <c r="Y229" s="176" t="s">
        <v>1144</v>
      </c>
      <c r="Z229" s="176" t="s">
        <v>1144</v>
      </c>
    </row>
    <row r="230" spans="1:26" x14ac:dyDescent="0.3">
      <c r="A230" s="232">
        <v>812040</v>
      </c>
      <c r="B230" s="232" t="s">
        <v>2225</v>
      </c>
      <c r="C230" s="232" t="s">
        <v>520</v>
      </c>
      <c r="D230" s="232" t="s">
        <v>2226</v>
      </c>
      <c r="E230" s="232">
        <v>2</v>
      </c>
      <c r="F230" s="233">
        <v>27918</v>
      </c>
      <c r="G230" s="232" t="s">
        <v>251</v>
      </c>
      <c r="H230" s="234">
        <v>1</v>
      </c>
      <c r="I230" s="236">
        <v>1</v>
      </c>
      <c r="J230" s="236"/>
      <c r="Y230" s="176" t="s">
        <v>1144</v>
      </c>
      <c r="Z230" s="176" t="s">
        <v>1144</v>
      </c>
    </row>
    <row r="231" spans="1:26" x14ac:dyDescent="0.3">
      <c r="A231" s="232">
        <v>812043</v>
      </c>
      <c r="B231" s="232" t="s">
        <v>2227</v>
      </c>
      <c r="C231" s="232" t="s">
        <v>149</v>
      </c>
      <c r="D231" s="232" t="s">
        <v>2228</v>
      </c>
      <c r="E231" s="232">
        <v>2</v>
      </c>
      <c r="F231" s="233">
        <v>34414</v>
      </c>
      <c r="G231" s="232" t="s">
        <v>682</v>
      </c>
      <c r="H231" s="234">
        <v>1</v>
      </c>
      <c r="I231" s="236">
        <v>1</v>
      </c>
      <c r="J231" s="236"/>
      <c r="Y231" s="176" t="s">
        <v>1144</v>
      </c>
      <c r="Z231" s="176" t="s">
        <v>1144</v>
      </c>
    </row>
    <row r="232" spans="1:26" x14ac:dyDescent="0.3">
      <c r="A232" s="232">
        <v>812049</v>
      </c>
      <c r="B232" s="232" t="s">
        <v>2234</v>
      </c>
      <c r="C232" s="232" t="s">
        <v>87</v>
      </c>
      <c r="D232" s="232" t="s">
        <v>628</v>
      </c>
      <c r="E232" s="232">
        <v>2</v>
      </c>
      <c r="F232" s="233">
        <v>34387</v>
      </c>
      <c r="G232" s="232" t="s">
        <v>251</v>
      </c>
      <c r="H232" s="234">
        <v>1</v>
      </c>
      <c r="I232" s="236">
        <v>1</v>
      </c>
      <c r="J232" s="236"/>
      <c r="Y232" s="176" t="s">
        <v>1144</v>
      </c>
      <c r="Z232" s="176" t="s">
        <v>1144</v>
      </c>
    </row>
    <row r="233" spans="1:26" x14ac:dyDescent="0.3">
      <c r="A233" s="232">
        <v>812050</v>
      </c>
      <c r="B233" s="232" t="s">
        <v>2235</v>
      </c>
      <c r="C233" s="232" t="s">
        <v>85</v>
      </c>
      <c r="D233" s="232" t="s">
        <v>2236</v>
      </c>
      <c r="E233" s="232">
        <v>2</v>
      </c>
      <c r="F233" s="233">
        <v>31056</v>
      </c>
      <c r="G233" s="232" t="s">
        <v>251</v>
      </c>
      <c r="H233" s="234">
        <v>1</v>
      </c>
      <c r="I233" s="236">
        <v>1</v>
      </c>
      <c r="J233" s="236"/>
      <c r="Y233" s="176" t="s">
        <v>1144</v>
      </c>
      <c r="Z233" s="176" t="s">
        <v>1144</v>
      </c>
    </row>
    <row r="234" spans="1:26" x14ac:dyDescent="0.3">
      <c r="A234" s="232">
        <v>812052</v>
      </c>
      <c r="B234" s="232" t="s">
        <v>2237</v>
      </c>
      <c r="C234" s="232" t="s">
        <v>62</v>
      </c>
      <c r="D234" s="232" t="s">
        <v>1181</v>
      </c>
      <c r="E234" s="232">
        <v>2</v>
      </c>
      <c r="F234" s="233">
        <v>35434</v>
      </c>
      <c r="G234" s="232" t="s">
        <v>2238</v>
      </c>
      <c r="H234" s="234">
        <v>1</v>
      </c>
      <c r="I234" s="236">
        <v>1</v>
      </c>
      <c r="J234" s="236"/>
      <c r="Y234" s="176" t="s">
        <v>1144</v>
      </c>
      <c r="Z234" s="176" t="s">
        <v>1144</v>
      </c>
    </row>
    <row r="235" spans="1:26" x14ac:dyDescent="0.3">
      <c r="A235" s="232">
        <v>812059</v>
      </c>
      <c r="B235" s="232" t="s">
        <v>2239</v>
      </c>
      <c r="C235" s="232" t="s">
        <v>104</v>
      </c>
      <c r="D235" s="232" t="s">
        <v>971</v>
      </c>
      <c r="E235" s="232">
        <v>2</v>
      </c>
      <c r="F235" s="233">
        <v>35084</v>
      </c>
      <c r="G235" s="232" t="s">
        <v>2240</v>
      </c>
      <c r="H235" s="234">
        <v>1</v>
      </c>
      <c r="I235" s="236">
        <v>1</v>
      </c>
      <c r="J235" s="236"/>
      <c r="Y235" s="176" t="s">
        <v>1144</v>
      </c>
      <c r="Z235" s="176" t="s">
        <v>1144</v>
      </c>
    </row>
    <row r="236" spans="1:26" x14ac:dyDescent="0.3">
      <c r="A236" s="232">
        <v>812071</v>
      </c>
      <c r="B236" s="232" t="s">
        <v>2249</v>
      </c>
      <c r="C236" s="232" t="s">
        <v>2250</v>
      </c>
      <c r="D236" s="232" t="s">
        <v>792</v>
      </c>
      <c r="E236" s="232">
        <v>2</v>
      </c>
      <c r="F236" s="233">
        <v>33439</v>
      </c>
      <c r="G236" s="232" t="s">
        <v>839</v>
      </c>
      <c r="H236" s="234">
        <v>1</v>
      </c>
      <c r="I236" s="236">
        <v>1</v>
      </c>
      <c r="J236" s="236"/>
      <c r="Y236" s="176" t="s">
        <v>1144</v>
      </c>
      <c r="Z236" s="176" t="s">
        <v>1144</v>
      </c>
    </row>
    <row r="237" spans="1:26" x14ac:dyDescent="0.3">
      <c r="A237" s="232">
        <v>812073</v>
      </c>
      <c r="B237" s="232" t="s">
        <v>2251</v>
      </c>
      <c r="C237" s="232" t="s">
        <v>79</v>
      </c>
      <c r="D237" s="232" t="s">
        <v>1643</v>
      </c>
      <c r="E237" s="232">
        <v>2</v>
      </c>
      <c r="F237" s="233">
        <v>36045</v>
      </c>
      <c r="G237" s="232" t="s">
        <v>251</v>
      </c>
      <c r="H237" s="234">
        <v>1</v>
      </c>
      <c r="I237" s="236">
        <v>1</v>
      </c>
      <c r="J237" s="236"/>
      <c r="Y237" s="176" t="s">
        <v>1144</v>
      </c>
      <c r="Z237" s="176" t="s">
        <v>1144</v>
      </c>
    </row>
    <row r="238" spans="1:26" x14ac:dyDescent="0.3">
      <c r="A238" s="232">
        <v>812083</v>
      </c>
      <c r="B238" s="232" t="s">
        <v>2252</v>
      </c>
      <c r="C238" s="232" t="s">
        <v>2253</v>
      </c>
      <c r="D238" s="232" t="s">
        <v>2254</v>
      </c>
      <c r="E238" s="232">
        <v>2</v>
      </c>
      <c r="F238" s="233">
        <v>34562</v>
      </c>
      <c r="G238" s="232" t="s">
        <v>1076</v>
      </c>
      <c r="H238" s="234">
        <v>1</v>
      </c>
      <c r="I238" s="236">
        <v>1</v>
      </c>
      <c r="J238" s="236"/>
      <c r="Y238" s="176" t="s">
        <v>1144</v>
      </c>
      <c r="Z238" s="176" t="s">
        <v>1144</v>
      </c>
    </row>
    <row r="239" spans="1:26" x14ac:dyDescent="0.3">
      <c r="A239" s="232">
        <v>812087</v>
      </c>
      <c r="B239" s="232" t="s">
        <v>2256</v>
      </c>
      <c r="C239" s="232" t="s">
        <v>66</v>
      </c>
      <c r="D239" s="232" t="s">
        <v>722</v>
      </c>
      <c r="E239" s="232">
        <v>2</v>
      </c>
      <c r="F239" s="233">
        <v>32801</v>
      </c>
      <c r="G239" s="232" t="s">
        <v>1198</v>
      </c>
      <c r="H239" s="234">
        <v>1</v>
      </c>
      <c r="I239" s="236">
        <v>1</v>
      </c>
      <c r="J239" s="236"/>
      <c r="Y239" s="176" t="s">
        <v>1144</v>
      </c>
      <c r="Z239" s="176" t="s">
        <v>1144</v>
      </c>
    </row>
    <row r="240" spans="1:26" x14ac:dyDescent="0.3">
      <c r="A240" s="232">
        <v>812088</v>
      </c>
      <c r="B240" s="232" t="s">
        <v>2257</v>
      </c>
      <c r="C240" s="232" t="s">
        <v>140</v>
      </c>
      <c r="D240" s="232" t="s">
        <v>914</v>
      </c>
      <c r="E240" s="232">
        <v>2</v>
      </c>
      <c r="F240" s="233">
        <v>33370</v>
      </c>
      <c r="G240" s="232" t="s">
        <v>251</v>
      </c>
      <c r="H240" s="234">
        <v>1</v>
      </c>
      <c r="I240" s="236">
        <v>1</v>
      </c>
      <c r="J240" s="236"/>
      <c r="Y240" s="176" t="s">
        <v>1144</v>
      </c>
      <c r="Z240" s="176" t="s">
        <v>1144</v>
      </c>
    </row>
    <row r="241" spans="1:26" x14ac:dyDescent="0.3">
      <c r="A241" s="232">
        <v>812090</v>
      </c>
      <c r="B241" s="232" t="s">
        <v>2259</v>
      </c>
      <c r="C241" s="232" t="s">
        <v>428</v>
      </c>
      <c r="D241" s="232" t="s">
        <v>2260</v>
      </c>
      <c r="E241" s="232">
        <v>2</v>
      </c>
      <c r="F241" s="233">
        <v>36387</v>
      </c>
      <c r="G241" s="232" t="s">
        <v>2261</v>
      </c>
      <c r="H241" s="234">
        <v>1</v>
      </c>
      <c r="I241" s="236">
        <v>1</v>
      </c>
      <c r="J241" s="236"/>
      <c r="Y241" s="176" t="s">
        <v>1144</v>
      </c>
      <c r="Z241" s="176" t="s">
        <v>1144</v>
      </c>
    </row>
    <row r="242" spans="1:26" x14ac:dyDescent="0.3">
      <c r="A242" s="232">
        <v>812094</v>
      </c>
      <c r="B242" s="232" t="s">
        <v>2268</v>
      </c>
      <c r="C242" s="232" t="s">
        <v>354</v>
      </c>
      <c r="D242" s="232" t="s">
        <v>1282</v>
      </c>
      <c r="E242" s="232">
        <v>2</v>
      </c>
      <c r="F242" s="233">
        <v>36539</v>
      </c>
      <c r="G242" s="232" t="s">
        <v>251</v>
      </c>
      <c r="H242" s="234">
        <v>1</v>
      </c>
      <c r="I242" s="236">
        <v>1</v>
      </c>
      <c r="J242" s="236"/>
      <c r="Y242" s="176" t="s">
        <v>1144</v>
      </c>
      <c r="Z242" s="176" t="s">
        <v>1144</v>
      </c>
    </row>
    <row r="243" spans="1:26" x14ac:dyDescent="0.3">
      <c r="A243" s="232">
        <v>812099</v>
      </c>
      <c r="B243" s="232" t="s">
        <v>2272</v>
      </c>
      <c r="C243" s="232" t="s">
        <v>66</v>
      </c>
      <c r="D243" s="232" t="s">
        <v>747</v>
      </c>
      <c r="E243" s="232">
        <v>2</v>
      </c>
      <c r="F243" s="233">
        <v>36161</v>
      </c>
      <c r="G243" s="232" t="s">
        <v>251</v>
      </c>
      <c r="H243" s="234">
        <v>1</v>
      </c>
      <c r="I243" s="236">
        <v>1</v>
      </c>
      <c r="J243" s="236"/>
      <c r="Y243" s="176" t="s">
        <v>1144</v>
      </c>
      <c r="Z243" s="176" t="s">
        <v>1144</v>
      </c>
    </row>
    <row r="244" spans="1:26" x14ac:dyDescent="0.3">
      <c r="A244" s="232">
        <v>812110</v>
      </c>
      <c r="B244" s="232" t="s">
        <v>2281</v>
      </c>
      <c r="C244" s="232" t="s">
        <v>498</v>
      </c>
      <c r="D244" s="232" t="s">
        <v>958</v>
      </c>
      <c r="E244" s="232">
        <v>2</v>
      </c>
      <c r="F244" s="233" t="s">
        <v>2282</v>
      </c>
      <c r="G244" s="232" t="s">
        <v>801</v>
      </c>
      <c r="H244" s="234">
        <v>1</v>
      </c>
      <c r="I244" s="236">
        <v>1</v>
      </c>
      <c r="J244" s="236"/>
      <c r="Y244" s="176" t="s">
        <v>1144</v>
      </c>
      <c r="Z244" s="176" t="s">
        <v>1144</v>
      </c>
    </row>
    <row r="245" spans="1:26" x14ac:dyDescent="0.3">
      <c r="A245" s="232">
        <v>812112</v>
      </c>
      <c r="B245" s="232" t="s">
        <v>2283</v>
      </c>
      <c r="C245" s="232" t="s">
        <v>2284</v>
      </c>
      <c r="D245" s="232" t="s">
        <v>734</v>
      </c>
      <c r="E245" s="232">
        <v>2</v>
      </c>
      <c r="F245" s="233">
        <v>35796</v>
      </c>
      <c r="G245" s="232" t="s">
        <v>2285</v>
      </c>
      <c r="H245" s="234">
        <v>1</v>
      </c>
      <c r="I245" s="236">
        <v>1</v>
      </c>
      <c r="J245" s="236"/>
      <c r="Y245" s="176" t="s">
        <v>1144</v>
      </c>
      <c r="Z245" s="176" t="s">
        <v>1144</v>
      </c>
    </row>
    <row r="246" spans="1:26" x14ac:dyDescent="0.3">
      <c r="A246" s="232">
        <v>812121</v>
      </c>
      <c r="B246" s="232" t="s">
        <v>2291</v>
      </c>
      <c r="C246" s="232" t="s">
        <v>316</v>
      </c>
      <c r="D246" s="232" t="s">
        <v>817</v>
      </c>
      <c r="E246" s="232">
        <v>2</v>
      </c>
      <c r="F246" s="233">
        <v>34700</v>
      </c>
      <c r="G246" s="232" t="s">
        <v>269</v>
      </c>
      <c r="H246" s="234">
        <v>1</v>
      </c>
      <c r="I246" s="236">
        <v>1</v>
      </c>
      <c r="J246" s="236"/>
      <c r="Y246" s="176" t="s">
        <v>1144</v>
      </c>
      <c r="Z246" s="176" t="s">
        <v>1144</v>
      </c>
    </row>
    <row r="247" spans="1:26" x14ac:dyDescent="0.3">
      <c r="A247" s="232">
        <v>812122</v>
      </c>
      <c r="B247" s="232" t="s">
        <v>2292</v>
      </c>
      <c r="C247" s="232" t="s">
        <v>163</v>
      </c>
      <c r="D247" s="232" t="s">
        <v>752</v>
      </c>
      <c r="E247" s="232">
        <v>2</v>
      </c>
      <c r="F247" s="233">
        <v>33604</v>
      </c>
      <c r="G247" s="232" t="s">
        <v>913</v>
      </c>
      <c r="H247" s="234">
        <v>1</v>
      </c>
      <c r="I247" s="236">
        <v>1</v>
      </c>
      <c r="J247" s="236"/>
      <c r="Y247" s="176" t="s">
        <v>1144</v>
      </c>
      <c r="Z247" s="176" t="s">
        <v>1144</v>
      </c>
    </row>
    <row r="248" spans="1:26" x14ac:dyDescent="0.3">
      <c r="A248" s="232">
        <v>812247</v>
      </c>
      <c r="B248" s="232" t="s">
        <v>2302</v>
      </c>
      <c r="C248" s="232" t="s">
        <v>480</v>
      </c>
      <c r="D248" s="232" t="s">
        <v>2303</v>
      </c>
      <c r="E248" s="232">
        <v>2</v>
      </c>
      <c r="F248" s="233">
        <v>32740</v>
      </c>
      <c r="G248" s="232" t="s">
        <v>2304</v>
      </c>
      <c r="H248" s="234">
        <v>1</v>
      </c>
      <c r="I248" s="236">
        <v>1</v>
      </c>
      <c r="J248" s="236"/>
      <c r="Y248" s="176" t="s">
        <v>1144</v>
      </c>
      <c r="Z248" s="176" t="s">
        <v>1144</v>
      </c>
    </row>
    <row r="249" spans="1:26" x14ac:dyDescent="0.3">
      <c r="A249" s="232">
        <v>812251</v>
      </c>
      <c r="B249" s="232" t="s">
        <v>2308</v>
      </c>
      <c r="C249" s="232" t="s">
        <v>2309</v>
      </c>
      <c r="D249" s="232" t="s">
        <v>932</v>
      </c>
      <c r="E249" s="232">
        <v>2</v>
      </c>
      <c r="F249" s="233">
        <v>32662</v>
      </c>
      <c r="G249" s="232" t="s">
        <v>2310</v>
      </c>
      <c r="H249" s="234">
        <v>1</v>
      </c>
      <c r="I249" s="236">
        <v>1</v>
      </c>
      <c r="J249" s="236"/>
      <c r="Y249" s="176" t="s">
        <v>1144</v>
      </c>
      <c r="Z249" s="176" t="s">
        <v>1144</v>
      </c>
    </row>
    <row r="250" spans="1:26" x14ac:dyDescent="0.3">
      <c r="A250" s="232">
        <v>812258</v>
      </c>
      <c r="B250" s="232" t="s">
        <v>2314</v>
      </c>
      <c r="C250" s="232" t="s">
        <v>162</v>
      </c>
      <c r="D250" s="232" t="s">
        <v>784</v>
      </c>
      <c r="E250" s="232">
        <v>2</v>
      </c>
      <c r="F250" s="233">
        <v>30717</v>
      </c>
      <c r="G250" s="232" t="s">
        <v>251</v>
      </c>
      <c r="H250" s="234">
        <v>1</v>
      </c>
      <c r="I250" s="236">
        <v>1</v>
      </c>
      <c r="J250" s="236"/>
      <c r="Y250" s="176" t="s">
        <v>1144</v>
      </c>
      <c r="Z250" s="176" t="s">
        <v>1144</v>
      </c>
    </row>
    <row r="251" spans="1:26" x14ac:dyDescent="0.3">
      <c r="A251" s="232">
        <v>812259</v>
      </c>
      <c r="B251" s="232" t="s">
        <v>2315</v>
      </c>
      <c r="C251" s="232" t="s">
        <v>420</v>
      </c>
      <c r="D251" s="232" t="s">
        <v>662</v>
      </c>
      <c r="E251" s="232">
        <v>2</v>
      </c>
      <c r="F251" s="233">
        <v>33994</v>
      </c>
      <c r="G251" s="232" t="s">
        <v>2316</v>
      </c>
      <c r="H251" s="234">
        <v>1</v>
      </c>
      <c r="I251" s="236">
        <v>1</v>
      </c>
      <c r="J251" s="236"/>
      <c r="Y251" s="176" t="s">
        <v>1144</v>
      </c>
      <c r="Z251" s="176" t="s">
        <v>1144</v>
      </c>
    </row>
    <row r="252" spans="1:26" x14ac:dyDescent="0.3">
      <c r="A252" s="232">
        <v>812284</v>
      </c>
      <c r="B252" s="232" t="s">
        <v>2328</v>
      </c>
      <c r="C252" s="232" t="s">
        <v>110</v>
      </c>
      <c r="D252" s="232" t="s">
        <v>603</v>
      </c>
      <c r="E252" s="232">
        <v>2</v>
      </c>
      <c r="F252" s="233">
        <v>36175</v>
      </c>
      <c r="G252" s="232" t="s">
        <v>663</v>
      </c>
      <c r="H252" s="234">
        <v>1</v>
      </c>
      <c r="I252" s="236">
        <v>1</v>
      </c>
      <c r="J252" s="236"/>
      <c r="Y252" s="176" t="s">
        <v>1144</v>
      </c>
      <c r="Z252" s="176" t="s">
        <v>1144</v>
      </c>
    </row>
    <row r="253" spans="1:26" x14ac:dyDescent="0.3">
      <c r="A253" s="232">
        <v>812292</v>
      </c>
      <c r="B253" s="232" t="s">
        <v>2336</v>
      </c>
      <c r="C253" s="232" t="s">
        <v>390</v>
      </c>
      <c r="D253" s="232" t="s">
        <v>2337</v>
      </c>
      <c r="E253" s="232">
        <v>2</v>
      </c>
      <c r="F253" s="233">
        <v>35225</v>
      </c>
      <c r="G253" s="232" t="s">
        <v>251</v>
      </c>
      <c r="H253" s="234">
        <v>1</v>
      </c>
      <c r="I253" s="236">
        <v>1</v>
      </c>
      <c r="J253" s="236"/>
      <c r="Y253" s="176" t="s">
        <v>1144</v>
      </c>
      <c r="Z253" s="176" t="s">
        <v>1144</v>
      </c>
    </row>
    <row r="254" spans="1:26" x14ac:dyDescent="0.3">
      <c r="A254" s="232">
        <v>812293</v>
      </c>
      <c r="B254" s="232" t="s">
        <v>2338</v>
      </c>
      <c r="C254" s="232" t="s">
        <v>66</v>
      </c>
      <c r="D254" s="232" t="s">
        <v>2339</v>
      </c>
      <c r="E254" s="232">
        <v>2</v>
      </c>
      <c r="F254" s="233">
        <v>33970</v>
      </c>
      <c r="G254" s="232" t="s">
        <v>760</v>
      </c>
      <c r="H254" s="234">
        <v>1</v>
      </c>
      <c r="I254" s="236">
        <v>1</v>
      </c>
      <c r="J254" s="236"/>
      <c r="Y254" s="176" t="s">
        <v>1144</v>
      </c>
      <c r="Z254" s="176" t="s">
        <v>1144</v>
      </c>
    </row>
    <row r="255" spans="1:26" x14ac:dyDescent="0.3">
      <c r="A255" s="232">
        <v>812303</v>
      </c>
      <c r="B255" s="232" t="s">
        <v>2344</v>
      </c>
      <c r="C255" s="232" t="s">
        <v>66</v>
      </c>
      <c r="D255" s="232" t="s">
        <v>930</v>
      </c>
      <c r="E255" s="232">
        <v>2</v>
      </c>
      <c r="F255" s="233">
        <v>36161</v>
      </c>
      <c r="G255" s="232" t="s">
        <v>2345</v>
      </c>
      <c r="H255" s="234">
        <v>1</v>
      </c>
      <c r="I255" s="236">
        <v>1</v>
      </c>
      <c r="J255" s="236"/>
      <c r="Y255" s="176" t="s">
        <v>1144</v>
      </c>
      <c r="Z255" s="176" t="s">
        <v>1144</v>
      </c>
    </row>
    <row r="256" spans="1:26" x14ac:dyDescent="0.3">
      <c r="A256" s="232">
        <v>812304</v>
      </c>
      <c r="B256" s="232" t="s">
        <v>2346</v>
      </c>
      <c r="C256" s="232" t="s">
        <v>66</v>
      </c>
      <c r="D256" s="232" t="s">
        <v>1399</v>
      </c>
      <c r="E256" s="232">
        <v>2</v>
      </c>
      <c r="F256" s="233">
        <v>36526</v>
      </c>
      <c r="G256" s="232" t="s">
        <v>251</v>
      </c>
      <c r="H256" s="234">
        <v>1</v>
      </c>
      <c r="I256" s="236">
        <v>1</v>
      </c>
      <c r="J256" s="236"/>
      <c r="Y256" s="176" t="s">
        <v>1144</v>
      </c>
      <c r="Z256" s="176" t="s">
        <v>1144</v>
      </c>
    </row>
    <row r="257" spans="1:26" x14ac:dyDescent="0.3">
      <c r="A257" s="232">
        <v>812325</v>
      </c>
      <c r="B257" s="232" t="s">
        <v>2363</v>
      </c>
      <c r="C257" s="232" t="s">
        <v>1573</v>
      </c>
      <c r="D257" s="232" t="s">
        <v>636</v>
      </c>
      <c r="E257" s="232">
        <v>2</v>
      </c>
      <c r="F257" s="233">
        <v>28599</v>
      </c>
      <c r="G257" s="232" t="s">
        <v>251</v>
      </c>
      <c r="H257" s="234">
        <v>1</v>
      </c>
      <c r="I257" s="236">
        <v>1</v>
      </c>
      <c r="J257" s="236"/>
      <c r="Y257" s="176" t="s">
        <v>1144</v>
      </c>
      <c r="Z257" s="176" t="s">
        <v>1144</v>
      </c>
    </row>
    <row r="258" spans="1:26" x14ac:dyDescent="0.3">
      <c r="A258" s="232">
        <v>812326</v>
      </c>
      <c r="B258" s="232" t="s">
        <v>2364</v>
      </c>
      <c r="C258" s="232" t="s">
        <v>70</v>
      </c>
      <c r="D258" s="232" t="s">
        <v>455</v>
      </c>
      <c r="E258" s="232">
        <v>2</v>
      </c>
      <c r="F258" s="233">
        <v>30960</v>
      </c>
      <c r="G258" s="232" t="s">
        <v>271</v>
      </c>
      <c r="H258" s="234">
        <v>1</v>
      </c>
      <c r="I258" s="236">
        <v>1</v>
      </c>
      <c r="J258" s="236"/>
      <c r="Y258" s="176" t="s">
        <v>1144</v>
      </c>
      <c r="Z258" s="176" t="s">
        <v>1144</v>
      </c>
    </row>
    <row r="259" spans="1:26" x14ac:dyDescent="0.3">
      <c r="A259" s="232">
        <v>812330</v>
      </c>
      <c r="B259" s="232" t="s">
        <v>2365</v>
      </c>
      <c r="C259" s="232" t="s">
        <v>104</v>
      </c>
      <c r="D259" s="232" t="s">
        <v>670</v>
      </c>
      <c r="E259" s="232">
        <v>2</v>
      </c>
      <c r="F259" s="233">
        <v>35536</v>
      </c>
      <c r="G259" s="232" t="s">
        <v>251</v>
      </c>
      <c r="H259" s="234">
        <v>1</v>
      </c>
      <c r="I259" s="236">
        <v>1</v>
      </c>
      <c r="J259" s="236"/>
      <c r="Y259" s="176" t="s">
        <v>1144</v>
      </c>
      <c r="Z259" s="176" t="s">
        <v>1144</v>
      </c>
    </row>
    <row r="260" spans="1:26" x14ac:dyDescent="0.3">
      <c r="A260" s="232">
        <v>812336</v>
      </c>
      <c r="B260" s="232" t="s">
        <v>2369</v>
      </c>
      <c r="C260" s="232" t="s">
        <v>436</v>
      </c>
      <c r="D260" s="232" t="s">
        <v>903</v>
      </c>
      <c r="E260" s="232">
        <v>2</v>
      </c>
      <c r="F260" s="233">
        <v>36279</v>
      </c>
      <c r="G260" s="232" t="s">
        <v>267</v>
      </c>
      <c r="H260" s="234">
        <v>1</v>
      </c>
      <c r="I260" s="236">
        <v>1</v>
      </c>
      <c r="J260" s="236"/>
      <c r="Y260" s="176" t="s">
        <v>1144</v>
      </c>
      <c r="Z260" s="176" t="s">
        <v>1144</v>
      </c>
    </row>
    <row r="261" spans="1:26" x14ac:dyDescent="0.3">
      <c r="A261" s="232">
        <v>812337</v>
      </c>
      <c r="B261" s="232" t="s">
        <v>2370</v>
      </c>
      <c r="C261" s="232" t="s">
        <v>2371</v>
      </c>
      <c r="D261" s="232" t="s">
        <v>650</v>
      </c>
      <c r="E261" s="232">
        <v>2</v>
      </c>
      <c r="F261" s="233">
        <v>34714</v>
      </c>
      <c r="G261" s="232" t="s">
        <v>2372</v>
      </c>
      <c r="H261" s="234">
        <v>1</v>
      </c>
      <c r="I261" s="236">
        <v>1</v>
      </c>
      <c r="J261" s="236"/>
      <c r="Y261" s="176" t="s">
        <v>1144</v>
      </c>
      <c r="Z261" s="176" t="s">
        <v>1144</v>
      </c>
    </row>
    <row r="262" spans="1:26" x14ac:dyDescent="0.3">
      <c r="A262" s="232">
        <v>812400</v>
      </c>
      <c r="B262" s="232" t="s">
        <v>2378</v>
      </c>
      <c r="C262" s="232" t="s">
        <v>413</v>
      </c>
      <c r="D262" s="232" t="s">
        <v>2379</v>
      </c>
      <c r="E262" s="232">
        <v>2</v>
      </c>
      <c r="F262" s="233">
        <v>30399</v>
      </c>
      <c r="G262" s="232" t="s">
        <v>879</v>
      </c>
      <c r="H262" s="234">
        <v>1</v>
      </c>
      <c r="I262" s="236">
        <v>1</v>
      </c>
      <c r="J262" s="236"/>
      <c r="Y262" s="176" t="s">
        <v>1144</v>
      </c>
      <c r="Z262" s="176" t="s">
        <v>1144</v>
      </c>
    </row>
    <row r="263" spans="1:26" x14ac:dyDescent="0.3">
      <c r="A263" s="232">
        <v>812401</v>
      </c>
      <c r="B263" s="232" t="s">
        <v>2380</v>
      </c>
      <c r="C263" s="232" t="s">
        <v>61</v>
      </c>
      <c r="D263" s="232" t="s">
        <v>676</v>
      </c>
      <c r="E263" s="232">
        <v>2</v>
      </c>
      <c r="F263" s="233">
        <v>36175</v>
      </c>
      <c r="G263" s="232" t="s">
        <v>960</v>
      </c>
      <c r="H263" s="234">
        <v>1</v>
      </c>
      <c r="I263" s="236">
        <v>1</v>
      </c>
      <c r="J263" s="236"/>
      <c r="Y263" s="176" t="s">
        <v>1144</v>
      </c>
      <c r="Z263" s="176" t="s">
        <v>1144</v>
      </c>
    </row>
    <row r="264" spans="1:26" x14ac:dyDescent="0.3">
      <c r="A264" s="232">
        <v>812402</v>
      </c>
      <c r="B264" s="232" t="s">
        <v>2381</v>
      </c>
      <c r="C264" s="232" t="s">
        <v>92</v>
      </c>
      <c r="D264" s="232" t="s">
        <v>603</v>
      </c>
      <c r="E264" s="232">
        <v>2</v>
      </c>
      <c r="F264" s="233">
        <v>32520</v>
      </c>
      <c r="G264" s="232" t="s">
        <v>251</v>
      </c>
      <c r="H264" s="234">
        <v>1</v>
      </c>
      <c r="I264" s="236">
        <v>1</v>
      </c>
      <c r="J264" s="236"/>
      <c r="Y264" s="176" t="s">
        <v>1144</v>
      </c>
      <c r="Z264" s="176" t="s">
        <v>1144</v>
      </c>
    </row>
    <row r="265" spans="1:26" x14ac:dyDescent="0.3">
      <c r="A265" s="232">
        <v>812406</v>
      </c>
      <c r="B265" s="232" t="s">
        <v>529</v>
      </c>
      <c r="C265" s="232" t="s">
        <v>162</v>
      </c>
      <c r="D265" s="232" t="s">
        <v>772</v>
      </c>
      <c r="E265" s="232">
        <v>2</v>
      </c>
      <c r="F265" s="233">
        <v>31442</v>
      </c>
      <c r="G265" s="232" t="s">
        <v>265</v>
      </c>
      <c r="H265" s="234">
        <v>1</v>
      </c>
      <c r="I265" s="236">
        <v>1</v>
      </c>
      <c r="J265" s="236"/>
      <c r="Y265" s="176" t="s">
        <v>1144</v>
      </c>
      <c r="Z265" s="176" t="s">
        <v>1144</v>
      </c>
    </row>
    <row r="266" spans="1:26" x14ac:dyDescent="0.3">
      <c r="A266" s="232">
        <v>812407</v>
      </c>
      <c r="B266" s="232" t="s">
        <v>2385</v>
      </c>
      <c r="C266" s="232" t="s">
        <v>168</v>
      </c>
      <c r="D266" s="232" t="s">
        <v>662</v>
      </c>
      <c r="E266" s="232">
        <v>2</v>
      </c>
      <c r="F266" s="233">
        <v>30860</v>
      </c>
      <c r="G266" s="232" t="s">
        <v>2386</v>
      </c>
      <c r="H266" s="234">
        <v>1</v>
      </c>
      <c r="I266" s="236">
        <v>1</v>
      </c>
      <c r="J266" s="236"/>
      <c r="Y266" s="176" t="s">
        <v>1144</v>
      </c>
      <c r="Z266" s="176" t="s">
        <v>1144</v>
      </c>
    </row>
    <row r="267" spans="1:26" x14ac:dyDescent="0.3">
      <c r="A267" s="232">
        <v>812408</v>
      </c>
      <c r="B267" s="232" t="s">
        <v>2387</v>
      </c>
      <c r="C267" s="232" t="s">
        <v>143</v>
      </c>
      <c r="D267" s="232" t="s">
        <v>627</v>
      </c>
      <c r="E267" s="232">
        <v>2</v>
      </c>
      <c r="F267" s="233">
        <v>34060</v>
      </c>
      <c r="G267" s="232" t="s">
        <v>251</v>
      </c>
      <c r="H267" s="234">
        <v>1</v>
      </c>
      <c r="I267" s="236">
        <v>1</v>
      </c>
      <c r="J267" s="236"/>
      <c r="Y267" s="176" t="s">
        <v>1144</v>
      </c>
      <c r="Z267" s="176" t="s">
        <v>1144</v>
      </c>
    </row>
    <row r="268" spans="1:26" x14ac:dyDescent="0.3">
      <c r="A268" s="232">
        <v>812413</v>
      </c>
      <c r="B268" s="232" t="s">
        <v>2389</v>
      </c>
      <c r="C268" s="232" t="s">
        <v>103</v>
      </c>
      <c r="D268" s="232" t="s">
        <v>644</v>
      </c>
      <c r="E268" s="232">
        <v>2</v>
      </c>
      <c r="F268" s="233">
        <v>31794</v>
      </c>
      <c r="G268" s="232" t="s">
        <v>251</v>
      </c>
      <c r="H268" s="234">
        <v>1</v>
      </c>
      <c r="I268" s="236">
        <v>1</v>
      </c>
      <c r="J268" s="236"/>
      <c r="Y268" s="176" t="s">
        <v>1144</v>
      </c>
      <c r="Z268" s="176" t="s">
        <v>1144</v>
      </c>
    </row>
    <row r="269" spans="1:26" x14ac:dyDescent="0.3">
      <c r="A269" s="232">
        <v>812418</v>
      </c>
      <c r="B269" s="232" t="s">
        <v>2390</v>
      </c>
      <c r="C269" s="232" t="s">
        <v>530</v>
      </c>
      <c r="D269" s="232" t="s">
        <v>602</v>
      </c>
      <c r="E269" s="232">
        <v>2</v>
      </c>
      <c r="F269" s="233">
        <v>32266</v>
      </c>
      <c r="G269" s="232" t="s">
        <v>640</v>
      </c>
      <c r="H269" s="234">
        <v>1</v>
      </c>
      <c r="I269" s="236">
        <v>1</v>
      </c>
      <c r="J269" s="236"/>
      <c r="Y269" s="176" t="s">
        <v>1144</v>
      </c>
      <c r="Z269" s="176" t="s">
        <v>1144</v>
      </c>
    </row>
    <row r="270" spans="1:26" x14ac:dyDescent="0.3">
      <c r="A270" s="232">
        <v>812423</v>
      </c>
      <c r="B270" s="232" t="s">
        <v>2392</v>
      </c>
      <c r="C270" s="232" t="s">
        <v>2393</v>
      </c>
      <c r="D270" s="232" t="s">
        <v>1439</v>
      </c>
      <c r="E270" s="232">
        <v>2</v>
      </c>
      <c r="F270" s="233">
        <v>29043</v>
      </c>
      <c r="G270" s="232" t="s">
        <v>942</v>
      </c>
      <c r="H270" s="234">
        <v>1</v>
      </c>
      <c r="I270" s="236">
        <v>1</v>
      </c>
      <c r="J270" s="236"/>
      <c r="Y270" s="176" t="s">
        <v>1144</v>
      </c>
      <c r="Z270" s="176" t="s">
        <v>1144</v>
      </c>
    </row>
    <row r="271" spans="1:26" x14ac:dyDescent="0.3">
      <c r="A271" s="232">
        <v>812428</v>
      </c>
      <c r="B271" s="232" t="s">
        <v>2394</v>
      </c>
      <c r="C271" s="232" t="s">
        <v>105</v>
      </c>
      <c r="D271" s="232" t="s">
        <v>653</v>
      </c>
      <c r="E271" s="232">
        <v>2</v>
      </c>
      <c r="F271" s="233">
        <v>35810</v>
      </c>
      <c r="G271" s="232" t="s">
        <v>251</v>
      </c>
      <c r="H271" s="234">
        <v>1</v>
      </c>
      <c r="I271" s="236">
        <v>1</v>
      </c>
      <c r="J271" s="236"/>
      <c r="Y271" s="176" t="s">
        <v>1144</v>
      </c>
      <c r="Z271" s="176" t="s">
        <v>1144</v>
      </c>
    </row>
    <row r="272" spans="1:26" x14ac:dyDescent="0.3">
      <c r="A272" s="232">
        <v>812429</v>
      </c>
      <c r="B272" s="232" t="s">
        <v>2395</v>
      </c>
      <c r="C272" s="232" t="s">
        <v>99</v>
      </c>
      <c r="D272" s="232" t="s">
        <v>1510</v>
      </c>
      <c r="E272" s="232">
        <v>2</v>
      </c>
      <c r="F272" s="233">
        <v>36124</v>
      </c>
      <c r="G272" s="232" t="s">
        <v>267</v>
      </c>
      <c r="H272" s="234">
        <v>1</v>
      </c>
      <c r="I272" s="236">
        <v>1</v>
      </c>
      <c r="J272" s="236"/>
      <c r="Y272" s="176" t="s">
        <v>1144</v>
      </c>
      <c r="Z272" s="176" t="s">
        <v>1144</v>
      </c>
    </row>
    <row r="273" spans="1:26" x14ac:dyDescent="0.3">
      <c r="A273" s="232">
        <v>812430</v>
      </c>
      <c r="B273" s="232" t="s">
        <v>2396</v>
      </c>
      <c r="C273" s="232" t="s">
        <v>2397</v>
      </c>
      <c r="D273" s="232" t="s">
        <v>1477</v>
      </c>
      <c r="E273" s="232">
        <v>2</v>
      </c>
      <c r="F273" s="233">
        <v>35817</v>
      </c>
      <c r="G273" s="232" t="s">
        <v>251</v>
      </c>
      <c r="H273" s="234">
        <v>1</v>
      </c>
      <c r="I273" s="236">
        <v>1</v>
      </c>
      <c r="J273" s="236"/>
      <c r="Y273" s="176" t="s">
        <v>1144</v>
      </c>
      <c r="Z273" s="176" t="s">
        <v>1144</v>
      </c>
    </row>
    <row r="274" spans="1:26" x14ac:dyDescent="0.3">
      <c r="A274" s="232">
        <v>812432</v>
      </c>
      <c r="B274" s="232" t="s">
        <v>2398</v>
      </c>
      <c r="C274" s="232" t="s">
        <v>64</v>
      </c>
      <c r="D274" s="232" t="s">
        <v>1043</v>
      </c>
      <c r="E274" s="232">
        <v>2</v>
      </c>
      <c r="F274" s="233">
        <v>34919</v>
      </c>
      <c r="G274" s="232" t="s">
        <v>251</v>
      </c>
      <c r="H274" s="234">
        <v>1</v>
      </c>
      <c r="I274" s="236">
        <v>1</v>
      </c>
      <c r="J274" s="236"/>
      <c r="Y274" s="176" t="s">
        <v>1144</v>
      </c>
      <c r="Z274" s="176" t="s">
        <v>1144</v>
      </c>
    </row>
    <row r="275" spans="1:26" x14ac:dyDescent="0.3">
      <c r="A275" s="232">
        <v>812440</v>
      </c>
      <c r="B275" s="232" t="s">
        <v>2399</v>
      </c>
      <c r="C275" s="232" t="s">
        <v>89</v>
      </c>
      <c r="D275" s="232" t="s">
        <v>674</v>
      </c>
      <c r="E275" s="232">
        <v>2</v>
      </c>
      <c r="F275" s="233">
        <v>34875</v>
      </c>
      <c r="G275" s="232" t="s">
        <v>894</v>
      </c>
      <c r="H275" s="234">
        <v>1</v>
      </c>
      <c r="I275" s="236">
        <v>1</v>
      </c>
      <c r="J275" s="236"/>
      <c r="Y275" s="176" t="s">
        <v>1144</v>
      </c>
      <c r="Z275" s="176" t="s">
        <v>1144</v>
      </c>
    </row>
    <row r="276" spans="1:26" x14ac:dyDescent="0.3">
      <c r="A276" s="232">
        <v>812442</v>
      </c>
      <c r="B276" s="232" t="s">
        <v>2400</v>
      </c>
      <c r="C276" s="232" t="s">
        <v>66</v>
      </c>
      <c r="D276" s="232" t="s">
        <v>603</v>
      </c>
      <c r="E276" s="232">
        <v>2</v>
      </c>
      <c r="F276" s="233">
        <v>30477</v>
      </c>
      <c r="G276" s="232" t="s">
        <v>251</v>
      </c>
      <c r="H276" s="234">
        <v>1</v>
      </c>
      <c r="I276" s="236">
        <v>1</v>
      </c>
      <c r="J276" s="236"/>
      <c r="Y276" s="176" t="s">
        <v>1144</v>
      </c>
      <c r="Z276" s="176" t="s">
        <v>1144</v>
      </c>
    </row>
    <row r="277" spans="1:26" x14ac:dyDescent="0.3">
      <c r="A277" s="232">
        <v>812443</v>
      </c>
      <c r="B277" s="232" t="s">
        <v>2401</v>
      </c>
      <c r="C277" s="232" t="s">
        <v>126</v>
      </c>
      <c r="D277" s="232" t="s">
        <v>739</v>
      </c>
      <c r="E277" s="232">
        <v>2</v>
      </c>
      <c r="F277" s="233">
        <v>35065</v>
      </c>
      <c r="G277" s="232" t="s">
        <v>271</v>
      </c>
      <c r="H277" s="234">
        <v>1</v>
      </c>
      <c r="I277" s="236">
        <v>1</v>
      </c>
      <c r="J277" s="236"/>
      <c r="Y277" s="176" t="s">
        <v>1144</v>
      </c>
      <c r="Z277" s="176" t="s">
        <v>1144</v>
      </c>
    </row>
    <row r="278" spans="1:26" x14ac:dyDescent="0.3">
      <c r="A278" s="232">
        <v>812445</v>
      </c>
      <c r="B278" s="232" t="s">
        <v>2402</v>
      </c>
      <c r="C278" s="232" t="s">
        <v>82</v>
      </c>
      <c r="D278" s="232" t="s">
        <v>634</v>
      </c>
      <c r="E278" s="232">
        <v>2</v>
      </c>
      <c r="F278" s="233">
        <v>34081</v>
      </c>
      <c r="G278" s="232" t="s">
        <v>251</v>
      </c>
      <c r="H278" s="234">
        <v>1</v>
      </c>
      <c r="I278" s="236">
        <v>1</v>
      </c>
      <c r="J278" s="236"/>
      <c r="Y278" s="176" t="s">
        <v>1144</v>
      </c>
      <c r="Z278" s="176" t="s">
        <v>1144</v>
      </c>
    </row>
    <row r="279" spans="1:26" x14ac:dyDescent="0.3">
      <c r="A279" s="232">
        <v>812446</v>
      </c>
      <c r="B279" s="232" t="s">
        <v>2403</v>
      </c>
      <c r="C279" s="232" t="s">
        <v>365</v>
      </c>
      <c r="D279" s="232" t="s">
        <v>1414</v>
      </c>
      <c r="E279" s="232">
        <v>2</v>
      </c>
      <c r="F279" s="233">
        <v>35065</v>
      </c>
      <c r="G279" s="232" t="s">
        <v>656</v>
      </c>
      <c r="H279" s="234">
        <v>1</v>
      </c>
      <c r="I279" s="236">
        <v>1</v>
      </c>
      <c r="J279" s="236"/>
      <c r="Y279" s="176" t="s">
        <v>1144</v>
      </c>
      <c r="Z279" s="176" t="s">
        <v>1144</v>
      </c>
    </row>
    <row r="280" spans="1:26" x14ac:dyDescent="0.3">
      <c r="A280" s="232">
        <v>812448</v>
      </c>
      <c r="B280" s="232" t="s">
        <v>2404</v>
      </c>
      <c r="C280" s="232" t="s">
        <v>125</v>
      </c>
      <c r="D280" s="232" t="s">
        <v>646</v>
      </c>
      <c r="E280" s="232">
        <v>2</v>
      </c>
      <c r="F280" s="233">
        <v>34363</v>
      </c>
      <c r="G280" s="232" t="s">
        <v>251</v>
      </c>
      <c r="H280" s="234">
        <v>1</v>
      </c>
      <c r="I280" s="236">
        <v>1</v>
      </c>
      <c r="J280" s="236"/>
      <c r="Y280" s="176" t="s">
        <v>1144</v>
      </c>
      <c r="Z280" s="176" t="s">
        <v>1144</v>
      </c>
    </row>
    <row r="281" spans="1:26" x14ac:dyDescent="0.3">
      <c r="A281" s="232">
        <v>812449</v>
      </c>
      <c r="B281" s="232" t="s">
        <v>2405</v>
      </c>
      <c r="C281" s="232" t="s">
        <v>115</v>
      </c>
      <c r="D281" s="232" t="s">
        <v>672</v>
      </c>
      <c r="E281" s="232">
        <v>2</v>
      </c>
      <c r="F281" s="233">
        <v>35657</v>
      </c>
      <c r="G281" s="232" t="s">
        <v>666</v>
      </c>
      <c r="H281" s="234">
        <v>1</v>
      </c>
      <c r="I281" s="236">
        <v>1</v>
      </c>
      <c r="J281" s="236"/>
      <c r="Y281" s="176" t="s">
        <v>1144</v>
      </c>
      <c r="Z281" s="176" t="s">
        <v>1144</v>
      </c>
    </row>
    <row r="282" spans="1:26" x14ac:dyDescent="0.3">
      <c r="A282" s="232">
        <v>812452</v>
      </c>
      <c r="B282" s="232" t="s">
        <v>2406</v>
      </c>
      <c r="C282" s="232" t="s">
        <v>76</v>
      </c>
      <c r="D282" s="232" t="s">
        <v>2407</v>
      </c>
      <c r="E282" s="232">
        <v>2</v>
      </c>
      <c r="F282" s="233">
        <v>28004</v>
      </c>
      <c r="G282" s="232" t="s">
        <v>2408</v>
      </c>
      <c r="H282" s="234">
        <v>1</v>
      </c>
      <c r="I282" s="236">
        <v>1</v>
      </c>
      <c r="J282" s="236"/>
      <c r="Y282" s="176" t="s">
        <v>1144</v>
      </c>
      <c r="Z282" s="176" t="s">
        <v>1144</v>
      </c>
    </row>
    <row r="283" spans="1:26" x14ac:dyDescent="0.3">
      <c r="A283" s="232">
        <v>812457</v>
      </c>
      <c r="B283" s="232" t="s">
        <v>2409</v>
      </c>
      <c r="C283" s="232" t="s">
        <v>192</v>
      </c>
      <c r="D283" s="232" t="s">
        <v>2410</v>
      </c>
      <c r="E283" s="232">
        <v>2</v>
      </c>
      <c r="F283" s="233">
        <v>36731</v>
      </c>
      <c r="G283" s="232" t="s">
        <v>663</v>
      </c>
      <c r="H283" s="234">
        <v>1</v>
      </c>
      <c r="I283" s="236">
        <v>1</v>
      </c>
      <c r="J283" s="236"/>
      <c r="Y283" s="176" t="s">
        <v>1144</v>
      </c>
      <c r="Z283" s="176" t="s">
        <v>1144</v>
      </c>
    </row>
    <row r="284" spans="1:26" x14ac:dyDescent="0.3">
      <c r="A284" s="232">
        <v>812458</v>
      </c>
      <c r="B284" s="232" t="s">
        <v>2411</v>
      </c>
      <c r="C284" s="232" t="s">
        <v>134</v>
      </c>
      <c r="D284" s="232" t="s">
        <v>931</v>
      </c>
      <c r="E284" s="232">
        <v>2</v>
      </c>
      <c r="F284" s="233">
        <v>35083</v>
      </c>
      <c r="G284" s="232" t="s">
        <v>251</v>
      </c>
      <c r="H284" s="234">
        <v>1</v>
      </c>
      <c r="I284" s="236">
        <v>1</v>
      </c>
      <c r="J284" s="236"/>
      <c r="Y284" s="176" t="s">
        <v>1144</v>
      </c>
      <c r="Z284" s="176" t="s">
        <v>1144</v>
      </c>
    </row>
    <row r="285" spans="1:26" x14ac:dyDescent="0.3">
      <c r="A285" s="232">
        <v>812463</v>
      </c>
      <c r="B285" s="232" t="s">
        <v>2412</v>
      </c>
      <c r="C285" s="232" t="s">
        <v>99</v>
      </c>
      <c r="D285" s="232" t="s">
        <v>686</v>
      </c>
      <c r="E285" s="232">
        <v>2</v>
      </c>
      <c r="F285" s="233">
        <v>35145</v>
      </c>
      <c r="G285" s="232" t="s">
        <v>1636</v>
      </c>
      <c r="H285" s="234">
        <v>1</v>
      </c>
      <c r="I285" s="236">
        <v>1</v>
      </c>
      <c r="J285" s="236"/>
      <c r="Y285" s="176" t="s">
        <v>1144</v>
      </c>
      <c r="Z285" s="176" t="s">
        <v>1144</v>
      </c>
    </row>
    <row r="286" spans="1:26" x14ac:dyDescent="0.3">
      <c r="A286" s="232">
        <v>812469</v>
      </c>
      <c r="B286" s="232" t="s">
        <v>2413</v>
      </c>
      <c r="C286" s="232" t="s">
        <v>163</v>
      </c>
      <c r="D286" s="232" t="s">
        <v>676</v>
      </c>
      <c r="E286" s="232">
        <v>2</v>
      </c>
      <c r="F286" s="233">
        <v>35709</v>
      </c>
      <c r="G286" s="232" t="s">
        <v>2414</v>
      </c>
      <c r="H286" s="234">
        <v>1</v>
      </c>
      <c r="I286" s="236">
        <v>1</v>
      </c>
      <c r="J286" s="236"/>
      <c r="Y286" s="176" t="s">
        <v>1144</v>
      </c>
      <c r="Z286" s="176" t="s">
        <v>1144</v>
      </c>
    </row>
    <row r="287" spans="1:26" x14ac:dyDescent="0.3">
      <c r="A287" s="232">
        <v>812473</v>
      </c>
      <c r="B287" s="232" t="s">
        <v>2415</v>
      </c>
      <c r="C287" s="232" t="s">
        <v>2416</v>
      </c>
      <c r="D287" s="232" t="s">
        <v>2417</v>
      </c>
      <c r="E287" s="232">
        <v>2</v>
      </c>
      <c r="F287" s="233">
        <v>33790</v>
      </c>
      <c r="G287" s="232" t="s">
        <v>251</v>
      </c>
      <c r="H287" s="234">
        <v>1</v>
      </c>
      <c r="I287" s="236">
        <v>1</v>
      </c>
      <c r="J287" s="236"/>
      <c r="Y287" s="176" t="s">
        <v>1144</v>
      </c>
      <c r="Z287" s="176" t="s">
        <v>1144</v>
      </c>
    </row>
    <row r="288" spans="1:26" x14ac:dyDescent="0.3">
      <c r="A288" s="232">
        <v>812480</v>
      </c>
      <c r="B288" s="232" t="s">
        <v>2420</v>
      </c>
      <c r="C288" s="232" t="s">
        <v>2421</v>
      </c>
      <c r="D288" s="232" t="s">
        <v>2422</v>
      </c>
      <c r="E288" s="232">
        <v>2</v>
      </c>
      <c r="F288" s="233">
        <v>34727</v>
      </c>
      <c r="G288" s="232" t="s">
        <v>1304</v>
      </c>
      <c r="H288" s="234">
        <v>1</v>
      </c>
      <c r="I288" s="236">
        <v>1</v>
      </c>
      <c r="J288" s="236"/>
      <c r="Y288" s="176" t="s">
        <v>1144</v>
      </c>
      <c r="Z288" s="176" t="s">
        <v>1144</v>
      </c>
    </row>
    <row r="289" spans="1:26" x14ac:dyDescent="0.3">
      <c r="A289" s="232">
        <v>812484</v>
      </c>
      <c r="B289" s="232" t="s">
        <v>2423</v>
      </c>
      <c r="C289" s="232" t="s">
        <v>66</v>
      </c>
      <c r="D289" s="232" t="s">
        <v>2424</v>
      </c>
      <c r="E289" s="232">
        <v>2</v>
      </c>
      <c r="F289" s="233">
        <v>34436</v>
      </c>
      <c r="G289" s="232" t="s">
        <v>1262</v>
      </c>
      <c r="H289" s="234">
        <v>1</v>
      </c>
      <c r="I289" s="236">
        <v>1</v>
      </c>
      <c r="J289" s="236"/>
      <c r="Y289" s="176" t="s">
        <v>1144</v>
      </c>
      <c r="Z289" s="176" t="s">
        <v>1144</v>
      </c>
    </row>
    <row r="290" spans="1:26" x14ac:dyDescent="0.3">
      <c r="A290" s="232">
        <v>812491</v>
      </c>
      <c r="B290" s="232" t="s">
        <v>2425</v>
      </c>
      <c r="C290" s="232" t="s">
        <v>145</v>
      </c>
      <c r="D290" s="232" t="s">
        <v>918</v>
      </c>
      <c r="E290" s="232">
        <v>2</v>
      </c>
      <c r="F290" s="233">
        <v>23833</v>
      </c>
      <c r="G290" s="232" t="s">
        <v>251</v>
      </c>
      <c r="H290" s="234">
        <v>1</v>
      </c>
      <c r="I290" s="236">
        <v>1</v>
      </c>
      <c r="J290" s="236"/>
      <c r="Y290" s="176" t="s">
        <v>1144</v>
      </c>
      <c r="Z290" s="176" t="s">
        <v>1144</v>
      </c>
    </row>
    <row r="291" spans="1:26" x14ac:dyDescent="0.3">
      <c r="A291" s="232">
        <v>812494</v>
      </c>
      <c r="B291" s="232" t="s">
        <v>2426</v>
      </c>
      <c r="C291" s="232" t="s">
        <v>143</v>
      </c>
      <c r="D291" s="232" t="s">
        <v>726</v>
      </c>
      <c r="E291" s="232">
        <v>2</v>
      </c>
      <c r="F291" s="233">
        <v>27044</v>
      </c>
      <c r="G291" s="232" t="s">
        <v>937</v>
      </c>
      <c r="H291" s="234">
        <v>1</v>
      </c>
      <c r="I291" s="236">
        <v>1</v>
      </c>
      <c r="J291" s="236"/>
      <c r="Y291" s="176" t="s">
        <v>1144</v>
      </c>
      <c r="Z291" s="176" t="s">
        <v>1144</v>
      </c>
    </row>
    <row r="292" spans="1:26" x14ac:dyDescent="0.3">
      <c r="A292" s="232">
        <v>812497</v>
      </c>
      <c r="B292" s="232" t="s">
        <v>2427</v>
      </c>
      <c r="C292" s="232" t="s">
        <v>524</v>
      </c>
      <c r="D292" s="232" t="s">
        <v>2428</v>
      </c>
      <c r="E292" s="232">
        <v>2</v>
      </c>
      <c r="F292" s="233">
        <v>32874</v>
      </c>
      <c r="G292" s="232" t="s">
        <v>608</v>
      </c>
      <c r="H292" s="234">
        <v>1</v>
      </c>
      <c r="I292" s="236">
        <v>1</v>
      </c>
      <c r="J292" s="236"/>
      <c r="Y292" s="176" t="s">
        <v>1144</v>
      </c>
      <c r="Z292" s="176" t="s">
        <v>1144</v>
      </c>
    </row>
    <row r="293" spans="1:26" x14ac:dyDescent="0.3">
      <c r="A293" s="232">
        <v>812499</v>
      </c>
      <c r="B293" s="232" t="s">
        <v>2429</v>
      </c>
      <c r="C293" s="232" t="s">
        <v>114</v>
      </c>
      <c r="D293" s="232" t="s">
        <v>600</v>
      </c>
      <c r="E293" s="232">
        <v>2</v>
      </c>
      <c r="F293" s="233">
        <v>29338</v>
      </c>
      <c r="G293" s="232" t="s">
        <v>629</v>
      </c>
      <c r="H293" s="234">
        <v>1</v>
      </c>
      <c r="I293" s="236">
        <v>1</v>
      </c>
      <c r="J293" s="236"/>
      <c r="Y293" s="176" t="s">
        <v>1144</v>
      </c>
      <c r="Z293" s="176" t="s">
        <v>1144</v>
      </c>
    </row>
    <row r="294" spans="1:26" x14ac:dyDescent="0.3">
      <c r="A294" s="232">
        <v>812502</v>
      </c>
      <c r="B294" s="232" t="s">
        <v>2431</v>
      </c>
      <c r="C294" s="232" t="s">
        <v>101</v>
      </c>
      <c r="D294" s="232" t="s">
        <v>607</v>
      </c>
      <c r="E294" s="232">
        <v>2</v>
      </c>
      <c r="F294" s="233">
        <v>34052</v>
      </c>
      <c r="G294" s="232" t="s">
        <v>251</v>
      </c>
      <c r="H294" s="234">
        <v>1</v>
      </c>
      <c r="I294" s="236">
        <v>1</v>
      </c>
      <c r="J294" s="236"/>
      <c r="Y294" s="176" t="s">
        <v>1144</v>
      </c>
      <c r="Z294" s="176" t="s">
        <v>1144</v>
      </c>
    </row>
    <row r="295" spans="1:26" x14ac:dyDescent="0.3">
      <c r="A295" s="232">
        <v>812512</v>
      </c>
      <c r="B295" s="232" t="s">
        <v>2433</v>
      </c>
      <c r="C295" s="232" t="s">
        <v>66</v>
      </c>
      <c r="D295" s="232" t="s">
        <v>704</v>
      </c>
      <c r="E295" s="232">
        <v>2</v>
      </c>
      <c r="F295" s="233" t="s">
        <v>2434</v>
      </c>
      <c r="G295" s="232" t="s">
        <v>2435</v>
      </c>
      <c r="H295" s="234">
        <v>1</v>
      </c>
      <c r="I295" s="236">
        <v>1</v>
      </c>
      <c r="J295" s="236"/>
      <c r="Y295" s="176" t="s">
        <v>1144</v>
      </c>
      <c r="Z295" s="176" t="s">
        <v>1144</v>
      </c>
    </row>
    <row r="296" spans="1:26" x14ac:dyDescent="0.3">
      <c r="A296" s="232">
        <v>812517</v>
      </c>
      <c r="B296" s="232" t="s">
        <v>2436</v>
      </c>
      <c r="C296" s="232" t="s">
        <v>313</v>
      </c>
      <c r="D296" s="232" t="s">
        <v>931</v>
      </c>
      <c r="E296" s="232">
        <v>2</v>
      </c>
      <c r="F296" s="233">
        <v>33644</v>
      </c>
      <c r="G296" s="232" t="s">
        <v>2437</v>
      </c>
      <c r="H296" s="234">
        <v>1</v>
      </c>
      <c r="I296" s="236">
        <v>1</v>
      </c>
      <c r="J296" s="236"/>
      <c r="Y296" s="176" t="s">
        <v>1144</v>
      </c>
      <c r="Z296" s="176" t="s">
        <v>1144</v>
      </c>
    </row>
    <row r="297" spans="1:26" x14ac:dyDescent="0.3">
      <c r="A297" s="232">
        <v>812518</v>
      </c>
      <c r="B297" s="232" t="s">
        <v>2438</v>
      </c>
      <c r="C297" s="232" t="s">
        <v>168</v>
      </c>
      <c r="D297" s="232" t="s">
        <v>1061</v>
      </c>
      <c r="E297" s="232">
        <v>2</v>
      </c>
      <c r="F297" s="233">
        <v>34724</v>
      </c>
      <c r="G297" s="232" t="s">
        <v>264</v>
      </c>
      <c r="H297" s="234">
        <v>1</v>
      </c>
      <c r="I297" s="236">
        <v>1</v>
      </c>
      <c r="J297" s="236"/>
      <c r="Y297" s="176" t="s">
        <v>1144</v>
      </c>
      <c r="Z297" s="176" t="s">
        <v>1144</v>
      </c>
    </row>
    <row r="298" spans="1:26" x14ac:dyDescent="0.3">
      <c r="A298" s="232">
        <v>812523</v>
      </c>
      <c r="B298" s="232" t="s">
        <v>2439</v>
      </c>
      <c r="C298" s="232" t="s">
        <v>2440</v>
      </c>
      <c r="D298" s="232" t="s">
        <v>678</v>
      </c>
      <c r="E298" s="232">
        <v>2</v>
      </c>
      <c r="F298" s="233">
        <v>36023</v>
      </c>
      <c r="G298" s="232" t="s">
        <v>251</v>
      </c>
      <c r="H298" s="234">
        <v>1</v>
      </c>
      <c r="I298" s="236">
        <v>1</v>
      </c>
      <c r="J298" s="236"/>
      <c r="Y298" s="176" t="s">
        <v>1144</v>
      </c>
      <c r="Z298" s="176" t="s">
        <v>1144</v>
      </c>
    </row>
    <row r="299" spans="1:26" x14ac:dyDescent="0.3">
      <c r="A299" s="232">
        <v>812526</v>
      </c>
      <c r="B299" s="232" t="s">
        <v>2441</v>
      </c>
      <c r="C299" s="232" t="s">
        <v>2442</v>
      </c>
      <c r="D299" s="232" t="s">
        <v>890</v>
      </c>
      <c r="E299" s="232">
        <v>2</v>
      </c>
      <c r="F299" s="233">
        <v>35220</v>
      </c>
      <c r="G299" s="232" t="s">
        <v>854</v>
      </c>
      <c r="H299" s="234">
        <v>1</v>
      </c>
      <c r="I299" s="236">
        <v>1</v>
      </c>
      <c r="J299" s="236"/>
      <c r="Y299" s="176" t="s">
        <v>1144</v>
      </c>
      <c r="Z299" s="176" t="s">
        <v>1144</v>
      </c>
    </row>
    <row r="300" spans="1:26" x14ac:dyDescent="0.3">
      <c r="A300" s="232">
        <v>812536</v>
      </c>
      <c r="B300" s="232" t="s">
        <v>2450</v>
      </c>
      <c r="C300" s="232" t="s">
        <v>144</v>
      </c>
      <c r="D300" s="232" t="s">
        <v>2451</v>
      </c>
      <c r="E300" s="232">
        <v>2</v>
      </c>
      <c r="F300" s="233">
        <v>26854</v>
      </c>
      <c r="G300" s="232" t="s">
        <v>2452</v>
      </c>
      <c r="H300" s="234">
        <v>1</v>
      </c>
      <c r="I300" s="236">
        <v>1</v>
      </c>
      <c r="J300" s="236"/>
      <c r="Y300" s="176" t="s">
        <v>1144</v>
      </c>
      <c r="Z300" s="176" t="s">
        <v>1144</v>
      </c>
    </row>
    <row r="301" spans="1:26" x14ac:dyDescent="0.3">
      <c r="A301" s="232">
        <v>812541</v>
      </c>
      <c r="B301" s="232" t="s">
        <v>2454</v>
      </c>
      <c r="C301" s="232" t="s">
        <v>68</v>
      </c>
      <c r="D301" s="232" t="s">
        <v>636</v>
      </c>
      <c r="E301" s="232">
        <v>2</v>
      </c>
      <c r="F301" s="233">
        <v>35338</v>
      </c>
      <c r="G301" s="232" t="s">
        <v>251</v>
      </c>
      <c r="H301" s="234">
        <v>1</v>
      </c>
      <c r="I301" s="236">
        <v>1</v>
      </c>
      <c r="J301" s="236"/>
      <c r="Y301" s="176" t="s">
        <v>1144</v>
      </c>
      <c r="Z301" s="176" t="s">
        <v>1144</v>
      </c>
    </row>
    <row r="302" spans="1:26" x14ac:dyDescent="0.3">
      <c r="A302" s="232">
        <v>812544</v>
      </c>
      <c r="B302" s="232" t="s">
        <v>2455</v>
      </c>
      <c r="C302" s="232" t="s">
        <v>163</v>
      </c>
      <c r="D302" s="232" t="s">
        <v>706</v>
      </c>
      <c r="E302" s="232">
        <v>2</v>
      </c>
      <c r="F302" s="233">
        <v>34305</v>
      </c>
      <c r="G302" s="232" t="s">
        <v>2456</v>
      </c>
      <c r="H302" s="234">
        <v>1</v>
      </c>
      <c r="I302" s="236">
        <v>1</v>
      </c>
      <c r="J302" s="236"/>
      <c r="Y302" s="176" t="s">
        <v>1144</v>
      </c>
      <c r="Z302" s="176" t="s">
        <v>1144</v>
      </c>
    </row>
    <row r="303" spans="1:26" x14ac:dyDescent="0.3">
      <c r="A303" s="232">
        <v>812552</v>
      </c>
      <c r="B303" s="232" t="s">
        <v>2461</v>
      </c>
      <c r="C303" s="232" t="s">
        <v>2462</v>
      </c>
      <c r="D303" s="232" t="s">
        <v>624</v>
      </c>
      <c r="E303" s="232">
        <v>2</v>
      </c>
      <c r="F303" s="233">
        <v>35869</v>
      </c>
      <c r="G303" s="232" t="s">
        <v>663</v>
      </c>
      <c r="H303" s="234">
        <v>1</v>
      </c>
      <c r="I303" s="236">
        <v>1</v>
      </c>
      <c r="J303" s="236"/>
      <c r="Y303" s="176" t="s">
        <v>1144</v>
      </c>
      <c r="Z303" s="176" t="s">
        <v>1144</v>
      </c>
    </row>
    <row r="304" spans="1:26" x14ac:dyDescent="0.3">
      <c r="A304" s="232">
        <v>812561</v>
      </c>
      <c r="B304" s="232" t="s">
        <v>2463</v>
      </c>
      <c r="C304" s="232" t="s">
        <v>341</v>
      </c>
      <c r="D304" s="232" t="s">
        <v>2464</v>
      </c>
      <c r="E304" s="232">
        <v>2</v>
      </c>
      <c r="F304" s="233">
        <v>31782</v>
      </c>
      <c r="G304" s="232" t="s">
        <v>2304</v>
      </c>
      <c r="H304" s="234">
        <v>1</v>
      </c>
      <c r="I304" s="236">
        <v>1</v>
      </c>
      <c r="J304" s="236"/>
      <c r="Y304" s="176" t="s">
        <v>1144</v>
      </c>
      <c r="Z304" s="176" t="s">
        <v>1144</v>
      </c>
    </row>
    <row r="305" spans="1:26" x14ac:dyDescent="0.3">
      <c r="A305" s="232">
        <v>812566</v>
      </c>
      <c r="B305" s="232" t="s">
        <v>2465</v>
      </c>
      <c r="C305" s="232" t="s">
        <v>66</v>
      </c>
      <c r="D305" s="232" t="s">
        <v>764</v>
      </c>
      <c r="E305" s="232">
        <v>2</v>
      </c>
      <c r="F305" s="233">
        <v>36017</v>
      </c>
      <c r="G305" s="232" t="s">
        <v>810</v>
      </c>
      <c r="H305" s="234">
        <v>1</v>
      </c>
      <c r="I305" s="236">
        <v>1</v>
      </c>
      <c r="J305" s="236"/>
      <c r="Y305" s="176" t="s">
        <v>1144</v>
      </c>
      <c r="Z305" s="176" t="s">
        <v>1144</v>
      </c>
    </row>
    <row r="306" spans="1:26" x14ac:dyDescent="0.3">
      <c r="A306" s="232">
        <v>812573</v>
      </c>
      <c r="B306" s="232" t="s">
        <v>2466</v>
      </c>
      <c r="C306" s="232" t="s">
        <v>64</v>
      </c>
      <c r="D306" s="232" t="s">
        <v>875</v>
      </c>
      <c r="E306" s="232">
        <v>2</v>
      </c>
      <c r="F306" s="233">
        <v>29228</v>
      </c>
      <c r="G306" s="232" t="s">
        <v>781</v>
      </c>
      <c r="H306" s="234">
        <v>1</v>
      </c>
      <c r="I306" s="236">
        <v>1</v>
      </c>
      <c r="J306" s="236"/>
      <c r="Y306" s="176" t="s">
        <v>1144</v>
      </c>
      <c r="Z306" s="176" t="s">
        <v>1144</v>
      </c>
    </row>
    <row r="307" spans="1:26" x14ac:dyDescent="0.3">
      <c r="A307" s="232">
        <v>812602</v>
      </c>
      <c r="B307" s="232" t="s">
        <v>2485</v>
      </c>
      <c r="C307" s="232" t="s">
        <v>344</v>
      </c>
      <c r="D307" s="232" t="s">
        <v>1005</v>
      </c>
      <c r="E307" s="232">
        <v>2</v>
      </c>
      <c r="F307" s="233">
        <v>29607</v>
      </c>
      <c r="G307" s="232" t="s">
        <v>709</v>
      </c>
      <c r="H307" s="234">
        <v>1</v>
      </c>
      <c r="I307" s="236">
        <v>1</v>
      </c>
      <c r="J307" s="236"/>
      <c r="Y307" s="176" t="s">
        <v>1144</v>
      </c>
      <c r="Z307" s="176" t="s">
        <v>1144</v>
      </c>
    </row>
    <row r="308" spans="1:26" x14ac:dyDescent="0.3">
      <c r="A308" s="232">
        <v>812604</v>
      </c>
      <c r="B308" s="232" t="s">
        <v>2486</v>
      </c>
      <c r="C308" s="232" t="s">
        <v>157</v>
      </c>
      <c r="D308" s="232" t="s">
        <v>2487</v>
      </c>
      <c r="E308" s="232">
        <v>2</v>
      </c>
      <c r="F308" s="233">
        <v>29517</v>
      </c>
      <c r="G308" s="232" t="s">
        <v>251</v>
      </c>
      <c r="H308" s="234">
        <v>1</v>
      </c>
      <c r="I308" s="236">
        <v>1</v>
      </c>
      <c r="J308" s="236"/>
      <c r="Y308" s="176" t="s">
        <v>1144</v>
      </c>
      <c r="Z308" s="176" t="s">
        <v>1144</v>
      </c>
    </row>
    <row r="309" spans="1:26" x14ac:dyDescent="0.3">
      <c r="A309" s="232">
        <v>812605</v>
      </c>
      <c r="B309" s="232" t="s">
        <v>2488</v>
      </c>
      <c r="C309" s="232" t="s">
        <v>69</v>
      </c>
      <c r="D309" s="232" t="s">
        <v>607</v>
      </c>
      <c r="E309" s="232">
        <v>2</v>
      </c>
      <c r="F309" s="233">
        <v>31423</v>
      </c>
      <c r="G309" s="232" t="s">
        <v>251</v>
      </c>
      <c r="H309" s="234">
        <v>1</v>
      </c>
      <c r="I309" s="236">
        <v>1</v>
      </c>
      <c r="J309" s="236"/>
      <c r="Y309" s="176" t="s">
        <v>1144</v>
      </c>
      <c r="Z309" s="176" t="s">
        <v>1144</v>
      </c>
    </row>
    <row r="310" spans="1:26" x14ac:dyDescent="0.3">
      <c r="A310" s="232">
        <v>812689</v>
      </c>
      <c r="B310" s="232" t="s">
        <v>2496</v>
      </c>
      <c r="C310" s="232" t="s">
        <v>82</v>
      </c>
      <c r="D310" s="232" t="s">
        <v>938</v>
      </c>
      <c r="E310" s="232">
        <v>2</v>
      </c>
      <c r="F310" s="233">
        <v>33829</v>
      </c>
      <c r="G310" s="232" t="s">
        <v>2497</v>
      </c>
      <c r="H310" s="234">
        <v>1</v>
      </c>
      <c r="I310" s="236">
        <v>1</v>
      </c>
      <c r="J310" s="236"/>
      <c r="Y310" s="176" t="s">
        <v>1144</v>
      </c>
      <c r="Z310" s="176" t="s">
        <v>1144</v>
      </c>
    </row>
    <row r="311" spans="1:26" x14ac:dyDescent="0.3">
      <c r="A311" s="232">
        <v>812690</v>
      </c>
      <c r="B311" s="232" t="s">
        <v>2498</v>
      </c>
      <c r="C311" s="232" t="s">
        <v>92</v>
      </c>
      <c r="D311" s="232" t="s">
        <v>2499</v>
      </c>
      <c r="E311" s="232">
        <v>2</v>
      </c>
      <c r="F311" s="233">
        <v>36050</v>
      </c>
      <c r="G311" s="232" t="s">
        <v>251</v>
      </c>
      <c r="H311" s="234">
        <v>1</v>
      </c>
      <c r="I311" s="236">
        <v>1</v>
      </c>
      <c r="J311" s="236"/>
      <c r="Y311" s="176" t="s">
        <v>1144</v>
      </c>
      <c r="Z311" s="176" t="s">
        <v>1144</v>
      </c>
    </row>
    <row r="312" spans="1:26" x14ac:dyDescent="0.3">
      <c r="A312" s="232">
        <v>812694</v>
      </c>
      <c r="B312" s="232" t="s">
        <v>2503</v>
      </c>
      <c r="C312" s="232" t="s">
        <v>68</v>
      </c>
      <c r="D312" s="232" t="s">
        <v>772</v>
      </c>
      <c r="E312" s="232">
        <v>2</v>
      </c>
      <c r="F312" s="233">
        <v>35260</v>
      </c>
      <c r="G312" s="232" t="s">
        <v>1094</v>
      </c>
      <c r="H312" s="234">
        <v>1</v>
      </c>
      <c r="I312" s="236">
        <v>1</v>
      </c>
      <c r="J312" s="236"/>
      <c r="Y312" s="176" t="s">
        <v>1144</v>
      </c>
      <c r="Z312" s="176" t="s">
        <v>1144</v>
      </c>
    </row>
    <row r="313" spans="1:26" x14ac:dyDescent="0.3">
      <c r="A313" s="232">
        <v>812696</v>
      </c>
      <c r="B313" s="232" t="s">
        <v>2504</v>
      </c>
      <c r="C313" s="232" t="s">
        <v>103</v>
      </c>
      <c r="D313" s="232" t="s">
        <v>941</v>
      </c>
      <c r="E313" s="232">
        <v>2</v>
      </c>
      <c r="F313" s="233">
        <v>35431</v>
      </c>
      <c r="G313" s="232" t="s">
        <v>251</v>
      </c>
      <c r="H313" s="234">
        <v>1</v>
      </c>
      <c r="I313" s="236">
        <v>1</v>
      </c>
      <c r="J313" s="236"/>
      <c r="Y313" s="176" t="s">
        <v>1144</v>
      </c>
      <c r="Z313" s="176" t="s">
        <v>1144</v>
      </c>
    </row>
    <row r="314" spans="1:26" x14ac:dyDescent="0.3">
      <c r="A314" s="232">
        <v>812697</v>
      </c>
      <c r="B314" s="232" t="s">
        <v>2505</v>
      </c>
      <c r="C314" s="232" t="s">
        <v>104</v>
      </c>
      <c r="D314" s="232" t="s">
        <v>2506</v>
      </c>
      <c r="E314" s="232">
        <v>2</v>
      </c>
      <c r="F314" s="233">
        <v>32162</v>
      </c>
      <c r="G314" s="232" t="s">
        <v>251</v>
      </c>
      <c r="H314" s="234">
        <v>1</v>
      </c>
      <c r="I314" s="236">
        <v>1</v>
      </c>
      <c r="J314" s="236"/>
      <c r="Y314" s="176" t="s">
        <v>1144</v>
      </c>
      <c r="Z314" s="176" t="s">
        <v>1144</v>
      </c>
    </row>
    <row r="315" spans="1:26" x14ac:dyDescent="0.3">
      <c r="A315" s="232">
        <v>812701</v>
      </c>
      <c r="B315" s="232" t="s">
        <v>2507</v>
      </c>
      <c r="C315" s="232" t="s">
        <v>61</v>
      </c>
      <c r="D315" s="232" t="s">
        <v>2508</v>
      </c>
      <c r="E315" s="232">
        <v>2</v>
      </c>
      <c r="F315" s="233">
        <v>32370</v>
      </c>
      <c r="G315" s="232" t="s">
        <v>610</v>
      </c>
      <c r="H315" s="234">
        <v>1</v>
      </c>
      <c r="I315" s="236">
        <v>1</v>
      </c>
      <c r="J315" s="236"/>
      <c r="Y315" s="176" t="s">
        <v>1144</v>
      </c>
      <c r="Z315" s="176" t="s">
        <v>1144</v>
      </c>
    </row>
    <row r="316" spans="1:26" x14ac:dyDescent="0.3">
      <c r="A316" s="232">
        <v>812720</v>
      </c>
      <c r="B316" s="232" t="s">
        <v>2518</v>
      </c>
      <c r="C316" s="232" t="s">
        <v>104</v>
      </c>
      <c r="D316" s="232" t="s">
        <v>704</v>
      </c>
      <c r="E316" s="232">
        <v>2</v>
      </c>
      <c r="F316" s="233">
        <v>36161</v>
      </c>
      <c r="G316" s="232" t="s">
        <v>2480</v>
      </c>
      <c r="H316" s="234">
        <v>1</v>
      </c>
      <c r="I316" s="236">
        <v>1</v>
      </c>
      <c r="J316" s="236"/>
      <c r="Y316" s="176" t="s">
        <v>1144</v>
      </c>
      <c r="Z316" s="176" t="s">
        <v>1144</v>
      </c>
    </row>
    <row r="317" spans="1:26" x14ac:dyDescent="0.3">
      <c r="A317" s="232">
        <v>812760</v>
      </c>
      <c r="B317" s="232" t="s">
        <v>2558</v>
      </c>
      <c r="C317" s="232" t="s">
        <v>2559</v>
      </c>
      <c r="D317" s="232" t="s">
        <v>658</v>
      </c>
      <c r="E317" s="232">
        <v>2</v>
      </c>
      <c r="F317" s="233">
        <v>34079</v>
      </c>
      <c r="G317" s="232" t="s">
        <v>251</v>
      </c>
      <c r="H317" s="234">
        <v>1</v>
      </c>
      <c r="I317" s="236">
        <v>1</v>
      </c>
      <c r="J317" s="236"/>
      <c r="Y317" s="176" t="s">
        <v>1144</v>
      </c>
      <c r="Z317" s="176" t="s">
        <v>1144</v>
      </c>
    </row>
    <row r="318" spans="1:26" x14ac:dyDescent="0.3">
      <c r="A318" s="232">
        <v>812767</v>
      </c>
      <c r="B318" s="232" t="s">
        <v>2564</v>
      </c>
      <c r="C318" s="232" t="s">
        <v>66</v>
      </c>
      <c r="D318" s="232" t="s">
        <v>914</v>
      </c>
      <c r="E318" s="232">
        <v>2</v>
      </c>
      <c r="F318" s="233">
        <v>35278</v>
      </c>
      <c r="G318" s="232" t="s">
        <v>2565</v>
      </c>
      <c r="H318" s="234">
        <v>1</v>
      </c>
      <c r="I318" s="236">
        <v>1</v>
      </c>
      <c r="J318" s="236"/>
      <c r="Y318" s="176" t="s">
        <v>1144</v>
      </c>
      <c r="Z318" s="176" t="s">
        <v>1144</v>
      </c>
    </row>
    <row r="319" spans="1:26" x14ac:dyDescent="0.3">
      <c r="A319" s="232">
        <v>812774</v>
      </c>
      <c r="B319" s="232" t="s">
        <v>2567</v>
      </c>
      <c r="C319" s="232" t="s">
        <v>89</v>
      </c>
      <c r="D319" s="232" t="s">
        <v>636</v>
      </c>
      <c r="E319" s="232">
        <v>2</v>
      </c>
      <c r="F319" s="233">
        <v>35991</v>
      </c>
      <c r="G319" s="232" t="s">
        <v>1076</v>
      </c>
      <c r="H319" s="234">
        <v>1</v>
      </c>
      <c r="I319" s="236">
        <v>1</v>
      </c>
      <c r="J319" s="236"/>
      <c r="Y319" s="176" t="s">
        <v>1144</v>
      </c>
      <c r="Z319" s="176" t="s">
        <v>1144</v>
      </c>
    </row>
    <row r="320" spans="1:26" x14ac:dyDescent="0.3">
      <c r="A320" s="232">
        <v>812777</v>
      </c>
      <c r="B320" s="232" t="s">
        <v>2568</v>
      </c>
      <c r="C320" s="232" t="s">
        <v>2569</v>
      </c>
      <c r="D320" s="232" t="s">
        <v>2570</v>
      </c>
      <c r="E320" s="232">
        <v>2</v>
      </c>
      <c r="F320" s="233">
        <v>34335</v>
      </c>
      <c r="G320" s="232" t="s">
        <v>269</v>
      </c>
      <c r="H320" s="234">
        <v>1</v>
      </c>
      <c r="I320" s="236">
        <v>1</v>
      </c>
      <c r="J320" s="236"/>
      <c r="Y320" s="176" t="s">
        <v>1144</v>
      </c>
      <c r="Z320" s="176" t="s">
        <v>1144</v>
      </c>
    </row>
    <row r="321" spans="1:26" x14ac:dyDescent="0.3">
      <c r="A321" s="232">
        <v>812778</v>
      </c>
      <c r="B321" s="232" t="s">
        <v>2571</v>
      </c>
      <c r="C321" s="232" t="s">
        <v>66</v>
      </c>
      <c r="D321" s="232" t="s">
        <v>1909</v>
      </c>
      <c r="E321" s="232">
        <v>2</v>
      </c>
      <c r="F321" s="233">
        <v>34563</v>
      </c>
      <c r="G321" s="232" t="s">
        <v>267</v>
      </c>
      <c r="H321" s="234">
        <v>1</v>
      </c>
      <c r="I321" s="236">
        <v>1</v>
      </c>
      <c r="J321" s="236"/>
      <c r="Y321" s="176" t="s">
        <v>1144</v>
      </c>
      <c r="Z321" s="176" t="s">
        <v>1144</v>
      </c>
    </row>
    <row r="322" spans="1:26" x14ac:dyDescent="0.3">
      <c r="A322" s="232">
        <v>812783</v>
      </c>
      <c r="B322" s="232" t="s">
        <v>2573</v>
      </c>
      <c r="C322" s="232" t="s">
        <v>367</v>
      </c>
      <c r="D322" s="232" t="s">
        <v>826</v>
      </c>
      <c r="E322" s="232">
        <v>2</v>
      </c>
      <c r="F322" s="233">
        <v>33938</v>
      </c>
      <c r="G322" s="232" t="s">
        <v>265</v>
      </c>
      <c r="H322" s="234">
        <v>1</v>
      </c>
      <c r="I322" s="236">
        <v>1</v>
      </c>
      <c r="J322" s="236"/>
      <c r="Y322" s="176" t="s">
        <v>1144</v>
      </c>
      <c r="Z322" s="176" t="s">
        <v>1144</v>
      </c>
    </row>
    <row r="323" spans="1:26" x14ac:dyDescent="0.3">
      <c r="A323" s="232">
        <v>812793</v>
      </c>
      <c r="B323" s="232" t="s">
        <v>2579</v>
      </c>
      <c r="C323" s="232" t="s">
        <v>77</v>
      </c>
      <c r="D323" s="232" t="s">
        <v>2580</v>
      </c>
      <c r="E323" s="232">
        <v>2</v>
      </c>
      <c r="F323" s="233">
        <v>32542</v>
      </c>
      <c r="G323" s="232" t="s">
        <v>251</v>
      </c>
      <c r="H323" s="234">
        <v>1</v>
      </c>
      <c r="I323" s="236">
        <v>1</v>
      </c>
      <c r="J323" s="236"/>
      <c r="Y323" s="176" t="s">
        <v>1144</v>
      </c>
      <c r="Z323" s="176" t="s">
        <v>1144</v>
      </c>
    </row>
    <row r="324" spans="1:26" x14ac:dyDescent="0.3">
      <c r="A324" s="232">
        <v>812796</v>
      </c>
      <c r="B324" s="232" t="s">
        <v>2581</v>
      </c>
      <c r="C324" s="232" t="s">
        <v>382</v>
      </c>
      <c r="D324" s="232" t="s">
        <v>2582</v>
      </c>
      <c r="E324" s="232">
        <v>2</v>
      </c>
      <c r="F324" s="233">
        <v>35431</v>
      </c>
      <c r="G324" s="232" t="s">
        <v>251</v>
      </c>
      <c r="H324" s="234">
        <v>1</v>
      </c>
      <c r="I324" s="236">
        <v>1</v>
      </c>
      <c r="J324" s="236"/>
      <c r="Y324" s="176" t="s">
        <v>1144</v>
      </c>
      <c r="Z324" s="176" t="s">
        <v>1144</v>
      </c>
    </row>
    <row r="325" spans="1:26" x14ac:dyDescent="0.3">
      <c r="A325" s="232">
        <v>812810</v>
      </c>
      <c r="B325" s="232" t="s">
        <v>2594</v>
      </c>
      <c r="C325" s="232" t="s">
        <v>70</v>
      </c>
      <c r="D325" s="232" t="s">
        <v>911</v>
      </c>
      <c r="E325" s="232">
        <v>2</v>
      </c>
      <c r="F325" s="233">
        <v>33248</v>
      </c>
      <c r="G325" s="232" t="s">
        <v>2595</v>
      </c>
      <c r="H325" s="234">
        <v>1</v>
      </c>
      <c r="I325" s="236">
        <v>1</v>
      </c>
      <c r="J325" s="236"/>
      <c r="Y325" s="176" t="s">
        <v>1144</v>
      </c>
      <c r="Z325" s="176" t="s">
        <v>1144</v>
      </c>
    </row>
    <row r="326" spans="1:26" x14ac:dyDescent="0.3">
      <c r="A326" s="232">
        <v>812811</v>
      </c>
      <c r="B326" s="232" t="s">
        <v>2596</v>
      </c>
      <c r="C326" s="232" t="s">
        <v>2597</v>
      </c>
      <c r="D326" s="232" t="s">
        <v>2598</v>
      </c>
      <c r="E326" s="232">
        <v>2</v>
      </c>
      <c r="F326" s="233">
        <v>34263</v>
      </c>
      <c r="G326" s="232" t="s">
        <v>251</v>
      </c>
      <c r="H326" s="234">
        <v>1</v>
      </c>
      <c r="I326" s="236">
        <v>1</v>
      </c>
      <c r="J326" s="236"/>
      <c r="Y326" s="176" t="s">
        <v>1144</v>
      </c>
      <c r="Z326" s="176" t="s">
        <v>1144</v>
      </c>
    </row>
    <row r="327" spans="1:26" x14ac:dyDescent="0.3">
      <c r="A327" s="232">
        <v>812812</v>
      </c>
      <c r="B327" s="232" t="s">
        <v>2599</v>
      </c>
      <c r="C327" s="232" t="s">
        <v>151</v>
      </c>
      <c r="D327" s="232" t="s">
        <v>1047</v>
      </c>
      <c r="E327" s="232">
        <v>2</v>
      </c>
      <c r="F327" s="233">
        <v>33613</v>
      </c>
      <c r="G327" s="232" t="s">
        <v>2600</v>
      </c>
      <c r="H327" s="234">
        <v>1</v>
      </c>
      <c r="I327" s="236">
        <v>1</v>
      </c>
      <c r="J327" s="236"/>
      <c r="Y327" s="176" t="s">
        <v>1144</v>
      </c>
      <c r="Z327" s="176" t="s">
        <v>1144</v>
      </c>
    </row>
    <row r="328" spans="1:26" x14ac:dyDescent="0.3">
      <c r="A328" s="232">
        <v>812816</v>
      </c>
      <c r="B328" s="232" t="s">
        <v>2601</v>
      </c>
      <c r="C328" s="232" t="s">
        <v>90</v>
      </c>
      <c r="D328" s="232" t="s">
        <v>684</v>
      </c>
      <c r="E328" s="232">
        <v>2</v>
      </c>
      <c r="F328" s="233" t="s">
        <v>2602</v>
      </c>
      <c r="G328" s="232" t="s">
        <v>251</v>
      </c>
      <c r="H328" s="234">
        <v>1</v>
      </c>
      <c r="I328" s="236">
        <v>1</v>
      </c>
      <c r="J328" s="236"/>
      <c r="Y328" s="176" t="s">
        <v>1144</v>
      </c>
      <c r="Z328" s="176" t="s">
        <v>1144</v>
      </c>
    </row>
    <row r="329" spans="1:26" x14ac:dyDescent="0.3">
      <c r="A329" s="232">
        <v>812818</v>
      </c>
      <c r="B329" s="232" t="s">
        <v>2603</v>
      </c>
      <c r="C329" s="232" t="s">
        <v>108</v>
      </c>
      <c r="D329" s="232" t="s">
        <v>820</v>
      </c>
      <c r="E329" s="232">
        <v>2</v>
      </c>
      <c r="F329" s="233">
        <v>36191</v>
      </c>
      <c r="G329" s="232" t="s">
        <v>251</v>
      </c>
      <c r="H329" s="234">
        <v>1</v>
      </c>
      <c r="I329" s="236">
        <v>1</v>
      </c>
      <c r="J329" s="236"/>
      <c r="Y329" s="176" t="s">
        <v>1144</v>
      </c>
      <c r="Z329" s="176" t="s">
        <v>1144</v>
      </c>
    </row>
    <row r="330" spans="1:26" x14ac:dyDescent="0.3">
      <c r="A330" s="232">
        <v>812820</v>
      </c>
      <c r="B330" s="232" t="s">
        <v>2604</v>
      </c>
      <c r="C330" s="232" t="s">
        <v>427</v>
      </c>
      <c r="D330" s="232" t="s">
        <v>2605</v>
      </c>
      <c r="E330" s="232">
        <v>2</v>
      </c>
      <c r="F330" s="233">
        <v>36526</v>
      </c>
      <c r="G330" s="232" t="s">
        <v>621</v>
      </c>
      <c r="H330" s="234">
        <v>1</v>
      </c>
      <c r="I330" s="236">
        <v>1</v>
      </c>
      <c r="J330" s="236"/>
      <c r="Y330" s="176" t="s">
        <v>1144</v>
      </c>
      <c r="Z330" s="176" t="s">
        <v>1144</v>
      </c>
    </row>
    <row r="331" spans="1:26" x14ac:dyDescent="0.3">
      <c r="A331" s="232">
        <v>812824</v>
      </c>
      <c r="B331" s="232" t="s">
        <v>2606</v>
      </c>
      <c r="C331" s="232" t="s">
        <v>2607</v>
      </c>
      <c r="D331" s="232" t="s">
        <v>1838</v>
      </c>
      <c r="E331" s="232">
        <v>2</v>
      </c>
      <c r="F331" s="233">
        <v>25430</v>
      </c>
      <c r="G331" s="232" t="s">
        <v>2608</v>
      </c>
      <c r="H331" s="234">
        <v>1</v>
      </c>
      <c r="I331" s="236">
        <v>1</v>
      </c>
      <c r="J331" s="236"/>
      <c r="Y331" s="176" t="s">
        <v>1144</v>
      </c>
      <c r="Z331" s="176" t="s">
        <v>1144</v>
      </c>
    </row>
    <row r="332" spans="1:26" x14ac:dyDescent="0.3">
      <c r="A332" s="232">
        <v>812832</v>
      </c>
      <c r="B332" s="232" t="s">
        <v>2612</v>
      </c>
      <c r="C332" s="232" t="s">
        <v>64</v>
      </c>
      <c r="D332" s="232" t="s">
        <v>636</v>
      </c>
      <c r="E332" s="232">
        <v>2</v>
      </c>
      <c r="F332" s="233">
        <v>34335</v>
      </c>
      <c r="G332" s="232" t="s">
        <v>251</v>
      </c>
      <c r="H332" s="234">
        <v>1</v>
      </c>
      <c r="I332" s="236">
        <v>1</v>
      </c>
      <c r="J332" s="236"/>
      <c r="Y332" s="176" t="s">
        <v>1144</v>
      </c>
      <c r="Z332" s="176" t="s">
        <v>1144</v>
      </c>
    </row>
    <row r="333" spans="1:26" x14ac:dyDescent="0.3">
      <c r="A333" s="232">
        <v>812841</v>
      </c>
      <c r="B333" s="232" t="s">
        <v>2615</v>
      </c>
      <c r="C333" s="232" t="s">
        <v>161</v>
      </c>
      <c r="D333" s="232" t="s">
        <v>2616</v>
      </c>
      <c r="E333" s="232">
        <v>2</v>
      </c>
      <c r="F333" s="233">
        <v>36554</v>
      </c>
      <c r="G333" s="232" t="s">
        <v>2617</v>
      </c>
      <c r="H333" s="234">
        <v>1</v>
      </c>
      <c r="I333" s="236">
        <v>1</v>
      </c>
      <c r="J333" s="236"/>
      <c r="Y333" s="176" t="s">
        <v>1144</v>
      </c>
      <c r="Z333" s="176" t="s">
        <v>1144</v>
      </c>
    </row>
    <row r="334" spans="1:26" x14ac:dyDescent="0.3">
      <c r="A334" s="232">
        <v>812842</v>
      </c>
      <c r="B334" s="232" t="s">
        <v>2618</v>
      </c>
      <c r="C334" s="232" t="s">
        <v>426</v>
      </c>
      <c r="D334" s="232" t="s">
        <v>779</v>
      </c>
      <c r="E334" s="232">
        <v>2</v>
      </c>
      <c r="F334" s="233">
        <v>35432</v>
      </c>
      <c r="G334" s="232" t="s">
        <v>251</v>
      </c>
      <c r="H334" s="234">
        <v>1</v>
      </c>
      <c r="I334" s="236">
        <v>1</v>
      </c>
      <c r="J334" s="236"/>
      <c r="Y334" s="176" t="s">
        <v>1144</v>
      </c>
      <c r="Z334" s="176" t="s">
        <v>1144</v>
      </c>
    </row>
    <row r="335" spans="1:26" x14ac:dyDescent="0.3">
      <c r="A335" s="232">
        <v>812855</v>
      </c>
      <c r="B335" s="232" t="s">
        <v>2630</v>
      </c>
      <c r="C335" s="232" t="s">
        <v>427</v>
      </c>
      <c r="D335" s="232" t="s">
        <v>602</v>
      </c>
      <c r="E335" s="232">
        <v>2</v>
      </c>
      <c r="F335" s="233">
        <v>36172</v>
      </c>
      <c r="G335" s="232" t="s">
        <v>770</v>
      </c>
      <c r="H335" s="234">
        <v>1</v>
      </c>
      <c r="I335" s="236">
        <v>1</v>
      </c>
      <c r="J335" s="236"/>
      <c r="Y335" s="176" t="s">
        <v>1144</v>
      </c>
      <c r="Z335" s="176" t="s">
        <v>1144</v>
      </c>
    </row>
    <row r="336" spans="1:26" x14ac:dyDescent="0.3">
      <c r="A336" s="232">
        <v>812868</v>
      </c>
      <c r="B336" s="232" t="s">
        <v>2637</v>
      </c>
      <c r="C336" s="232" t="s">
        <v>120</v>
      </c>
      <c r="D336" s="232" t="s">
        <v>662</v>
      </c>
      <c r="E336" s="232">
        <v>2</v>
      </c>
      <c r="F336" s="233">
        <v>36182</v>
      </c>
      <c r="G336" s="232" t="s">
        <v>251</v>
      </c>
      <c r="H336" s="234">
        <v>1</v>
      </c>
      <c r="I336" s="236">
        <v>1</v>
      </c>
      <c r="J336" s="236"/>
      <c r="Y336" s="176" t="s">
        <v>1144</v>
      </c>
      <c r="Z336" s="176" t="s">
        <v>1144</v>
      </c>
    </row>
    <row r="337" spans="1:26" x14ac:dyDescent="0.3">
      <c r="A337" s="232">
        <v>812869</v>
      </c>
      <c r="B337" s="232" t="s">
        <v>2638</v>
      </c>
      <c r="C337" s="232" t="s">
        <v>356</v>
      </c>
      <c r="D337" s="232" t="s">
        <v>746</v>
      </c>
      <c r="E337" s="232">
        <v>2</v>
      </c>
      <c r="F337" s="233">
        <v>27504</v>
      </c>
      <c r="G337" s="232" t="s">
        <v>251</v>
      </c>
      <c r="H337" s="234">
        <v>1</v>
      </c>
      <c r="I337" s="236">
        <v>1</v>
      </c>
      <c r="J337" s="236"/>
      <c r="Y337" s="176" t="s">
        <v>1144</v>
      </c>
      <c r="Z337" s="176" t="s">
        <v>1144</v>
      </c>
    </row>
    <row r="338" spans="1:26" x14ac:dyDescent="0.3">
      <c r="A338" s="232">
        <v>812873</v>
      </c>
      <c r="B338" s="232" t="s">
        <v>2639</v>
      </c>
      <c r="C338" s="232" t="s">
        <v>93</v>
      </c>
      <c r="D338" s="232" t="s">
        <v>959</v>
      </c>
      <c r="E338" s="232">
        <v>2</v>
      </c>
      <c r="F338" s="233">
        <v>28567</v>
      </c>
      <c r="G338" s="232" t="s">
        <v>262</v>
      </c>
      <c r="H338" s="234">
        <v>1</v>
      </c>
      <c r="I338" s="236">
        <v>1</v>
      </c>
      <c r="J338" s="236"/>
      <c r="Y338" s="176" t="s">
        <v>1144</v>
      </c>
      <c r="Z338" s="176" t="s">
        <v>1144</v>
      </c>
    </row>
    <row r="339" spans="1:26" x14ac:dyDescent="0.3">
      <c r="A339" s="232">
        <v>812874</v>
      </c>
      <c r="B339" s="232" t="s">
        <v>2640</v>
      </c>
      <c r="C339" s="232" t="s">
        <v>67</v>
      </c>
      <c r="D339" s="232" t="s">
        <v>628</v>
      </c>
      <c r="E339" s="232">
        <v>2</v>
      </c>
      <c r="F339" s="233">
        <v>31474</v>
      </c>
      <c r="G339" s="232" t="s">
        <v>729</v>
      </c>
      <c r="H339" s="234">
        <v>1</v>
      </c>
      <c r="I339" s="236">
        <v>1</v>
      </c>
      <c r="J339" s="236"/>
      <c r="Y339" s="176" t="s">
        <v>1144</v>
      </c>
      <c r="Z339" s="176" t="s">
        <v>1144</v>
      </c>
    </row>
    <row r="340" spans="1:26" x14ac:dyDescent="0.3">
      <c r="A340" s="232">
        <v>812875</v>
      </c>
      <c r="B340" s="232" t="s">
        <v>2641</v>
      </c>
      <c r="C340" s="232" t="s">
        <v>2642</v>
      </c>
      <c r="D340" s="232" t="s">
        <v>992</v>
      </c>
      <c r="E340" s="232">
        <v>2</v>
      </c>
      <c r="F340" s="233">
        <v>35640</v>
      </c>
      <c r="G340" s="232" t="s">
        <v>251</v>
      </c>
      <c r="H340" s="234">
        <v>1</v>
      </c>
      <c r="I340" s="236">
        <v>1</v>
      </c>
      <c r="J340" s="236"/>
      <c r="Y340" s="176" t="s">
        <v>1144</v>
      </c>
      <c r="Z340" s="176" t="s">
        <v>1144</v>
      </c>
    </row>
    <row r="341" spans="1:26" x14ac:dyDescent="0.3">
      <c r="A341" s="232">
        <v>812877</v>
      </c>
      <c r="B341" s="232" t="s">
        <v>2643</v>
      </c>
      <c r="C341" s="232" t="s">
        <v>370</v>
      </c>
      <c r="D341" s="232" t="s">
        <v>783</v>
      </c>
      <c r="E341" s="232">
        <v>2</v>
      </c>
      <c r="F341" s="233">
        <v>30323</v>
      </c>
      <c r="G341" s="232" t="s">
        <v>2644</v>
      </c>
      <c r="H341" s="234">
        <v>1</v>
      </c>
      <c r="I341" s="236">
        <v>1</v>
      </c>
      <c r="J341" s="236"/>
      <c r="Y341" s="176" t="s">
        <v>1144</v>
      </c>
      <c r="Z341" s="176" t="s">
        <v>1144</v>
      </c>
    </row>
    <row r="342" spans="1:26" x14ac:dyDescent="0.3">
      <c r="A342" s="232">
        <v>812878</v>
      </c>
      <c r="B342" s="232" t="s">
        <v>2645</v>
      </c>
      <c r="C342" s="232" t="s">
        <v>400</v>
      </c>
      <c r="D342" s="232" t="s">
        <v>2646</v>
      </c>
      <c r="E342" s="232">
        <v>2</v>
      </c>
      <c r="F342" s="233">
        <v>33239</v>
      </c>
      <c r="G342" s="232" t="s">
        <v>2647</v>
      </c>
      <c r="H342" s="234">
        <v>1</v>
      </c>
      <c r="I342" s="236">
        <v>1</v>
      </c>
      <c r="J342" s="236"/>
      <c r="Y342" s="176" t="s">
        <v>1144</v>
      </c>
      <c r="Z342" s="176" t="s">
        <v>1144</v>
      </c>
    </row>
    <row r="343" spans="1:26" x14ac:dyDescent="0.3">
      <c r="A343" s="232">
        <v>812881</v>
      </c>
      <c r="B343" s="232" t="s">
        <v>2648</v>
      </c>
      <c r="C343" s="232" t="s">
        <v>2649</v>
      </c>
      <c r="D343" s="232" t="s">
        <v>754</v>
      </c>
      <c r="E343" s="232">
        <v>2</v>
      </c>
      <c r="F343" s="233">
        <v>33072</v>
      </c>
      <c r="G343" s="232" t="s">
        <v>864</v>
      </c>
      <c r="H343" s="234">
        <v>1</v>
      </c>
      <c r="I343" s="236">
        <v>1</v>
      </c>
      <c r="J343" s="236"/>
      <c r="Y343" s="176" t="s">
        <v>1144</v>
      </c>
      <c r="Z343" s="176" t="s">
        <v>1144</v>
      </c>
    </row>
    <row r="344" spans="1:26" x14ac:dyDescent="0.3">
      <c r="A344" s="232">
        <v>812885</v>
      </c>
      <c r="B344" s="232" t="s">
        <v>2650</v>
      </c>
      <c r="C344" s="232" t="s">
        <v>68</v>
      </c>
      <c r="D344" s="232" t="s">
        <v>603</v>
      </c>
      <c r="E344" s="232">
        <v>2</v>
      </c>
      <c r="F344" s="233">
        <v>35973</v>
      </c>
      <c r="G344" s="232" t="s">
        <v>251</v>
      </c>
      <c r="H344" s="234">
        <v>1</v>
      </c>
      <c r="I344" s="236">
        <v>1</v>
      </c>
      <c r="J344" s="236"/>
      <c r="Y344" s="176" t="s">
        <v>1144</v>
      </c>
      <c r="Z344" s="176" t="s">
        <v>1144</v>
      </c>
    </row>
    <row r="345" spans="1:26" x14ac:dyDescent="0.3">
      <c r="A345" s="232">
        <v>812894</v>
      </c>
      <c r="B345" s="232" t="s">
        <v>2658</v>
      </c>
      <c r="C345" s="232" t="s">
        <v>64</v>
      </c>
      <c r="D345" s="232" t="s">
        <v>1085</v>
      </c>
      <c r="E345" s="232">
        <v>2</v>
      </c>
      <c r="F345" s="233">
        <v>29103</v>
      </c>
      <c r="G345" s="232" t="s">
        <v>663</v>
      </c>
      <c r="H345" s="234">
        <v>1</v>
      </c>
      <c r="I345" s="236">
        <v>1</v>
      </c>
      <c r="J345" s="236"/>
      <c r="Y345" s="176" t="s">
        <v>1144</v>
      </c>
      <c r="Z345" s="176" t="s">
        <v>1144</v>
      </c>
    </row>
    <row r="346" spans="1:26" x14ac:dyDescent="0.3">
      <c r="A346" s="232">
        <v>812901</v>
      </c>
      <c r="B346" s="232" t="s">
        <v>1988</v>
      </c>
      <c r="C346" s="232" t="s">
        <v>314</v>
      </c>
      <c r="D346" s="232" t="s">
        <v>772</v>
      </c>
      <c r="E346" s="232">
        <v>2</v>
      </c>
      <c r="F346" s="233">
        <v>31097</v>
      </c>
      <c r="G346" s="232" t="s">
        <v>251</v>
      </c>
      <c r="H346" s="234">
        <v>1</v>
      </c>
      <c r="I346" s="236">
        <v>1</v>
      </c>
      <c r="J346" s="236"/>
      <c r="Y346" s="176" t="s">
        <v>1144</v>
      </c>
      <c r="Z346" s="176" t="s">
        <v>1144</v>
      </c>
    </row>
    <row r="347" spans="1:26" x14ac:dyDescent="0.3">
      <c r="A347" s="232">
        <v>812920</v>
      </c>
      <c r="B347" s="232" t="s">
        <v>2669</v>
      </c>
      <c r="C347" s="232" t="s">
        <v>540</v>
      </c>
      <c r="D347" s="232" t="s">
        <v>1680</v>
      </c>
      <c r="E347" s="232">
        <v>2</v>
      </c>
      <c r="F347" s="233">
        <v>32410</v>
      </c>
      <c r="G347" s="232" t="s">
        <v>251</v>
      </c>
      <c r="H347" s="234">
        <v>1</v>
      </c>
      <c r="I347" s="236">
        <v>1</v>
      </c>
      <c r="J347" s="236"/>
      <c r="Y347" s="176" t="s">
        <v>1144</v>
      </c>
      <c r="Z347" s="176" t="s">
        <v>1144</v>
      </c>
    </row>
    <row r="348" spans="1:26" x14ac:dyDescent="0.3">
      <c r="A348" s="232">
        <v>812921</v>
      </c>
      <c r="B348" s="232" t="s">
        <v>2670</v>
      </c>
      <c r="C348" s="232" t="s">
        <v>76</v>
      </c>
      <c r="D348" s="232" t="s">
        <v>607</v>
      </c>
      <c r="E348" s="232">
        <v>2</v>
      </c>
      <c r="F348" s="233">
        <v>33039</v>
      </c>
      <c r="G348" s="232" t="s">
        <v>798</v>
      </c>
      <c r="H348" s="234">
        <v>1</v>
      </c>
      <c r="I348" s="236">
        <v>1</v>
      </c>
      <c r="J348" s="236"/>
      <c r="Y348" s="176" t="s">
        <v>1144</v>
      </c>
      <c r="Z348" s="176" t="s">
        <v>1144</v>
      </c>
    </row>
    <row r="349" spans="1:26" x14ac:dyDescent="0.3">
      <c r="A349" s="232">
        <v>812926</v>
      </c>
      <c r="B349" s="232" t="s">
        <v>2672</v>
      </c>
      <c r="C349" s="232" t="s">
        <v>109</v>
      </c>
      <c r="D349" s="232" t="s">
        <v>2673</v>
      </c>
      <c r="E349" s="232">
        <v>2</v>
      </c>
      <c r="F349" s="233">
        <v>35453</v>
      </c>
      <c r="G349" s="232" t="s">
        <v>963</v>
      </c>
      <c r="H349" s="234">
        <v>1</v>
      </c>
      <c r="I349" s="236">
        <v>1</v>
      </c>
      <c r="J349" s="236"/>
      <c r="Y349" s="176" t="s">
        <v>1144</v>
      </c>
      <c r="Z349" s="176" t="s">
        <v>1144</v>
      </c>
    </row>
    <row r="350" spans="1:26" x14ac:dyDescent="0.3">
      <c r="A350" s="232">
        <v>813085</v>
      </c>
      <c r="B350" s="232" t="s">
        <v>2764</v>
      </c>
      <c r="C350" s="232" t="s">
        <v>527</v>
      </c>
      <c r="D350" s="232" t="s">
        <v>928</v>
      </c>
      <c r="E350" s="232">
        <v>2</v>
      </c>
      <c r="F350" s="233">
        <v>32832</v>
      </c>
      <c r="G350" s="232" t="s">
        <v>251</v>
      </c>
      <c r="H350" s="234">
        <v>1</v>
      </c>
      <c r="I350" s="236">
        <v>1</v>
      </c>
      <c r="J350" s="236"/>
      <c r="Y350" s="176" t="s">
        <v>1144</v>
      </c>
      <c r="Z350" s="176" t="s">
        <v>1144</v>
      </c>
    </row>
    <row r="351" spans="1:26" x14ac:dyDescent="0.3">
      <c r="A351" s="232">
        <v>813091</v>
      </c>
      <c r="B351" s="232" t="s">
        <v>2765</v>
      </c>
      <c r="C351" s="232" t="s">
        <v>419</v>
      </c>
      <c r="D351" s="232" t="s">
        <v>2766</v>
      </c>
      <c r="E351" s="232">
        <v>2</v>
      </c>
      <c r="F351" s="233">
        <v>34711</v>
      </c>
      <c r="G351" s="232" t="s">
        <v>923</v>
      </c>
      <c r="H351" s="234">
        <v>1</v>
      </c>
      <c r="I351" s="236">
        <v>1</v>
      </c>
      <c r="J351" s="236"/>
      <c r="Y351" s="176" t="s">
        <v>1144</v>
      </c>
      <c r="Z351" s="176" t="s">
        <v>1144</v>
      </c>
    </row>
    <row r="352" spans="1:26" x14ac:dyDescent="0.3">
      <c r="A352" s="232">
        <v>813092</v>
      </c>
      <c r="B352" s="232" t="s">
        <v>2767</v>
      </c>
      <c r="C352" s="232" t="s">
        <v>386</v>
      </c>
      <c r="D352" s="232" t="s">
        <v>2768</v>
      </c>
      <c r="E352" s="232">
        <v>2</v>
      </c>
      <c r="F352" s="233">
        <v>36423</v>
      </c>
      <c r="G352" s="232" t="s">
        <v>251</v>
      </c>
      <c r="H352" s="234">
        <v>1</v>
      </c>
      <c r="I352" s="236">
        <v>1</v>
      </c>
      <c r="J352" s="236"/>
      <c r="Y352" s="176" t="s">
        <v>1144</v>
      </c>
      <c r="Z352" s="176" t="s">
        <v>1144</v>
      </c>
    </row>
    <row r="353" spans="1:26" x14ac:dyDescent="0.3">
      <c r="A353" s="232">
        <v>813093</v>
      </c>
      <c r="B353" s="232" t="s">
        <v>2769</v>
      </c>
      <c r="C353" s="232" t="s">
        <v>546</v>
      </c>
      <c r="D353" s="232" t="s">
        <v>819</v>
      </c>
      <c r="E353" s="232">
        <v>2</v>
      </c>
      <c r="F353" s="233" t="s">
        <v>2770</v>
      </c>
      <c r="G353" s="232" t="s">
        <v>251</v>
      </c>
      <c r="H353" s="234">
        <v>1</v>
      </c>
      <c r="I353" s="236">
        <v>1</v>
      </c>
      <c r="J353" s="236"/>
      <c r="Y353" s="176" t="s">
        <v>1144</v>
      </c>
      <c r="Z353" s="176" t="s">
        <v>1144</v>
      </c>
    </row>
    <row r="354" spans="1:26" x14ac:dyDescent="0.3">
      <c r="A354" s="232">
        <v>813099</v>
      </c>
      <c r="B354" s="232" t="s">
        <v>2777</v>
      </c>
      <c r="C354" s="232" t="s">
        <v>2047</v>
      </c>
      <c r="D354" s="232" t="s">
        <v>2778</v>
      </c>
      <c r="E354" s="232">
        <v>2</v>
      </c>
      <c r="F354" s="233">
        <v>36343</v>
      </c>
      <c r="G354" s="232" t="s">
        <v>267</v>
      </c>
      <c r="H354" s="234">
        <v>1</v>
      </c>
      <c r="I354" s="236">
        <v>1</v>
      </c>
      <c r="J354" s="236"/>
      <c r="Y354" s="176" t="s">
        <v>1144</v>
      </c>
      <c r="Z354" s="176" t="s">
        <v>1144</v>
      </c>
    </row>
    <row r="355" spans="1:26" x14ac:dyDescent="0.3">
      <c r="A355" s="232">
        <v>813103</v>
      </c>
      <c r="B355" s="232" t="s">
        <v>2779</v>
      </c>
      <c r="C355" s="232" t="s">
        <v>138</v>
      </c>
      <c r="D355" s="232" t="s">
        <v>633</v>
      </c>
      <c r="E355" s="232">
        <v>2</v>
      </c>
      <c r="F355" s="233">
        <v>34732</v>
      </c>
      <c r="G355" s="232" t="s">
        <v>251</v>
      </c>
      <c r="H355" s="234">
        <v>1</v>
      </c>
      <c r="I355" s="236">
        <v>1</v>
      </c>
      <c r="J355" s="236"/>
      <c r="Y355" s="176" t="s">
        <v>1144</v>
      </c>
      <c r="Z355" s="176" t="s">
        <v>1144</v>
      </c>
    </row>
    <row r="356" spans="1:26" x14ac:dyDescent="0.3">
      <c r="A356" s="232">
        <v>813104</v>
      </c>
      <c r="B356" s="232" t="s">
        <v>2780</v>
      </c>
      <c r="C356" s="232" t="s">
        <v>66</v>
      </c>
      <c r="D356" s="232" t="s">
        <v>607</v>
      </c>
      <c r="E356" s="232">
        <v>2</v>
      </c>
      <c r="F356" s="233">
        <v>35069</v>
      </c>
      <c r="G356" s="232" t="s">
        <v>262</v>
      </c>
      <c r="H356" s="234">
        <v>1</v>
      </c>
      <c r="I356" s="236">
        <v>1</v>
      </c>
      <c r="J356" s="236"/>
      <c r="Y356" s="176" t="s">
        <v>1144</v>
      </c>
      <c r="Z356" s="176" t="s">
        <v>1144</v>
      </c>
    </row>
    <row r="357" spans="1:26" x14ac:dyDescent="0.3">
      <c r="A357" s="232">
        <v>813106</v>
      </c>
      <c r="B357" s="232" t="s">
        <v>2783</v>
      </c>
      <c r="C357" s="232" t="s">
        <v>129</v>
      </c>
      <c r="D357" s="232" t="s">
        <v>1838</v>
      </c>
      <c r="E357" s="232">
        <v>2</v>
      </c>
      <c r="F357" s="233">
        <v>34339</v>
      </c>
      <c r="G357" s="232" t="s">
        <v>251</v>
      </c>
      <c r="H357" s="234">
        <v>1</v>
      </c>
      <c r="I357" s="236">
        <v>1</v>
      </c>
      <c r="J357" s="236"/>
      <c r="Y357" s="176" t="s">
        <v>1144</v>
      </c>
      <c r="Z357" s="176" t="s">
        <v>1144</v>
      </c>
    </row>
    <row r="358" spans="1:26" x14ac:dyDescent="0.3">
      <c r="A358" s="232">
        <v>813107</v>
      </c>
      <c r="B358" s="232" t="s">
        <v>2784</v>
      </c>
      <c r="C358" s="232" t="s">
        <v>2785</v>
      </c>
      <c r="D358" s="232" t="s">
        <v>2786</v>
      </c>
      <c r="E358" s="232">
        <v>2</v>
      </c>
      <c r="F358" s="233">
        <v>36161</v>
      </c>
      <c r="G358" s="232" t="s">
        <v>2787</v>
      </c>
      <c r="H358" s="234">
        <v>1</v>
      </c>
      <c r="I358" s="236">
        <v>1</v>
      </c>
      <c r="J358" s="236"/>
      <c r="Y358" s="176" t="s">
        <v>1144</v>
      </c>
      <c r="Z358" s="176" t="s">
        <v>1144</v>
      </c>
    </row>
    <row r="359" spans="1:26" x14ac:dyDescent="0.3">
      <c r="A359" s="232">
        <v>813120</v>
      </c>
      <c r="B359" s="232" t="s">
        <v>2797</v>
      </c>
      <c r="C359" s="232" t="s">
        <v>66</v>
      </c>
      <c r="D359" s="232" t="s">
        <v>721</v>
      </c>
      <c r="E359" s="232">
        <v>2</v>
      </c>
      <c r="F359" s="233">
        <v>32417</v>
      </c>
      <c r="G359" s="232" t="s">
        <v>269</v>
      </c>
      <c r="H359" s="234">
        <v>1</v>
      </c>
      <c r="I359" s="236">
        <v>1</v>
      </c>
      <c r="J359" s="236"/>
      <c r="Y359" s="176" t="s">
        <v>1144</v>
      </c>
      <c r="Z359" s="176" t="s">
        <v>1144</v>
      </c>
    </row>
    <row r="360" spans="1:26" x14ac:dyDescent="0.3">
      <c r="A360" s="232">
        <v>813132</v>
      </c>
      <c r="B360" s="232" t="s">
        <v>2807</v>
      </c>
      <c r="C360" s="232" t="s">
        <v>2808</v>
      </c>
      <c r="D360" s="232" t="s">
        <v>875</v>
      </c>
      <c r="E360" s="232">
        <v>2</v>
      </c>
      <c r="F360" s="233">
        <v>36412</v>
      </c>
      <c r="G360" s="232" t="s">
        <v>695</v>
      </c>
      <c r="H360" s="234">
        <v>1</v>
      </c>
      <c r="I360" s="236">
        <v>1</v>
      </c>
      <c r="J360" s="236"/>
      <c r="Y360" s="176" t="s">
        <v>1144</v>
      </c>
      <c r="Z360" s="176" t="s">
        <v>1144</v>
      </c>
    </row>
    <row r="361" spans="1:26" x14ac:dyDescent="0.3">
      <c r="A361" s="232">
        <v>813134</v>
      </c>
      <c r="B361" s="232" t="s">
        <v>2809</v>
      </c>
      <c r="C361" s="232" t="s">
        <v>2810</v>
      </c>
      <c r="D361" s="232" t="s">
        <v>2811</v>
      </c>
      <c r="E361" s="232">
        <v>2</v>
      </c>
      <c r="F361" s="233">
        <v>36224</v>
      </c>
      <c r="G361" s="232" t="s">
        <v>251</v>
      </c>
      <c r="H361" s="234">
        <v>1</v>
      </c>
      <c r="I361" s="236">
        <v>1</v>
      </c>
      <c r="J361" s="236"/>
      <c r="Y361" s="176" t="s">
        <v>1144</v>
      </c>
      <c r="Z361" s="176" t="s">
        <v>1144</v>
      </c>
    </row>
    <row r="362" spans="1:26" x14ac:dyDescent="0.3">
      <c r="A362" s="232">
        <v>813138</v>
      </c>
      <c r="B362" s="232" t="s">
        <v>2812</v>
      </c>
      <c r="C362" s="232" t="s">
        <v>98</v>
      </c>
      <c r="D362" s="232" t="s">
        <v>899</v>
      </c>
      <c r="E362" s="232">
        <v>2</v>
      </c>
      <c r="F362" s="233">
        <v>34066</v>
      </c>
      <c r="G362" s="232" t="s">
        <v>251</v>
      </c>
      <c r="H362" s="234">
        <v>1</v>
      </c>
      <c r="I362" s="236">
        <v>1</v>
      </c>
      <c r="J362" s="236"/>
      <c r="Y362" s="176" t="s">
        <v>1144</v>
      </c>
      <c r="Z362" s="176" t="s">
        <v>1144</v>
      </c>
    </row>
    <row r="363" spans="1:26" x14ac:dyDescent="0.3">
      <c r="A363" s="232">
        <v>813139</v>
      </c>
      <c r="B363" s="232" t="s">
        <v>2813</v>
      </c>
      <c r="C363" s="232" t="s">
        <v>2814</v>
      </c>
      <c r="D363" s="232" t="s">
        <v>832</v>
      </c>
      <c r="E363" s="232">
        <v>2</v>
      </c>
      <c r="F363" s="233">
        <v>34465</v>
      </c>
      <c r="G363" s="232" t="s">
        <v>262</v>
      </c>
      <c r="H363" s="234">
        <v>1</v>
      </c>
      <c r="I363" s="236">
        <v>1</v>
      </c>
      <c r="J363" s="236"/>
      <c r="Y363" s="176" t="s">
        <v>1144</v>
      </c>
      <c r="Z363" s="176" t="s">
        <v>1144</v>
      </c>
    </row>
    <row r="364" spans="1:26" x14ac:dyDescent="0.3">
      <c r="A364" s="232">
        <v>813143</v>
      </c>
      <c r="B364" s="232" t="s">
        <v>2815</v>
      </c>
      <c r="C364" s="232" t="s">
        <v>88</v>
      </c>
      <c r="D364" s="232" t="s">
        <v>806</v>
      </c>
      <c r="E364" s="232">
        <v>2</v>
      </c>
      <c r="F364" s="233">
        <v>35524</v>
      </c>
      <c r="G364" s="232" t="s">
        <v>251</v>
      </c>
      <c r="H364" s="234">
        <v>1</v>
      </c>
      <c r="I364" s="236">
        <v>1</v>
      </c>
      <c r="J364" s="236"/>
      <c r="Y364" s="176" t="s">
        <v>1144</v>
      </c>
      <c r="Z364" s="176" t="s">
        <v>1144</v>
      </c>
    </row>
    <row r="365" spans="1:26" x14ac:dyDescent="0.3">
      <c r="A365" s="232">
        <v>813153</v>
      </c>
      <c r="B365" s="232" t="s">
        <v>2820</v>
      </c>
      <c r="C365" s="232" t="s">
        <v>66</v>
      </c>
      <c r="D365" s="232" t="s">
        <v>1075</v>
      </c>
      <c r="E365" s="232">
        <v>2</v>
      </c>
      <c r="F365" s="233" t="s">
        <v>2821</v>
      </c>
      <c r="G365" s="232" t="s">
        <v>251</v>
      </c>
      <c r="H365" s="234">
        <v>1</v>
      </c>
      <c r="I365" s="236">
        <v>1</v>
      </c>
      <c r="J365" s="236"/>
      <c r="Y365" s="176" t="s">
        <v>1144</v>
      </c>
      <c r="Z365" s="176" t="s">
        <v>1144</v>
      </c>
    </row>
    <row r="366" spans="1:26" x14ac:dyDescent="0.3">
      <c r="A366" s="232">
        <v>813154</v>
      </c>
      <c r="B366" s="232" t="s">
        <v>2822</v>
      </c>
      <c r="C366" s="232" t="s">
        <v>2823</v>
      </c>
      <c r="D366" s="232" t="s">
        <v>1018</v>
      </c>
      <c r="E366" s="232">
        <v>2</v>
      </c>
      <c r="F366" s="233">
        <v>34004</v>
      </c>
      <c r="G366" s="232" t="s">
        <v>251</v>
      </c>
      <c r="H366" s="234">
        <v>1</v>
      </c>
      <c r="I366" s="236">
        <v>1</v>
      </c>
      <c r="J366" s="236"/>
      <c r="Y366" s="176" t="s">
        <v>1144</v>
      </c>
      <c r="Z366" s="176" t="s">
        <v>1144</v>
      </c>
    </row>
    <row r="367" spans="1:26" x14ac:dyDescent="0.3">
      <c r="A367" s="232">
        <v>813160</v>
      </c>
      <c r="B367" s="232" t="s">
        <v>2827</v>
      </c>
      <c r="C367" s="232" t="s">
        <v>110</v>
      </c>
      <c r="D367" s="232" t="s">
        <v>921</v>
      </c>
      <c r="E367" s="232">
        <v>2</v>
      </c>
      <c r="F367" s="233">
        <v>36526</v>
      </c>
      <c r="G367" s="232" t="s">
        <v>251</v>
      </c>
      <c r="H367" s="234">
        <v>1</v>
      </c>
      <c r="I367" s="236">
        <v>1</v>
      </c>
      <c r="J367" s="236"/>
      <c r="Y367" s="176" t="s">
        <v>1144</v>
      </c>
      <c r="Z367" s="176" t="s">
        <v>1144</v>
      </c>
    </row>
    <row r="368" spans="1:26" x14ac:dyDescent="0.3">
      <c r="A368" s="232">
        <v>813175</v>
      </c>
      <c r="B368" s="232" t="s">
        <v>2839</v>
      </c>
      <c r="C368" s="232" t="s">
        <v>142</v>
      </c>
      <c r="D368" s="232" t="s">
        <v>195</v>
      </c>
      <c r="E368" s="232">
        <v>2</v>
      </c>
      <c r="F368" s="233">
        <v>35886</v>
      </c>
      <c r="G368" s="232" t="s">
        <v>758</v>
      </c>
      <c r="H368" s="234">
        <v>1</v>
      </c>
      <c r="I368" s="236">
        <v>1</v>
      </c>
      <c r="J368" s="236"/>
      <c r="Y368" s="176" t="s">
        <v>1144</v>
      </c>
      <c r="Z368" s="176" t="s">
        <v>1144</v>
      </c>
    </row>
    <row r="369" spans="1:26" x14ac:dyDescent="0.3">
      <c r="A369" s="232">
        <v>813176</v>
      </c>
      <c r="B369" s="232" t="s">
        <v>2840</v>
      </c>
      <c r="C369" s="232" t="s">
        <v>364</v>
      </c>
      <c r="D369" s="232" t="s">
        <v>764</v>
      </c>
      <c r="E369" s="232">
        <v>2</v>
      </c>
      <c r="F369" s="233">
        <v>30934</v>
      </c>
      <c r="G369" s="232" t="s">
        <v>251</v>
      </c>
      <c r="H369" s="234">
        <v>1</v>
      </c>
      <c r="I369" s="236">
        <v>1</v>
      </c>
      <c r="J369" s="236"/>
      <c r="Y369" s="176" t="s">
        <v>1144</v>
      </c>
      <c r="Z369" s="176" t="s">
        <v>1144</v>
      </c>
    </row>
    <row r="370" spans="1:26" x14ac:dyDescent="0.3">
      <c r="A370" s="232">
        <v>813181</v>
      </c>
      <c r="B370" s="232" t="s">
        <v>2843</v>
      </c>
      <c r="C370" s="232" t="s">
        <v>66</v>
      </c>
      <c r="D370" s="232" t="s">
        <v>1073</v>
      </c>
      <c r="E370" s="232">
        <v>2</v>
      </c>
      <c r="F370" s="233">
        <v>32043</v>
      </c>
      <c r="G370" s="232" t="s">
        <v>251</v>
      </c>
      <c r="H370" s="234">
        <v>1</v>
      </c>
      <c r="I370" s="236">
        <v>1</v>
      </c>
      <c r="J370" s="236"/>
      <c r="Y370" s="176" t="s">
        <v>1144</v>
      </c>
      <c r="Z370" s="176" t="s">
        <v>1144</v>
      </c>
    </row>
    <row r="371" spans="1:26" x14ac:dyDescent="0.3">
      <c r="A371" s="232">
        <v>813185</v>
      </c>
      <c r="B371" s="232" t="s">
        <v>2844</v>
      </c>
      <c r="C371" s="232" t="s">
        <v>2845</v>
      </c>
      <c r="D371" s="232" t="s">
        <v>918</v>
      </c>
      <c r="E371" s="232">
        <v>2</v>
      </c>
      <c r="F371" s="233">
        <v>35626</v>
      </c>
      <c r="G371" s="232" t="s">
        <v>251</v>
      </c>
      <c r="H371" s="234">
        <v>1</v>
      </c>
      <c r="I371" s="236">
        <v>1</v>
      </c>
      <c r="J371" s="236"/>
      <c r="Y371" s="176" t="s">
        <v>1144</v>
      </c>
      <c r="Z371" s="176" t="s">
        <v>1144</v>
      </c>
    </row>
    <row r="372" spans="1:26" x14ac:dyDescent="0.3">
      <c r="A372" s="232">
        <v>813189</v>
      </c>
      <c r="B372" s="232" t="s">
        <v>2846</v>
      </c>
      <c r="C372" s="232" t="s">
        <v>70</v>
      </c>
      <c r="D372" s="232" t="s">
        <v>2847</v>
      </c>
      <c r="E372" s="232">
        <v>2</v>
      </c>
      <c r="F372" s="233">
        <v>31413</v>
      </c>
      <c r="G372" s="232" t="s">
        <v>2848</v>
      </c>
      <c r="H372" s="234">
        <v>1</v>
      </c>
      <c r="I372" s="236">
        <v>1</v>
      </c>
      <c r="J372" s="236"/>
      <c r="Y372" s="176" t="s">
        <v>1144</v>
      </c>
      <c r="Z372" s="176" t="s">
        <v>1144</v>
      </c>
    </row>
    <row r="373" spans="1:26" x14ac:dyDescent="0.3">
      <c r="A373" s="232">
        <v>813196</v>
      </c>
      <c r="B373" s="232" t="s">
        <v>2850</v>
      </c>
      <c r="C373" s="232" t="s">
        <v>136</v>
      </c>
      <c r="D373" s="232" t="s">
        <v>1962</v>
      </c>
      <c r="E373" s="232">
        <v>2</v>
      </c>
      <c r="F373" s="233">
        <v>35796</v>
      </c>
      <c r="G373" s="232" t="s">
        <v>251</v>
      </c>
      <c r="H373" s="234">
        <v>1</v>
      </c>
      <c r="I373" s="236">
        <v>1</v>
      </c>
      <c r="J373" s="236"/>
      <c r="Y373" s="176" t="s">
        <v>1144</v>
      </c>
      <c r="Z373" s="176" t="s">
        <v>1144</v>
      </c>
    </row>
    <row r="374" spans="1:26" x14ac:dyDescent="0.3">
      <c r="A374" s="232">
        <v>813201</v>
      </c>
      <c r="B374" s="232" t="s">
        <v>2851</v>
      </c>
      <c r="C374" s="232" t="s">
        <v>2852</v>
      </c>
      <c r="D374" s="232" t="s">
        <v>1765</v>
      </c>
      <c r="E374" s="232">
        <v>2</v>
      </c>
      <c r="F374" s="233">
        <v>28143</v>
      </c>
      <c r="G374" s="232" t="s">
        <v>2853</v>
      </c>
      <c r="H374" s="234">
        <v>1</v>
      </c>
      <c r="I374" s="236">
        <v>1</v>
      </c>
      <c r="J374" s="236"/>
      <c r="Y374" s="176" t="s">
        <v>1144</v>
      </c>
      <c r="Z374" s="176" t="s">
        <v>1144</v>
      </c>
    </row>
    <row r="375" spans="1:26" x14ac:dyDescent="0.3">
      <c r="A375" s="232">
        <v>813203</v>
      </c>
      <c r="B375" s="232" t="s">
        <v>2854</v>
      </c>
      <c r="C375" s="232" t="s">
        <v>89</v>
      </c>
      <c r="D375" s="232" t="s">
        <v>1244</v>
      </c>
      <c r="E375" s="232">
        <v>2</v>
      </c>
      <c r="F375" s="233">
        <v>32418</v>
      </c>
      <c r="G375" s="232" t="s">
        <v>262</v>
      </c>
      <c r="H375" s="234">
        <v>1</v>
      </c>
      <c r="I375" s="236">
        <v>1</v>
      </c>
      <c r="J375" s="236"/>
      <c r="Y375" s="176" t="s">
        <v>1144</v>
      </c>
      <c r="Z375" s="176" t="s">
        <v>1144</v>
      </c>
    </row>
    <row r="376" spans="1:26" x14ac:dyDescent="0.3">
      <c r="A376" s="232">
        <v>813206</v>
      </c>
      <c r="B376" s="232" t="s">
        <v>2856</v>
      </c>
      <c r="C376" s="232" t="s">
        <v>157</v>
      </c>
      <c r="D376" s="232" t="s">
        <v>2857</v>
      </c>
      <c r="E376" s="232">
        <v>2</v>
      </c>
      <c r="F376" s="233">
        <v>31594</v>
      </c>
      <c r="G376" s="232" t="s">
        <v>251</v>
      </c>
      <c r="H376" s="234">
        <v>1</v>
      </c>
      <c r="I376" s="236">
        <v>1</v>
      </c>
      <c r="J376" s="236"/>
      <c r="Y376" s="176" t="s">
        <v>1144</v>
      </c>
      <c r="Z376" s="176" t="s">
        <v>1144</v>
      </c>
    </row>
    <row r="377" spans="1:26" x14ac:dyDescent="0.3">
      <c r="A377" s="232">
        <v>813207</v>
      </c>
      <c r="B377" s="232" t="s">
        <v>2858</v>
      </c>
      <c r="C377" s="232" t="s">
        <v>425</v>
      </c>
      <c r="D377" s="232" t="s">
        <v>2859</v>
      </c>
      <c r="E377" s="232">
        <v>2</v>
      </c>
      <c r="F377" s="233">
        <v>35145</v>
      </c>
      <c r="G377" s="232" t="s">
        <v>2860</v>
      </c>
      <c r="H377" s="234">
        <v>1</v>
      </c>
      <c r="I377" s="236">
        <v>1</v>
      </c>
      <c r="J377" s="236"/>
      <c r="Y377" s="176" t="s">
        <v>1144</v>
      </c>
      <c r="Z377" s="176" t="s">
        <v>1144</v>
      </c>
    </row>
    <row r="378" spans="1:26" x14ac:dyDescent="0.3">
      <c r="A378" s="232">
        <v>813208</v>
      </c>
      <c r="B378" s="232" t="s">
        <v>2861</v>
      </c>
      <c r="C378" s="232" t="s">
        <v>129</v>
      </c>
      <c r="D378" s="232" t="s">
        <v>650</v>
      </c>
      <c r="E378" s="232">
        <v>2</v>
      </c>
      <c r="F378" s="233">
        <v>34700</v>
      </c>
      <c r="G378" s="232" t="s">
        <v>1001</v>
      </c>
      <c r="H378" s="234">
        <v>1</v>
      </c>
      <c r="I378" s="236">
        <v>1</v>
      </c>
      <c r="J378" s="236"/>
      <c r="Y378" s="176" t="s">
        <v>1144</v>
      </c>
      <c r="Z378" s="176" t="s">
        <v>1144</v>
      </c>
    </row>
    <row r="379" spans="1:26" x14ac:dyDescent="0.3">
      <c r="A379" s="232">
        <v>813214</v>
      </c>
      <c r="B379" s="232" t="s">
        <v>2863</v>
      </c>
      <c r="C379" s="232" t="s">
        <v>536</v>
      </c>
      <c r="D379" s="232" t="s">
        <v>885</v>
      </c>
      <c r="E379" s="232">
        <v>2</v>
      </c>
      <c r="F379" s="233">
        <v>31991</v>
      </c>
      <c r="G379" s="232" t="s">
        <v>2864</v>
      </c>
      <c r="H379" s="234">
        <v>1</v>
      </c>
      <c r="I379" s="236">
        <v>1</v>
      </c>
      <c r="J379" s="236"/>
      <c r="Y379" s="176" t="s">
        <v>1144</v>
      </c>
      <c r="Z379" s="176" t="s">
        <v>1144</v>
      </c>
    </row>
    <row r="380" spans="1:26" x14ac:dyDescent="0.3">
      <c r="A380" s="232">
        <v>813217</v>
      </c>
      <c r="B380" s="232" t="s">
        <v>2868</v>
      </c>
      <c r="C380" s="232" t="s">
        <v>97</v>
      </c>
      <c r="D380" s="232" t="s">
        <v>2869</v>
      </c>
      <c r="E380" s="232">
        <v>2</v>
      </c>
      <c r="F380" s="233">
        <v>35486</v>
      </c>
      <c r="G380" s="232" t="s">
        <v>251</v>
      </c>
      <c r="H380" s="234">
        <v>1</v>
      </c>
      <c r="I380" s="236">
        <v>1</v>
      </c>
      <c r="J380" s="236"/>
      <c r="Y380" s="176" t="s">
        <v>1144</v>
      </c>
      <c r="Z380" s="176" t="s">
        <v>1144</v>
      </c>
    </row>
    <row r="381" spans="1:26" x14ac:dyDescent="0.3">
      <c r="A381" s="232">
        <v>813218</v>
      </c>
      <c r="B381" s="232" t="s">
        <v>2870</v>
      </c>
      <c r="C381" s="232" t="s">
        <v>150</v>
      </c>
      <c r="D381" s="232" t="s">
        <v>874</v>
      </c>
      <c r="E381" s="232">
        <v>2</v>
      </c>
      <c r="F381" s="233">
        <v>35344</v>
      </c>
      <c r="G381" s="232" t="s">
        <v>251</v>
      </c>
      <c r="H381" s="234">
        <v>1</v>
      </c>
      <c r="I381" s="236">
        <v>1</v>
      </c>
      <c r="J381" s="236"/>
      <c r="Y381" s="176" t="s">
        <v>1144</v>
      </c>
      <c r="Z381" s="176" t="s">
        <v>1144</v>
      </c>
    </row>
    <row r="382" spans="1:26" x14ac:dyDescent="0.3">
      <c r="A382" s="232">
        <v>813219</v>
      </c>
      <c r="B382" s="232" t="s">
        <v>2871</v>
      </c>
      <c r="C382" s="232" t="s">
        <v>159</v>
      </c>
      <c r="D382" s="232" t="s">
        <v>602</v>
      </c>
      <c r="E382" s="232">
        <v>2</v>
      </c>
      <c r="F382" s="233">
        <v>27731</v>
      </c>
      <c r="G382" s="232" t="s">
        <v>251</v>
      </c>
      <c r="H382" s="234">
        <v>1</v>
      </c>
      <c r="I382" s="236">
        <v>1</v>
      </c>
      <c r="J382" s="236"/>
      <c r="Y382" s="176" t="s">
        <v>1144</v>
      </c>
      <c r="Z382" s="176" t="s">
        <v>1144</v>
      </c>
    </row>
    <row r="383" spans="1:26" x14ac:dyDescent="0.3">
      <c r="A383" s="232">
        <v>813220</v>
      </c>
      <c r="B383" s="232" t="s">
        <v>2872</v>
      </c>
      <c r="C383" s="232" t="s">
        <v>234</v>
      </c>
      <c r="D383" s="232" t="s">
        <v>982</v>
      </c>
      <c r="E383" s="232">
        <v>2</v>
      </c>
      <c r="F383" s="233">
        <v>32143</v>
      </c>
      <c r="G383" s="232" t="s">
        <v>2873</v>
      </c>
      <c r="H383" s="234">
        <v>1</v>
      </c>
      <c r="I383" s="236">
        <v>1</v>
      </c>
      <c r="J383" s="236"/>
      <c r="Y383" s="176" t="s">
        <v>1144</v>
      </c>
      <c r="Z383" s="176" t="s">
        <v>1144</v>
      </c>
    </row>
    <row r="384" spans="1:26" x14ac:dyDescent="0.3">
      <c r="A384" s="232">
        <v>813223</v>
      </c>
      <c r="B384" s="232" t="s">
        <v>2875</v>
      </c>
      <c r="C384" s="232" t="s">
        <v>2876</v>
      </c>
      <c r="D384" s="232" t="s">
        <v>634</v>
      </c>
      <c r="E384" s="232">
        <v>2</v>
      </c>
      <c r="F384" s="233">
        <v>34971</v>
      </c>
      <c r="G384" s="232" t="s">
        <v>2877</v>
      </c>
      <c r="H384" s="234">
        <v>1</v>
      </c>
      <c r="I384" s="236">
        <v>1</v>
      </c>
      <c r="J384" s="236"/>
      <c r="Y384" s="176" t="s">
        <v>1144</v>
      </c>
      <c r="Z384" s="176" t="s">
        <v>1144</v>
      </c>
    </row>
    <row r="385" spans="1:26" x14ac:dyDescent="0.3">
      <c r="A385" s="232">
        <v>813238</v>
      </c>
      <c r="B385" s="232" t="s">
        <v>2881</v>
      </c>
      <c r="C385" s="232" t="s">
        <v>417</v>
      </c>
      <c r="D385" s="232" t="s">
        <v>2882</v>
      </c>
      <c r="E385" s="232">
        <v>2</v>
      </c>
      <c r="F385" s="233">
        <v>29619</v>
      </c>
      <c r="G385" s="232" t="s">
        <v>947</v>
      </c>
      <c r="H385" s="234">
        <v>1</v>
      </c>
      <c r="I385" s="236">
        <v>1</v>
      </c>
      <c r="J385" s="236"/>
      <c r="Y385" s="176" t="s">
        <v>1144</v>
      </c>
      <c r="Z385" s="176" t="s">
        <v>1144</v>
      </c>
    </row>
    <row r="386" spans="1:26" x14ac:dyDescent="0.3">
      <c r="A386" s="232">
        <v>813244</v>
      </c>
      <c r="B386" s="232" t="s">
        <v>2885</v>
      </c>
      <c r="C386" s="232" t="s">
        <v>66</v>
      </c>
      <c r="D386" s="232" t="s">
        <v>636</v>
      </c>
      <c r="E386" s="232">
        <v>2</v>
      </c>
      <c r="F386" s="233">
        <v>35977</v>
      </c>
      <c r="G386" s="232" t="s">
        <v>251</v>
      </c>
      <c r="H386" s="234">
        <v>1</v>
      </c>
      <c r="I386" s="236">
        <v>1</v>
      </c>
      <c r="J386" s="236"/>
      <c r="Y386" s="176" t="s">
        <v>1144</v>
      </c>
      <c r="Z386" s="176" t="s">
        <v>1144</v>
      </c>
    </row>
    <row r="387" spans="1:26" x14ac:dyDescent="0.3">
      <c r="A387" s="232">
        <v>813245</v>
      </c>
      <c r="B387" s="232" t="s">
        <v>2886</v>
      </c>
      <c r="C387" s="232" t="s">
        <v>372</v>
      </c>
      <c r="D387" s="232" t="s">
        <v>667</v>
      </c>
      <c r="E387" s="232">
        <v>2</v>
      </c>
      <c r="F387" s="233">
        <v>29708</v>
      </c>
      <c r="G387" s="232" t="s">
        <v>251</v>
      </c>
      <c r="H387" s="234">
        <v>1</v>
      </c>
      <c r="I387" s="236">
        <v>1</v>
      </c>
      <c r="J387" s="236"/>
      <c r="Y387" s="176" t="s">
        <v>1144</v>
      </c>
      <c r="Z387" s="176" t="s">
        <v>1144</v>
      </c>
    </row>
    <row r="388" spans="1:26" x14ac:dyDescent="0.3">
      <c r="A388" s="232">
        <v>813248</v>
      </c>
      <c r="B388" s="232" t="s">
        <v>2889</v>
      </c>
      <c r="C388" s="232" t="s">
        <v>316</v>
      </c>
      <c r="D388" s="232" t="s">
        <v>834</v>
      </c>
      <c r="E388" s="232">
        <v>2</v>
      </c>
      <c r="F388" s="233">
        <v>29952</v>
      </c>
      <c r="G388" s="232" t="s">
        <v>251</v>
      </c>
      <c r="H388" s="234">
        <v>1</v>
      </c>
      <c r="I388" s="236">
        <v>1</v>
      </c>
      <c r="J388" s="236"/>
      <c r="Y388" s="176" t="s">
        <v>1144</v>
      </c>
      <c r="Z388" s="176" t="s">
        <v>1144</v>
      </c>
    </row>
    <row r="389" spans="1:26" x14ac:dyDescent="0.3">
      <c r="A389" s="232">
        <v>813252</v>
      </c>
      <c r="B389" s="232" t="s">
        <v>2892</v>
      </c>
      <c r="C389" s="232" t="s">
        <v>2893</v>
      </c>
      <c r="D389" s="232" t="s">
        <v>628</v>
      </c>
      <c r="E389" s="232">
        <v>2</v>
      </c>
      <c r="F389" s="233">
        <v>33972</v>
      </c>
      <c r="G389" s="232" t="s">
        <v>269</v>
      </c>
      <c r="H389" s="234">
        <v>1</v>
      </c>
      <c r="I389" s="236">
        <v>1</v>
      </c>
      <c r="J389" s="236"/>
      <c r="Y389" s="176" t="s">
        <v>1144</v>
      </c>
      <c r="Z389" s="176" t="s">
        <v>1144</v>
      </c>
    </row>
    <row r="390" spans="1:26" x14ac:dyDescent="0.3">
      <c r="A390" s="232">
        <v>813262</v>
      </c>
      <c r="B390" s="232" t="s">
        <v>2897</v>
      </c>
      <c r="C390" s="232" t="s">
        <v>433</v>
      </c>
      <c r="D390" s="232" t="s">
        <v>754</v>
      </c>
      <c r="E390" s="232">
        <v>2</v>
      </c>
      <c r="F390" s="233">
        <v>35707</v>
      </c>
      <c r="G390" s="232" t="s">
        <v>251</v>
      </c>
      <c r="H390" s="234">
        <v>1</v>
      </c>
      <c r="I390" s="236">
        <v>1</v>
      </c>
      <c r="J390" s="236"/>
      <c r="Y390" s="176" t="s">
        <v>1144</v>
      </c>
      <c r="Z390" s="176" t="s">
        <v>1144</v>
      </c>
    </row>
    <row r="391" spans="1:26" x14ac:dyDescent="0.3">
      <c r="A391" s="232">
        <v>813263</v>
      </c>
      <c r="B391" s="232" t="s">
        <v>2898</v>
      </c>
      <c r="C391" s="232" t="s">
        <v>550</v>
      </c>
      <c r="D391" s="232" t="s">
        <v>2899</v>
      </c>
      <c r="E391" s="232">
        <v>2</v>
      </c>
      <c r="F391" s="233">
        <v>32119</v>
      </c>
      <c r="G391" s="232" t="s">
        <v>773</v>
      </c>
      <c r="H391" s="234">
        <v>1</v>
      </c>
      <c r="I391" s="236">
        <v>1</v>
      </c>
      <c r="J391" s="236"/>
      <c r="Y391" s="176" t="s">
        <v>1144</v>
      </c>
      <c r="Z391" s="176" t="s">
        <v>1144</v>
      </c>
    </row>
    <row r="392" spans="1:26" x14ac:dyDescent="0.3">
      <c r="A392" s="232">
        <v>813264</v>
      </c>
      <c r="B392" s="232" t="s">
        <v>2900</v>
      </c>
      <c r="C392" s="232" t="s">
        <v>359</v>
      </c>
      <c r="D392" s="232" t="s">
        <v>1084</v>
      </c>
      <c r="E392" s="232">
        <v>2</v>
      </c>
      <c r="F392" s="233">
        <v>33604</v>
      </c>
      <c r="G392" s="232" t="s">
        <v>2901</v>
      </c>
      <c r="H392" s="234">
        <v>1</v>
      </c>
      <c r="I392" s="236">
        <v>1</v>
      </c>
      <c r="J392" s="236"/>
      <c r="Y392" s="176" t="s">
        <v>1144</v>
      </c>
      <c r="Z392" s="176" t="s">
        <v>1144</v>
      </c>
    </row>
    <row r="393" spans="1:26" x14ac:dyDescent="0.3">
      <c r="A393" s="232">
        <v>813266</v>
      </c>
      <c r="B393" s="232" t="s">
        <v>2902</v>
      </c>
      <c r="C393" s="232" t="s">
        <v>104</v>
      </c>
      <c r="D393" s="232" t="s">
        <v>2903</v>
      </c>
      <c r="E393" s="232">
        <v>2</v>
      </c>
      <c r="F393" s="233">
        <v>34977</v>
      </c>
      <c r="G393" s="232" t="s">
        <v>251</v>
      </c>
      <c r="H393" s="234">
        <v>1</v>
      </c>
      <c r="I393" s="236">
        <v>1</v>
      </c>
      <c r="J393" s="236"/>
      <c r="Y393" s="176" t="s">
        <v>1144</v>
      </c>
      <c r="Z393" s="176" t="s">
        <v>1144</v>
      </c>
    </row>
    <row r="394" spans="1:26" x14ac:dyDescent="0.3">
      <c r="A394" s="232">
        <v>813268</v>
      </c>
      <c r="B394" s="232" t="s">
        <v>2904</v>
      </c>
      <c r="C394" s="232" t="s">
        <v>66</v>
      </c>
      <c r="D394" s="232" t="s">
        <v>2905</v>
      </c>
      <c r="E394" s="232">
        <v>2</v>
      </c>
      <c r="F394" s="233">
        <v>33994</v>
      </c>
      <c r="G394" s="232" t="s">
        <v>2906</v>
      </c>
      <c r="H394" s="234">
        <v>1</v>
      </c>
      <c r="I394" s="236">
        <v>1</v>
      </c>
      <c r="J394" s="236"/>
      <c r="Y394" s="176" t="s">
        <v>1144</v>
      </c>
      <c r="Z394" s="176" t="s">
        <v>1144</v>
      </c>
    </row>
    <row r="395" spans="1:26" x14ac:dyDescent="0.3">
      <c r="A395" s="232">
        <v>813270</v>
      </c>
      <c r="B395" s="232" t="s">
        <v>2910</v>
      </c>
      <c r="C395" s="232" t="s">
        <v>66</v>
      </c>
      <c r="D395" s="232" t="s">
        <v>2911</v>
      </c>
      <c r="E395" s="232">
        <v>2</v>
      </c>
      <c r="F395" s="233">
        <v>35139</v>
      </c>
      <c r="G395" s="232" t="s">
        <v>251</v>
      </c>
      <c r="H395" s="234">
        <v>1</v>
      </c>
      <c r="I395" s="236">
        <v>1</v>
      </c>
      <c r="J395" s="236"/>
      <c r="Y395" s="176" t="s">
        <v>1144</v>
      </c>
      <c r="Z395" s="176" t="s">
        <v>1144</v>
      </c>
    </row>
    <row r="396" spans="1:26" x14ac:dyDescent="0.3">
      <c r="A396" s="232">
        <v>813273</v>
      </c>
      <c r="B396" s="232" t="s">
        <v>2912</v>
      </c>
      <c r="C396" s="232" t="s">
        <v>128</v>
      </c>
      <c r="D396" s="232" t="s">
        <v>746</v>
      </c>
      <c r="E396" s="232">
        <v>2</v>
      </c>
      <c r="F396" s="233">
        <v>34865</v>
      </c>
      <c r="G396" s="232" t="s">
        <v>738</v>
      </c>
      <c r="H396" s="234">
        <v>1</v>
      </c>
      <c r="I396" s="236">
        <v>1</v>
      </c>
      <c r="J396" s="236"/>
      <c r="Y396" s="176" t="s">
        <v>1144</v>
      </c>
      <c r="Z396" s="176" t="s">
        <v>1144</v>
      </c>
    </row>
    <row r="397" spans="1:26" x14ac:dyDescent="0.3">
      <c r="A397" s="232">
        <v>813275</v>
      </c>
      <c r="B397" s="232" t="s">
        <v>2913</v>
      </c>
      <c r="C397" s="232" t="s">
        <v>111</v>
      </c>
      <c r="D397" s="232" t="s">
        <v>704</v>
      </c>
      <c r="E397" s="232">
        <v>2</v>
      </c>
      <c r="F397" s="233">
        <v>29221</v>
      </c>
      <c r="G397" s="232" t="s">
        <v>782</v>
      </c>
      <c r="H397" s="234">
        <v>1</v>
      </c>
      <c r="I397" s="236">
        <v>1</v>
      </c>
      <c r="J397" s="236"/>
      <c r="Y397" s="176" t="s">
        <v>1144</v>
      </c>
      <c r="Z397" s="176" t="s">
        <v>1144</v>
      </c>
    </row>
    <row r="398" spans="1:26" x14ac:dyDescent="0.3">
      <c r="A398" s="232">
        <v>813281</v>
      </c>
      <c r="B398" s="232" t="s">
        <v>2914</v>
      </c>
      <c r="C398" s="232" t="s">
        <v>61</v>
      </c>
      <c r="D398" s="232" t="s">
        <v>838</v>
      </c>
      <c r="E398" s="232">
        <v>2</v>
      </c>
      <c r="F398" s="233">
        <v>35440</v>
      </c>
      <c r="G398" s="232" t="s">
        <v>846</v>
      </c>
      <c r="H398" s="234">
        <v>1</v>
      </c>
      <c r="I398" s="236">
        <v>1</v>
      </c>
      <c r="J398" s="236"/>
      <c r="Y398" s="176" t="s">
        <v>1144</v>
      </c>
      <c r="Z398" s="176" t="s">
        <v>1144</v>
      </c>
    </row>
    <row r="399" spans="1:26" x14ac:dyDescent="0.3">
      <c r="A399" s="232">
        <v>813284</v>
      </c>
      <c r="B399" s="232" t="s">
        <v>2915</v>
      </c>
      <c r="C399" s="232" t="s">
        <v>345</v>
      </c>
      <c r="D399" s="232" t="s">
        <v>735</v>
      </c>
      <c r="E399" s="232">
        <v>2</v>
      </c>
      <c r="F399" s="233">
        <v>34337</v>
      </c>
      <c r="G399" s="232" t="s">
        <v>2916</v>
      </c>
      <c r="H399" s="234">
        <v>1</v>
      </c>
      <c r="I399" s="236">
        <v>1</v>
      </c>
      <c r="J399" s="236"/>
      <c r="Y399" s="176" t="s">
        <v>1144</v>
      </c>
      <c r="Z399" s="176" t="s">
        <v>1144</v>
      </c>
    </row>
    <row r="400" spans="1:26" x14ac:dyDescent="0.3">
      <c r="A400" s="232">
        <v>813286</v>
      </c>
      <c r="B400" s="232" t="s">
        <v>2917</v>
      </c>
      <c r="C400" s="232" t="s">
        <v>110</v>
      </c>
      <c r="D400" s="232" t="s">
        <v>622</v>
      </c>
      <c r="E400" s="232">
        <v>2</v>
      </c>
      <c r="F400" s="233">
        <v>35588</v>
      </c>
      <c r="G400" s="232" t="s">
        <v>251</v>
      </c>
      <c r="H400" s="234">
        <v>1</v>
      </c>
      <c r="I400" s="236">
        <v>1</v>
      </c>
      <c r="J400" s="236"/>
      <c r="Y400" s="176" t="s">
        <v>1144</v>
      </c>
      <c r="Z400" s="176" t="s">
        <v>1144</v>
      </c>
    </row>
    <row r="401" spans="1:26" x14ac:dyDescent="0.3">
      <c r="A401" s="232">
        <v>813294</v>
      </c>
      <c r="B401" s="232" t="s">
        <v>2918</v>
      </c>
      <c r="C401" s="232" t="s">
        <v>345</v>
      </c>
      <c r="D401" s="232" t="s">
        <v>628</v>
      </c>
      <c r="E401" s="232">
        <v>2</v>
      </c>
      <c r="F401" s="233">
        <v>34129</v>
      </c>
      <c r="G401" s="232" t="s">
        <v>620</v>
      </c>
      <c r="H401" s="234">
        <v>1</v>
      </c>
      <c r="I401" s="236">
        <v>1</v>
      </c>
      <c r="J401" s="236"/>
      <c r="Y401" s="176" t="s">
        <v>1144</v>
      </c>
      <c r="Z401" s="176" t="s">
        <v>1144</v>
      </c>
    </row>
    <row r="402" spans="1:26" x14ac:dyDescent="0.3">
      <c r="A402" s="232">
        <v>813296</v>
      </c>
      <c r="B402" s="232" t="s">
        <v>2919</v>
      </c>
      <c r="C402" s="232" t="s">
        <v>131</v>
      </c>
      <c r="D402" s="232" t="s">
        <v>691</v>
      </c>
      <c r="E402" s="232">
        <v>2</v>
      </c>
      <c r="F402" s="233">
        <v>36048</v>
      </c>
      <c r="G402" s="232" t="s">
        <v>1042</v>
      </c>
      <c r="H402" s="234">
        <v>1</v>
      </c>
      <c r="I402" s="236">
        <v>1</v>
      </c>
      <c r="J402" s="236"/>
      <c r="Y402" s="176" t="s">
        <v>1144</v>
      </c>
      <c r="Z402" s="176" t="s">
        <v>1144</v>
      </c>
    </row>
    <row r="403" spans="1:26" x14ac:dyDescent="0.3">
      <c r="A403" s="232">
        <v>813297</v>
      </c>
      <c r="B403" s="232" t="s">
        <v>2920</v>
      </c>
      <c r="C403" s="232" t="s">
        <v>96</v>
      </c>
      <c r="D403" s="232" t="s">
        <v>861</v>
      </c>
      <c r="E403" s="232">
        <v>2</v>
      </c>
      <c r="F403" s="233">
        <v>34508</v>
      </c>
      <c r="G403" s="232" t="s">
        <v>267</v>
      </c>
      <c r="H403" s="234">
        <v>1</v>
      </c>
      <c r="I403" s="236">
        <v>1</v>
      </c>
      <c r="J403" s="236"/>
      <c r="Y403" s="176" t="s">
        <v>1144</v>
      </c>
      <c r="Z403" s="176" t="s">
        <v>1144</v>
      </c>
    </row>
    <row r="404" spans="1:26" x14ac:dyDescent="0.3">
      <c r="A404" s="232">
        <v>813298</v>
      </c>
      <c r="B404" s="232" t="s">
        <v>2921</v>
      </c>
      <c r="C404" s="232" t="s">
        <v>136</v>
      </c>
      <c r="D404" s="232" t="s">
        <v>1680</v>
      </c>
      <c r="E404" s="232">
        <v>2</v>
      </c>
      <c r="F404" s="233">
        <v>35129</v>
      </c>
      <c r="G404" s="232" t="s">
        <v>768</v>
      </c>
      <c r="H404" s="234">
        <v>1</v>
      </c>
      <c r="I404" s="236">
        <v>1</v>
      </c>
      <c r="J404" s="236"/>
      <c r="Y404" s="176" t="s">
        <v>1144</v>
      </c>
      <c r="Z404" s="176" t="s">
        <v>1144</v>
      </c>
    </row>
    <row r="405" spans="1:26" x14ac:dyDescent="0.3">
      <c r="A405" s="232">
        <v>813300</v>
      </c>
      <c r="B405" s="232" t="s">
        <v>2922</v>
      </c>
      <c r="C405" s="232" t="s">
        <v>2923</v>
      </c>
      <c r="D405" s="232" t="s">
        <v>1004</v>
      </c>
      <c r="E405" s="232">
        <v>2</v>
      </c>
      <c r="F405" s="233">
        <v>28655</v>
      </c>
      <c r="G405" s="232" t="s">
        <v>251</v>
      </c>
      <c r="H405" s="234">
        <v>1</v>
      </c>
      <c r="I405" s="236">
        <v>1</v>
      </c>
      <c r="J405" s="236"/>
      <c r="Y405" s="176" t="s">
        <v>1144</v>
      </c>
      <c r="Z405" s="176" t="s">
        <v>1144</v>
      </c>
    </row>
    <row r="406" spans="1:26" x14ac:dyDescent="0.3">
      <c r="A406" s="232">
        <v>813301</v>
      </c>
      <c r="B406" s="232" t="s">
        <v>2924</v>
      </c>
      <c r="C406" s="232" t="s">
        <v>506</v>
      </c>
      <c r="D406" s="232" t="s">
        <v>1005</v>
      </c>
      <c r="E406" s="232">
        <v>2</v>
      </c>
      <c r="F406" s="233">
        <v>34439</v>
      </c>
      <c r="G406" s="232" t="s">
        <v>2925</v>
      </c>
      <c r="H406" s="234">
        <v>1</v>
      </c>
      <c r="I406" s="236">
        <v>1</v>
      </c>
      <c r="J406" s="236"/>
      <c r="Y406" s="176" t="s">
        <v>1144</v>
      </c>
      <c r="Z406" s="176" t="s">
        <v>1144</v>
      </c>
    </row>
    <row r="407" spans="1:26" x14ac:dyDescent="0.3">
      <c r="A407" s="232">
        <v>813441</v>
      </c>
      <c r="B407" s="232" t="s">
        <v>2933</v>
      </c>
      <c r="C407" s="232" t="s">
        <v>64</v>
      </c>
      <c r="D407" s="232" t="s">
        <v>859</v>
      </c>
      <c r="E407" s="232">
        <v>2</v>
      </c>
      <c r="F407" s="233">
        <v>27918</v>
      </c>
      <c r="G407" s="232" t="s">
        <v>2700</v>
      </c>
      <c r="H407" s="234">
        <v>1</v>
      </c>
      <c r="I407" s="236">
        <v>1</v>
      </c>
      <c r="J407" s="236"/>
      <c r="Y407" s="176" t="s">
        <v>1144</v>
      </c>
      <c r="Z407" s="176" t="s">
        <v>1144</v>
      </c>
    </row>
    <row r="408" spans="1:26" x14ac:dyDescent="0.3">
      <c r="A408" s="232">
        <v>813442</v>
      </c>
      <c r="B408" s="232" t="s">
        <v>2934</v>
      </c>
      <c r="C408" s="232" t="s">
        <v>2935</v>
      </c>
      <c r="D408" s="232" t="s">
        <v>724</v>
      </c>
      <c r="E408" s="232">
        <v>2</v>
      </c>
      <c r="F408" s="233">
        <v>36015</v>
      </c>
      <c r="G408" s="232" t="s">
        <v>2936</v>
      </c>
      <c r="H408" s="234">
        <v>1</v>
      </c>
      <c r="I408" s="236">
        <v>1</v>
      </c>
      <c r="J408" s="236"/>
      <c r="Y408" s="176" t="s">
        <v>1144</v>
      </c>
      <c r="Z408" s="176" t="s">
        <v>1144</v>
      </c>
    </row>
    <row r="409" spans="1:26" x14ac:dyDescent="0.3">
      <c r="A409" s="232">
        <v>813457</v>
      </c>
      <c r="B409" s="232" t="s">
        <v>2944</v>
      </c>
      <c r="C409" s="232" t="s">
        <v>2945</v>
      </c>
      <c r="D409" s="232" t="s">
        <v>1006</v>
      </c>
      <c r="E409" s="232">
        <v>2</v>
      </c>
      <c r="F409" s="233">
        <v>34719</v>
      </c>
      <c r="G409" s="232" t="s">
        <v>251</v>
      </c>
      <c r="H409" s="234">
        <v>1</v>
      </c>
      <c r="I409" s="236">
        <v>1</v>
      </c>
      <c r="J409" s="236"/>
      <c r="Y409" s="176" t="s">
        <v>1144</v>
      </c>
      <c r="Z409" s="176" t="s">
        <v>1144</v>
      </c>
    </row>
    <row r="410" spans="1:26" x14ac:dyDescent="0.3">
      <c r="A410" s="232">
        <v>813464</v>
      </c>
      <c r="B410" s="232" t="s">
        <v>2949</v>
      </c>
      <c r="C410" s="232" t="s">
        <v>2264</v>
      </c>
      <c r="D410" s="232" t="s">
        <v>2950</v>
      </c>
      <c r="E410" s="232">
        <v>2</v>
      </c>
      <c r="F410" s="233">
        <v>33604</v>
      </c>
      <c r="H410" s="234">
        <v>1</v>
      </c>
      <c r="I410" s="236">
        <v>1</v>
      </c>
      <c r="J410" s="236"/>
      <c r="Y410" s="176" t="s">
        <v>1144</v>
      </c>
      <c r="Z410" s="176" t="s">
        <v>1144</v>
      </c>
    </row>
    <row r="411" spans="1:26" x14ac:dyDescent="0.3">
      <c r="A411" s="232">
        <v>813471</v>
      </c>
      <c r="B411" s="232" t="s">
        <v>2953</v>
      </c>
      <c r="C411" s="232" t="s">
        <v>421</v>
      </c>
      <c r="D411" s="232" t="s">
        <v>649</v>
      </c>
      <c r="E411" s="232">
        <v>2</v>
      </c>
      <c r="F411" s="233">
        <v>36170</v>
      </c>
      <c r="G411" s="232" t="s">
        <v>271</v>
      </c>
      <c r="H411" s="234">
        <v>1</v>
      </c>
      <c r="I411" s="236">
        <v>1</v>
      </c>
      <c r="J411" s="236"/>
      <c r="Y411" s="176" t="s">
        <v>1144</v>
      </c>
      <c r="Z411" s="176" t="s">
        <v>1144</v>
      </c>
    </row>
    <row r="412" spans="1:26" x14ac:dyDescent="0.3">
      <c r="A412" s="232">
        <v>803975</v>
      </c>
      <c r="B412" s="232" t="s">
        <v>2959</v>
      </c>
      <c r="C412" s="232" t="s">
        <v>153</v>
      </c>
      <c r="D412" s="232" t="s">
        <v>602</v>
      </c>
      <c r="E412" s="232">
        <v>2</v>
      </c>
      <c r="F412" s="233">
        <v>32023</v>
      </c>
      <c r="G412" s="232" t="s">
        <v>251</v>
      </c>
      <c r="H412" s="234">
        <v>1</v>
      </c>
      <c r="I412" s="236">
        <v>1</v>
      </c>
      <c r="J412" s="236"/>
      <c r="W412" s="176" t="s">
        <v>1144</v>
      </c>
      <c r="X412" s="176" t="s">
        <v>1144</v>
      </c>
      <c r="Y412" s="176" t="s">
        <v>1144</v>
      </c>
      <c r="Z412" s="176" t="s">
        <v>1144</v>
      </c>
    </row>
    <row r="413" spans="1:26" x14ac:dyDescent="0.3">
      <c r="A413" s="232">
        <v>805343</v>
      </c>
      <c r="B413" s="232" t="s">
        <v>2960</v>
      </c>
      <c r="C413" s="232" t="s">
        <v>103</v>
      </c>
      <c r="D413" s="232" t="s">
        <v>721</v>
      </c>
      <c r="E413" s="232">
        <v>2</v>
      </c>
      <c r="F413" s="233" t="s">
        <v>2961</v>
      </c>
      <c r="G413" s="232" t="s">
        <v>251</v>
      </c>
      <c r="H413" s="234">
        <v>1</v>
      </c>
      <c r="I413" s="236">
        <v>1</v>
      </c>
      <c r="J413" s="236"/>
      <c r="W413" s="176" t="s">
        <v>1144</v>
      </c>
      <c r="X413" s="176" t="s">
        <v>1144</v>
      </c>
      <c r="Y413" s="176" t="s">
        <v>1144</v>
      </c>
      <c r="Z413" s="176" t="s">
        <v>1144</v>
      </c>
    </row>
    <row r="414" spans="1:26" x14ac:dyDescent="0.3">
      <c r="A414" s="232">
        <v>805687</v>
      </c>
      <c r="B414" s="232" t="s">
        <v>2965</v>
      </c>
      <c r="C414" s="232" t="s">
        <v>2966</v>
      </c>
      <c r="D414" s="232" t="s">
        <v>659</v>
      </c>
      <c r="E414" s="232">
        <v>2</v>
      </c>
      <c r="F414" s="233" t="s">
        <v>2967</v>
      </c>
      <c r="G414" s="232" t="s">
        <v>251</v>
      </c>
      <c r="H414" s="234">
        <v>1</v>
      </c>
      <c r="I414" s="236">
        <v>1</v>
      </c>
      <c r="J414" s="236"/>
      <c r="W414" s="176" t="s">
        <v>1144</v>
      </c>
      <c r="X414" s="176" t="s">
        <v>1144</v>
      </c>
      <c r="Y414" s="176" t="s">
        <v>1144</v>
      </c>
      <c r="Z414" s="176" t="s">
        <v>1144</v>
      </c>
    </row>
    <row r="415" spans="1:26" x14ac:dyDescent="0.3">
      <c r="A415" s="232">
        <v>806329</v>
      </c>
      <c r="B415" s="232" t="s">
        <v>2975</v>
      </c>
      <c r="C415" s="232" t="s">
        <v>66</v>
      </c>
      <c r="D415" s="232" t="s">
        <v>624</v>
      </c>
      <c r="E415" s="232">
        <v>2</v>
      </c>
      <c r="F415" s="233">
        <v>30646</v>
      </c>
      <c r="G415" s="232" t="s">
        <v>702</v>
      </c>
      <c r="H415" s="234">
        <v>1</v>
      </c>
      <c r="I415" s="236">
        <v>1</v>
      </c>
      <c r="J415" s="236"/>
      <c r="W415" s="176" t="s">
        <v>1144</v>
      </c>
      <c r="X415" s="176" t="s">
        <v>1144</v>
      </c>
      <c r="Y415" s="176" t="s">
        <v>1144</v>
      </c>
      <c r="Z415" s="176" t="s">
        <v>1144</v>
      </c>
    </row>
    <row r="416" spans="1:26" x14ac:dyDescent="0.3">
      <c r="A416" s="232">
        <v>806728</v>
      </c>
      <c r="B416" s="232" t="s">
        <v>2978</v>
      </c>
      <c r="C416" s="232" t="s">
        <v>92</v>
      </c>
      <c r="D416" s="232" t="s">
        <v>918</v>
      </c>
      <c r="E416" s="232">
        <v>2</v>
      </c>
      <c r="F416" s="233">
        <v>35999</v>
      </c>
      <c r="G416" s="232" t="s">
        <v>801</v>
      </c>
      <c r="H416" s="234">
        <v>1</v>
      </c>
      <c r="I416" s="236">
        <v>1</v>
      </c>
      <c r="J416" s="236"/>
      <c r="W416" s="176" t="s">
        <v>1144</v>
      </c>
      <c r="X416" s="176" t="s">
        <v>1144</v>
      </c>
      <c r="Y416" s="176" t="s">
        <v>1144</v>
      </c>
      <c r="Z416" s="176" t="s">
        <v>1144</v>
      </c>
    </row>
    <row r="417" spans="1:26" x14ac:dyDescent="0.3">
      <c r="A417" s="232">
        <v>806747</v>
      </c>
      <c r="B417" s="232" t="s">
        <v>2982</v>
      </c>
      <c r="C417" s="232" t="s">
        <v>2983</v>
      </c>
      <c r="D417" s="232" t="s">
        <v>602</v>
      </c>
      <c r="E417" s="232">
        <v>2</v>
      </c>
      <c r="F417" s="233">
        <v>33521</v>
      </c>
      <c r="G417" s="232" t="s">
        <v>251</v>
      </c>
      <c r="H417" s="234">
        <v>1</v>
      </c>
      <c r="I417" s="236">
        <v>1</v>
      </c>
      <c r="J417" s="236"/>
      <c r="W417" s="176" t="s">
        <v>1144</v>
      </c>
      <c r="Y417" s="176" t="s">
        <v>1144</v>
      </c>
      <c r="Z417" s="176" t="s">
        <v>1144</v>
      </c>
    </row>
    <row r="418" spans="1:26" x14ac:dyDescent="0.3">
      <c r="A418" s="232">
        <v>807129</v>
      </c>
      <c r="B418" s="232" t="s">
        <v>2991</v>
      </c>
      <c r="C418" s="232" t="s">
        <v>157</v>
      </c>
      <c r="D418" s="232" t="s">
        <v>2992</v>
      </c>
      <c r="E418" s="232">
        <v>2</v>
      </c>
      <c r="F418" s="233">
        <v>30814</v>
      </c>
      <c r="G418" s="232" t="s">
        <v>2993</v>
      </c>
      <c r="H418" s="234">
        <v>1</v>
      </c>
      <c r="I418" s="236">
        <v>1</v>
      </c>
      <c r="J418" s="236"/>
      <c r="W418" s="176" t="s">
        <v>1144</v>
      </c>
      <c r="Y418" s="176" t="s">
        <v>1144</v>
      </c>
      <c r="Z418" s="176" t="s">
        <v>1144</v>
      </c>
    </row>
    <row r="419" spans="1:26" x14ac:dyDescent="0.3">
      <c r="A419" s="232">
        <v>807195</v>
      </c>
      <c r="B419" s="232" t="s">
        <v>2994</v>
      </c>
      <c r="C419" s="232" t="s">
        <v>75</v>
      </c>
      <c r="D419" s="232" t="s">
        <v>652</v>
      </c>
      <c r="E419" s="232">
        <v>2</v>
      </c>
      <c r="F419" s="233">
        <v>34992</v>
      </c>
      <c r="G419" s="232" t="s">
        <v>733</v>
      </c>
      <c r="H419" s="234">
        <v>1</v>
      </c>
      <c r="I419" s="236">
        <v>1</v>
      </c>
      <c r="J419" s="236"/>
      <c r="W419" s="176" t="s">
        <v>1144</v>
      </c>
      <c r="Y419" s="176" t="s">
        <v>1144</v>
      </c>
      <c r="Z419" s="176" t="s">
        <v>1144</v>
      </c>
    </row>
    <row r="420" spans="1:26" x14ac:dyDescent="0.3">
      <c r="A420" s="232">
        <v>807436</v>
      </c>
      <c r="B420" s="232" t="s">
        <v>2995</v>
      </c>
      <c r="C420" s="232" t="s">
        <v>2996</v>
      </c>
      <c r="D420" s="232" t="s">
        <v>2997</v>
      </c>
      <c r="E420" s="232">
        <v>2</v>
      </c>
      <c r="F420" s="233">
        <v>32143</v>
      </c>
      <c r="G420" s="232" t="s">
        <v>702</v>
      </c>
      <c r="H420" s="234">
        <v>1</v>
      </c>
      <c r="I420" s="236">
        <v>1</v>
      </c>
      <c r="J420" s="236"/>
      <c r="W420" s="176" t="s">
        <v>1144</v>
      </c>
      <c r="Y420" s="176" t="s">
        <v>1144</v>
      </c>
      <c r="Z420" s="176" t="s">
        <v>1144</v>
      </c>
    </row>
    <row r="421" spans="1:26" x14ac:dyDescent="0.3">
      <c r="A421" s="232">
        <v>808524</v>
      </c>
      <c r="B421" s="232" t="s">
        <v>3011</v>
      </c>
      <c r="C421" s="232" t="s">
        <v>69</v>
      </c>
      <c r="D421" s="232" t="s">
        <v>3012</v>
      </c>
      <c r="E421" s="232">
        <v>2</v>
      </c>
      <c r="F421" s="233">
        <v>34548</v>
      </c>
      <c r="G421" s="232" t="s">
        <v>871</v>
      </c>
      <c r="H421" s="234">
        <v>1</v>
      </c>
      <c r="I421" s="236">
        <v>1</v>
      </c>
      <c r="J421" s="236"/>
      <c r="W421" s="176" t="s">
        <v>1144</v>
      </c>
      <c r="Y421" s="176" t="s">
        <v>1144</v>
      </c>
      <c r="Z421" s="176" t="s">
        <v>1144</v>
      </c>
    </row>
    <row r="422" spans="1:26" x14ac:dyDescent="0.3">
      <c r="A422" s="232">
        <v>808563</v>
      </c>
      <c r="B422" s="232" t="s">
        <v>3014</v>
      </c>
      <c r="C422" s="232" t="s">
        <v>159</v>
      </c>
      <c r="D422" s="232" t="s">
        <v>1004</v>
      </c>
      <c r="E422" s="232">
        <v>2</v>
      </c>
      <c r="F422" s="233">
        <v>32893</v>
      </c>
      <c r="G422" s="232" t="s">
        <v>3015</v>
      </c>
      <c r="H422" s="234">
        <v>1</v>
      </c>
      <c r="I422" s="236">
        <v>1</v>
      </c>
      <c r="J422" s="236"/>
      <c r="W422" s="176" t="s">
        <v>1144</v>
      </c>
      <c r="X422" s="176" t="s">
        <v>1144</v>
      </c>
      <c r="Y422" s="176" t="s">
        <v>1144</v>
      </c>
      <c r="Z422" s="176" t="s">
        <v>1144</v>
      </c>
    </row>
    <row r="423" spans="1:26" x14ac:dyDescent="0.3">
      <c r="A423" s="232">
        <v>808564</v>
      </c>
      <c r="B423" s="232" t="s">
        <v>3016</v>
      </c>
      <c r="C423" s="232" t="s">
        <v>3017</v>
      </c>
      <c r="D423" s="232" t="s">
        <v>3018</v>
      </c>
      <c r="E423" s="232">
        <v>2</v>
      </c>
      <c r="F423" s="233">
        <v>35559</v>
      </c>
      <c r="G423" s="232" t="s">
        <v>733</v>
      </c>
      <c r="H423" s="234">
        <v>1</v>
      </c>
      <c r="I423" s="236">
        <v>1</v>
      </c>
      <c r="J423" s="236"/>
      <c r="W423" s="176" t="s">
        <v>1144</v>
      </c>
      <c r="X423" s="176" t="s">
        <v>1144</v>
      </c>
      <c r="Y423" s="176" t="s">
        <v>1144</v>
      </c>
      <c r="Z423" s="176" t="s">
        <v>1144</v>
      </c>
    </row>
    <row r="424" spans="1:26" x14ac:dyDescent="0.3">
      <c r="A424" s="232">
        <v>808590</v>
      </c>
      <c r="B424" s="232" t="s">
        <v>3019</v>
      </c>
      <c r="C424" s="232" t="s">
        <v>104</v>
      </c>
      <c r="D424" s="232" t="s">
        <v>931</v>
      </c>
      <c r="E424" s="232">
        <v>2</v>
      </c>
      <c r="F424" s="233">
        <v>35437</v>
      </c>
      <c r="G424" s="232" t="s">
        <v>251</v>
      </c>
      <c r="H424" s="234">
        <v>1</v>
      </c>
      <c r="I424" s="236">
        <v>1</v>
      </c>
      <c r="J424" s="236"/>
      <c r="W424" s="176" t="s">
        <v>1144</v>
      </c>
      <c r="X424" s="176" t="s">
        <v>1144</v>
      </c>
      <c r="Y424" s="176" t="s">
        <v>1144</v>
      </c>
      <c r="Z424" s="176" t="s">
        <v>1144</v>
      </c>
    </row>
    <row r="425" spans="1:26" x14ac:dyDescent="0.3">
      <c r="A425" s="232">
        <v>808976</v>
      </c>
      <c r="B425" s="232" t="s">
        <v>3027</v>
      </c>
      <c r="C425" s="232" t="s">
        <v>139</v>
      </c>
      <c r="D425" s="232" t="s">
        <v>676</v>
      </c>
      <c r="E425" s="232">
        <v>2</v>
      </c>
      <c r="F425" s="233">
        <v>35105</v>
      </c>
      <c r="G425" s="232" t="s">
        <v>267</v>
      </c>
      <c r="H425" s="234">
        <v>1</v>
      </c>
      <c r="I425" s="236">
        <v>1</v>
      </c>
      <c r="J425" s="236"/>
      <c r="W425" s="176" t="s">
        <v>1144</v>
      </c>
      <c r="X425" s="176" t="s">
        <v>1144</v>
      </c>
      <c r="Y425" s="176" t="s">
        <v>1144</v>
      </c>
      <c r="Z425" s="176" t="s">
        <v>1144</v>
      </c>
    </row>
    <row r="426" spans="1:26" x14ac:dyDescent="0.3">
      <c r="A426" s="232">
        <v>809049</v>
      </c>
      <c r="B426" s="232" t="s">
        <v>3028</v>
      </c>
      <c r="C426" s="232" t="s">
        <v>153</v>
      </c>
      <c r="D426" s="232" t="s">
        <v>670</v>
      </c>
      <c r="E426" s="232">
        <v>2</v>
      </c>
      <c r="F426" s="233">
        <v>33460</v>
      </c>
      <c r="G426" s="232" t="s">
        <v>251</v>
      </c>
      <c r="H426" s="234">
        <v>1</v>
      </c>
      <c r="I426" s="236">
        <v>1</v>
      </c>
      <c r="J426" s="236"/>
      <c r="W426" s="176" t="s">
        <v>1144</v>
      </c>
      <c r="X426" s="176" t="s">
        <v>1144</v>
      </c>
      <c r="Y426" s="176" t="s">
        <v>1144</v>
      </c>
      <c r="Z426" s="176" t="s">
        <v>1144</v>
      </c>
    </row>
    <row r="427" spans="1:26" x14ac:dyDescent="0.3">
      <c r="A427" s="232">
        <v>809061</v>
      </c>
      <c r="B427" s="232" t="s">
        <v>3029</v>
      </c>
      <c r="C427" s="232" t="s">
        <v>124</v>
      </c>
      <c r="D427" s="232" t="s">
        <v>726</v>
      </c>
      <c r="E427" s="232">
        <v>2</v>
      </c>
      <c r="F427" s="233">
        <v>35917</v>
      </c>
      <c r="G427" s="232" t="s">
        <v>267</v>
      </c>
      <c r="H427" s="234">
        <v>1</v>
      </c>
      <c r="I427" s="236">
        <v>1</v>
      </c>
      <c r="J427" s="236"/>
      <c r="W427" s="176" t="s">
        <v>1144</v>
      </c>
      <c r="Y427" s="176" t="s">
        <v>1144</v>
      </c>
      <c r="Z427" s="176" t="s">
        <v>1144</v>
      </c>
    </row>
    <row r="428" spans="1:26" x14ac:dyDescent="0.3">
      <c r="A428" s="232">
        <v>809179</v>
      </c>
      <c r="B428" s="232" t="s">
        <v>3031</v>
      </c>
      <c r="C428" s="232" t="s">
        <v>3032</v>
      </c>
      <c r="D428" s="232" t="s">
        <v>3033</v>
      </c>
      <c r="E428" s="232">
        <v>2</v>
      </c>
      <c r="F428" s="233">
        <v>31289</v>
      </c>
      <c r="G428" s="232" t="s">
        <v>251</v>
      </c>
      <c r="H428" s="234">
        <v>1</v>
      </c>
      <c r="I428" s="236">
        <v>1</v>
      </c>
      <c r="J428" s="236"/>
      <c r="W428" s="176" t="s">
        <v>1144</v>
      </c>
      <c r="X428" s="176" t="s">
        <v>1144</v>
      </c>
      <c r="Y428" s="176" t="s">
        <v>1144</v>
      </c>
      <c r="Z428" s="176" t="s">
        <v>1144</v>
      </c>
    </row>
    <row r="429" spans="1:26" x14ac:dyDescent="0.3">
      <c r="A429" s="232">
        <v>809182</v>
      </c>
      <c r="B429" s="232" t="s">
        <v>3034</v>
      </c>
      <c r="C429" s="232" t="s">
        <v>3035</v>
      </c>
      <c r="D429" s="232" t="s">
        <v>1071</v>
      </c>
      <c r="E429" s="232">
        <v>2</v>
      </c>
      <c r="F429" s="233">
        <v>36048</v>
      </c>
      <c r="G429" s="232" t="s">
        <v>251</v>
      </c>
      <c r="H429" s="234">
        <v>1</v>
      </c>
      <c r="I429" s="236">
        <v>1</v>
      </c>
      <c r="J429" s="236"/>
      <c r="W429" s="176" t="s">
        <v>1144</v>
      </c>
      <c r="X429" s="176" t="s">
        <v>1144</v>
      </c>
      <c r="Y429" s="176" t="s">
        <v>1144</v>
      </c>
      <c r="Z429" s="176" t="s">
        <v>1144</v>
      </c>
    </row>
    <row r="430" spans="1:26" x14ac:dyDescent="0.3">
      <c r="A430" s="232">
        <v>809258</v>
      </c>
      <c r="B430" s="232" t="s">
        <v>3038</v>
      </c>
      <c r="C430" s="232" t="s">
        <v>66</v>
      </c>
      <c r="D430" s="232" t="s">
        <v>624</v>
      </c>
      <c r="E430" s="232">
        <v>2</v>
      </c>
      <c r="F430" s="233">
        <v>35550</v>
      </c>
      <c r="G430" s="232" t="s">
        <v>655</v>
      </c>
      <c r="H430" s="234">
        <v>1</v>
      </c>
      <c r="I430" s="236">
        <v>1</v>
      </c>
      <c r="J430" s="236"/>
      <c r="W430" s="176" t="s">
        <v>1144</v>
      </c>
      <c r="Y430" s="176" t="s">
        <v>1144</v>
      </c>
      <c r="Z430" s="176" t="s">
        <v>1144</v>
      </c>
    </row>
    <row r="431" spans="1:26" x14ac:dyDescent="0.3">
      <c r="A431" s="232">
        <v>809323</v>
      </c>
      <c r="B431" s="232" t="s">
        <v>3040</v>
      </c>
      <c r="C431" s="232" t="s">
        <v>1202</v>
      </c>
      <c r="D431" s="232" t="s">
        <v>1181</v>
      </c>
      <c r="E431" s="232">
        <v>2</v>
      </c>
      <c r="F431" s="233">
        <v>35440</v>
      </c>
      <c r="G431" s="232" t="s">
        <v>702</v>
      </c>
      <c r="H431" s="234">
        <v>1</v>
      </c>
      <c r="I431" s="236">
        <v>1</v>
      </c>
      <c r="J431" s="236"/>
      <c r="W431" s="176" t="s">
        <v>1144</v>
      </c>
      <c r="X431" s="176" t="s">
        <v>1144</v>
      </c>
      <c r="Y431" s="176" t="s">
        <v>1144</v>
      </c>
      <c r="Z431" s="176" t="s">
        <v>1144</v>
      </c>
    </row>
    <row r="432" spans="1:26" x14ac:dyDescent="0.3">
      <c r="A432" s="232">
        <v>809324</v>
      </c>
      <c r="B432" s="232" t="s">
        <v>3041</v>
      </c>
      <c r="C432" s="232" t="s">
        <v>64</v>
      </c>
      <c r="D432" s="232" t="s">
        <v>999</v>
      </c>
      <c r="E432" s="232">
        <v>2</v>
      </c>
      <c r="F432" s="233">
        <v>34115</v>
      </c>
      <c r="G432" s="232" t="s">
        <v>251</v>
      </c>
      <c r="H432" s="234">
        <v>1</v>
      </c>
      <c r="I432" s="236">
        <v>1</v>
      </c>
      <c r="J432" s="236"/>
      <c r="W432" s="176" t="s">
        <v>1144</v>
      </c>
      <c r="X432" s="176" t="s">
        <v>1144</v>
      </c>
      <c r="Y432" s="176" t="s">
        <v>1144</v>
      </c>
      <c r="Z432" s="176" t="s">
        <v>1144</v>
      </c>
    </row>
    <row r="433" spans="1:26" x14ac:dyDescent="0.3">
      <c r="A433" s="232">
        <v>809611</v>
      </c>
      <c r="B433" s="232" t="s">
        <v>3063</v>
      </c>
      <c r="C433" s="232" t="s">
        <v>354</v>
      </c>
      <c r="D433" s="232" t="s">
        <v>3064</v>
      </c>
      <c r="E433" s="232">
        <v>2</v>
      </c>
      <c r="F433" s="233">
        <v>35075</v>
      </c>
      <c r="G433" s="232" t="s">
        <v>702</v>
      </c>
      <c r="H433" s="234">
        <v>1</v>
      </c>
      <c r="I433" s="236">
        <v>1</v>
      </c>
      <c r="J433" s="236"/>
      <c r="W433" s="176" t="s">
        <v>1144</v>
      </c>
      <c r="X433" s="176" t="s">
        <v>1144</v>
      </c>
      <c r="Y433" s="176" t="s">
        <v>1144</v>
      </c>
      <c r="Z433" s="176" t="s">
        <v>1144</v>
      </c>
    </row>
    <row r="434" spans="1:26" x14ac:dyDescent="0.3">
      <c r="A434" s="232">
        <v>810411</v>
      </c>
      <c r="B434" s="232" t="s">
        <v>3092</v>
      </c>
      <c r="C434" s="232" t="s">
        <v>92</v>
      </c>
      <c r="D434" s="232" t="s">
        <v>3093</v>
      </c>
      <c r="E434" s="232">
        <v>2</v>
      </c>
      <c r="F434" s="233">
        <v>32289</v>
      </c>
      <c r="G434" s="232" t="s">
        <v>3094</v>
      </c>
      <c r="H434" s="234">
        <v>1</v>
      </c>
      <c r="I434" s="236">
        <v>1</v>
      </c>
      <c r="J434" s="236"/>
      <c r="W434" s="176" t="s">
        <v>1144</v>
      </c>
      <c r="X434" s="176" t="s">
        <v>1144</v>
      </c>
      <c r="Y434" s="176" t="s">
        <v>1144</v>
      </c>
      <c r="Z434" s="176" t="s">
        <v>1144</v>
      </c>
    </row>
    <row r="435" spans="1:26" x14ac:dyDescent="0.3">
      <c r="A435" s="232">
        <v>810861</v>
      </c>
      <c r="B435" s="232" t="s">
        <v>3102</v>
      </c>
      <c r="C435" s="232" t="s">
        <v>189</v>
      </c>
      <c r="D435" s="232" t="s">
        <v>680</v>
      </c>
      <c r="E435" s="232">
        <v>2</v>
      </c>
      <c r="F435" s="233">
        <v>36165</v>
      </c>
      <c r="G435" s="232" t="s">
        <v>713</v>
      </c>
      <c r="H435" s="234">
        <v>1</v>
      </c>
      <c r="I435" s="236">
        <v>1</v>
      </c>
      <c r="J435" s="236"/>
      <c r="W435" s="176" t="s">
        <v>1144</v>
      </c>
      <c r="Y435" s="176" t="s">
        <v>1144</v>
      </c>
      <c r="Z435" s="176" t="s">
        <v>1144</v>
      </c>
    </row>
    <row r="436" spans="1:26" x14ac:dyDescent="0.3">
      <c r="A436" s="232">
        <v>810865</v>
      </c>
      <c r="B436" s="232" t="s">
        <v>3105</v>
      </c>
      <c r="C436" s="232" t="s">
        <v>68</v>
      </c>
      <c r="D436" s="232" t="s">
        <v>2522</v>
      </c>
      <c r="E436" s="232">
        <v>2</v>
      </c>
      <c r="F436" s="233">
        <v>34145</v>
      </c>
      <c r="G436" s="232" t="s">
        <v>271</v>
      </c>
      <c r="H436" s="234">
        <v>1</v>
      </c>
      <c r="I436" s="236">
        <v>1</v>
      </c>
      <c r="J436" s="236"/>
      <c r="W436" s="176" t="s">
        <v>1144</v>
      </c>
      <c r="X436" s="176" t="s">
        <v>1144</v>
      </c>
      <c r="Y436" s="176" t="s">
        <v>1144</v>
      </c>
      <c r="Z436" s="176" t="s">
        <v>1144</v>
      </c>
    </row>
    <row r="437" spans="1:26" x14ac:dyDescent="0.3">
      <c r="A437" s="232">
        <v>810871</v>
      </c>
      <c r="B437" s="232" t="s">
        <v>3107</v>
      </c>
      <c r="C437" s="232" t="s">
        <v>104</v>
      </c>
      <c r="D437" s="232" t="s">
        <v>673</v>
      </c>
      <c r="E437" s="232">
        <v>2</v>
      </c>
      <c r="F437" s="233">
        <v>35433</v>
      </c>
      <c r="G437" s="232" t="s">
        <v>263</v>
      </c>
      <c r="H437" s="234">
        <v>1</v>
      </c>
      <c r="I437" s="236">
        <v>1</v>
      </c>
      <c r="J437" s="236"/>
      <c r="W437" s="176" t="s">
        <v>1144</v>
      </c>
      <c r="X437" s="176" t="s">
        <v>1144</v>
      </c>
      <c r="Y437" s="176" t="s">
        <v>1144</v>
      </c>
      <c r="Z437" s="176" t="s">
        <v>1144</v>
      </c>
    </row>
    <row r="438" spans="1:26" x14ac:dyDescent="0.3">
      <c r="A438" s="232">
        <v>810876</v>
      </c>
      <c r="B438" s="232" t="s">
        <v>3108</v>
      </c>
      <c r="C438" s="232" t="s">
        <v>147</v>
      </c>
      <c r="D438" s="232" t="s">
        <v>686</v>
      </c>
      <c r="E438" s="232">
        <v>2</v>
      </c>
      <c r="F438" s="233">
        <v>36052</v>
      </c>
      <c r="G438" s="232" t="s">
        <v>3109</v>
      </c>
      <c r="H438" s="234">
        <v>1</v>
      </c>
      <c r="I438" s="236">
        <v>1</v>
      </c>
      <c r="J438" s="236"/>
      <c r="W438" s="176" t="s">
        <v>1144</v>
      </c>
      <c r="X438" s="176" t="s">
        <v>1144</v>
      </c>
      <c r="Y438" s="176" t="s">
        <v>1144</v>
      </c>
      <c r="Z438" s="176" t="s">
        <v>1144</v>
      </c>
    </row>
    <row r="439" spans="1:26" x14ac:dyDescent="0.3">
      <c r="A439" s="232">
        <v>810915</v>
      </c>
      <c r="B439" s="232" t="s">
        <v>3113</v>
      </c>
      <c r="C439" s="232" t="s">
        <v>482</v>
      </c>
      <c r="D439" s="232" t="s">
        <v>676</v>
      </c>
      <c r="E439" s="232">
        <v>2</v>
      </c>
      <c r="F439" s="233">
        <v>35937</v>
      </c>
      <c r="G439" s="232" t="s">
        <v>3114</v>
      </c>
      <c r="H439" s="234">
        <v>1</v>
      </c>
      <c r="I439" s="236">
        <v>1</v>
      </c>
      <c r="J439" s="236"/>
      <c r="W439" s="176" t="s">
        <v>1144</v>
      </c>
      <c r="X439" s="176" t="s">
        <v>1144</v>
      </c>
      <c r="Y439" s="176" t="s">
        <v>1144</v>
      </c>
      <c r="Z439" s="176" t="s">
        <v>1144</v>
      </c>
    </row>
    <row r="440" spans="1:26" x14ac:dyDescent="0.3">
      <c r="A440" s="232">
        <v>810934</v>
      </c>
      <c r="B440" s="232" t="s">
        <v>3127</v>
      </c>
      <c r="C440" s="232" t="s">
        <v>418</v>
      </c>
      <c r="D440" s="232" t="s">
        <v>899</v>
      </c>
      <c r="E440" s="232">
        <v>2</v>
      </c>
      <c r="F440" s="233" t="s">
        <v>3128</v>
      </c>
      <c r="G440" s="232" t="s">
        <v>656</v>
      </c>
      <c r="H440" s="234">
        <v>1</v>
      </c>
      <c r="I440" s="236">
        <v>1</v>
      </c>
      <c r="J440" s="236"/>
      <c r="W440" s="176" t="s">
        <v>1144</v>
      </c>
      <c r="X440" s="176" t="s">
        <v>1144</v>
      </c>
      <c r="Y440" s="176" t="s">
        <v>1144</v>
      </c>
      <c r="Z440" s="176" t="s">
        <v>1144</v>
      </c>
    </row>
    <row r="441" spans="1:26" x14ac:dyDescent="0.3">
      <c r="A441" s="232">
        <v>810964</v>
      </c>
      <c r="B441" s="232" t="s">
        <v>3130</v>
      </c>
      <c r="C441" s="232" t="s">
        <v>237</v>
      </c>
      <c r="D441" s="232" t="s">
        <v>634</v>
      </c>
      <c r="E441" s="232">
        <v>2</v>
      </c>
      <c r="F441" s="233">
        <v>33606</v>
      </c>
      <c r="G441" s="232" t="s">
        <v>1090</v>
      </c>
      <c r="H441" s="234">
        <v>1</v>
      </c>
      <c r="I441" s="236">
        <v>1</v>
      </c>
      <c r="J441" s="236"/>
      <c r="W441" s="176" t="s">
        <v>1144</v>
      </c>
      <c r="X441" s="176" t="s">
        <v>1144</v>
      </c>
      <c r="Y441" s="176" t="s">
        <v>1144</v>
      </c>
      <c r="Z441" s="176" t="s">
        <v>1144</v>
      </c>
    </row>
    <row r="442" spans="1:26" x14ac:dyDescent="0.3">
      <c r="A442" s="232">
        <v>810976</v>
      </c>
      <c r="B442" s="232" t="s">
        <v>3137</v>
      </c>
      <c r="C442" s="232" t="s">
        <v>1543</v>
      </c>
      <c r="D442" s="232" t="s">
        <v>3138</v>
      </c>
      <c r="E442" s="232">
        <v>2</v>
      </c>
      <c r="F442" s="233">
        <v>34769</v>
      </c>
      <c r="G442" s="232" t="s">
        <v>801</v>
      </c>
      <c r="H442" s="234">
        <v>1</v>
      </c>
      <c r="I442" s="236">
        <v>1</v>
      </c>
      <c r="J442" s="236"/>
      <c r="W442" s="176" t="s">
        <v>1144</v>
      </c>
      <c r="X442" s="176" t="s">
        <v>1144</v>
      </c>
      <c r="Y442" s="176" t="s">
        <v>1144</v>
      </c>
      <c r="Z442" s="176" t="s">
        <v>1144</v>
      </c>
    </row>
    <row r="443" spans="1:26" x14ac:dyDescent="0.3">
      <c r="A443" s="232">
        <v>810977</v>
      </c>
      <c r="B443" s="232" t="s">
        <v>3139</v>
      </c>
      <c r="C443" s="232" t="s">
        <v>153</v>
      </c>
      <c r="D443" s="232" t="s">
        <v>691</v>
      </c>
      <c r="E443" s="232">
        <v>2</v>
      </c>
      <c r="H443" s="234">
        <v>1</v>
      </c>
      <c r="I443" s="236">
        <v>1</v>
      </c>
      <c r="J443" s="236"/>
      <c r="W443" s="176" t="s">
        <v>1144</v>
      </c>
      <c r="X443" s="176" t="s">
        <v>1144</v>
      </c>
      <c r="Y443" s="176" t="s">
        <v>1144</v>
      </c>
      <c r="Z443" s="176" t="s">
        <v>1144</v>
      </c>
    </row>
    <row r="444" spans="1:26" x14ac:dyDescent="0.3">
      <c r="A444" s="232">
        <v>810978</v>
      </c>
      <c r="B444" s="232" t="s">
        <v>3140</v>
      </c>
      <c r="C444" s="232" t="s">
        <v>69</v>
      </c>
      <c r="D444" s="232" t="s">
        <v>1047</v>
      </c>
      <c r="E444" s="232">
        <v>2</v>
      </c>
      <c r="F444" s="233">
        <v>33982</v>
      </c>
      <c r="G444" s="232" t="s">
        <v>666</v>
      </c>
      <c r="H444" s="234">
        <v>1</v>
      </c>
      <c r="I444" s="236">
        <v>1</v>
      </c>
      <c r="J444" s="236"/>
      <c r="W444" s="176" t="s">
        <v>1144</v>
      </c>
      <c r="X444" s="176" t="s">
        <v>1144</v>
      </c>
      <c r="Y444" s="176" t="s">
        <v>1144</v>
      </c>
      <c r="Z444" s="176" t="s">
        <v>1144</v>
      </c>
    </row>
    <row r="445" spans="1:26" x14ac:dyDescent="0.3">
      <c r="A445" s="232">
        <v>810979</v>
      </c>
      <c r="B445" s="232" t="s">
        <v>3141</v>
      </c>
      <c r="C445" s="232" t="s">
        <v>95</v>
      </c>
      <c r="D445" s="232" t="s">
        <v>726</v>
      </c>
      <c r="E445" s="232">
        <v>2</v>
      </c>
      <c r="F445" s="233">
        <v>29551</v>
      </c>
      <c r="G445" s="232" t="s">
        <v>702</v>
      </c>
      <c r="H445" s="234">
        <v>1</v>
      </c>
      <c r="I445" s="236">
        <v>1</v>
      </c>
      <c r="J445" s="236"/>
      <c r="W445" s="176" t="s">
        <v>1144</v>
      </c>
      <c r="X445" s="176" t="s">
        <v>1144</v>
      </c>
      <c r="Y445" s="176" t="s">
        <v>1144</v>
      </c>
      <c r="Z445" s="176" t="s">
        <v>1144</v>
      </c>
    </row>
    <row r="446" spans="1:26" x14ac:dyDescent="0.3">
      <c r="A446" s="232">
        <v>810980</v>
      </c>
      <c r="B446" s="232" t="s">
        <v>3142</v>
      </c>
      <c r="C446" s="232" t="s">
        <v>123</v>
      </c>
      <c r="D446" s="232" t="s">
        <v>650</v>
      </c>
      <c r="E446" s="232">
        <v>2</v>
      </c>
      <c r="F446" s="233">
        <v>33996</v>
      </c>
      <c r="G446" s="232" t="s">
        <v>251</v>
      </c>
      <c r="H446" s="234">
        <v>1</v>
      </c>
      <c r="I446" s="236">
        <v>1</v>
      </c>
      <c r="J446" s="236"/>
      <c r="W446" s="176" t="s">
        <v>1144</v>
      </c>
      <c r="X446" s="176" t="s">
        <v>1144</v>
      </c>
      <c r="Y446" s="176" t="s">
        <v>1144</v>
      </c>
      <c r="Z446" s="176" t="s">
        <v>1144</v>
      </c>
    </row>
    <row r="447" spans="1:26" x14ac:dyDescent="0.3">
      <c r="A447" s="232">
        <v>810983</v>
      </c>
      <c r="B447" s="232" t="s">
        <v>3143</v>
      </c>
      <c r="C447" s="232" t="s">
        <v>64</v>
      </c>
      <c r="D447" s="232" t="s">
        <v>875</v>
      </c>
      <c r="E447" s="232">
        <v>2</v>
      </c>
      <c r="F447" s="233">
        <v>34175</v>
      </c>
      <c r="G447" s="232" t="s">
        <v>702</v>
      </c>
      <c r="H447" s="234">
        <v>1</v>
      </c>
      <c r="I447" s="236">
        <v>1</v>
      </c>
      <c r="J447" s="236"/>
      <c r="W447" s="176" t="s">
        <v>1144</v>
      </c>
      <c r="X447" s="176" t="s">
        <v>1144</v>
      </c>
      <c r="Y447" s="176" t="s">
        <v>1144</v>
      </c>
      <c r="Z447" s="176" t="s">
        <v>1144</v>
      </c>
    </row>
    <row r="448" spans="1:26" x14ac:dyDescent="0.3">
      <c r="A448" s="232">
        <v>811005</v>
      </c>
      <c r="B448" s="232" t="s">
        <v>3156</v>
      </c>
      <c r="C448" s="232" t="s">
        <v>65</v>
      </c>
      <c r="D448" s="232" t="s">
        <v>3157</v>
      </c>
      <c r="E448" s="232">
        <v>2</v>
      </c>
      <c r="F448" s="233">
        <v>34336</v>
      </c>
      <c r="G448" s="232" t="s">
        <v>656</v>
      </c>
      <c r="H448" s="234">
        <v>1</v>
      </c>
      <c r="I448" s="236">
        <v>1</v>
      </c>
      <c r="J448" s="236"/>
      <c r="W448" s="176" t="s">
        <v>1144</v>
      </c>
      <c r="X448" s="176" t="s">
        <v>1144</v>
      </c>
      <c r="Y448" s="176" t="s">
        <v>1144</v>
      </c>
      <c r="Z448" s="176" t="s">
        <v>1144</v>
      </c>
    </row>
    <row r="449" spans="1:26" x14ac:dyDescent="0.3">
      <c r="A449" s="232">
        <v>811066</v>
      </c>
      <c r="B449" s="232" t="s">
        <v>3178</v>
      </c>
      <c r="C449" s="232" t="s">
        <v>463</v>
      </c>
      <c r="D449" s="232" t="s">
        <v>753</v>
      </c>
      <c r="E449" s="232">
        <v>2</v>
      </c>
      <c r="F449" s="233">
        <v>34494</v>
      </c>
      <c r="G449" s="232" t="s">
        <v>709</v>
      </c>
      <c r="H449" s="234">
        <v>1</v>
      </c>
      <c r="I449" s="236">
        <v>1</v>
      </c>
      <c r="J449" s="236"/>
      <c r="W449" s="176" t="s">
        <v>1144</v>
      </c>
      <c r="X449" s="176" t="s">
        <v>1144</v>
      </c>
      <c r="Y449" s="176" t="s">
        <v>1144</v>
      </c>
      <c r="Z449" s="176" t="s">
        <v>1144</v>
      </c>
    </row>
    <row r="450" spans="1:26" x14ac:dyDescent="0.3">
      <c r="A450" s="232">
        <v>811067</v>
      </c>
      <c r="B450" s="232" t="s">
        <v>3179</v>
      </c>
      <c r="C450" s="232" t="s">
        <v>70</v>
      </c>
      <c r="D450" s="232" t="s">
        <v>958</v>
      </c>
      <c r="E450" s="232">
        <v>2</v>
      </c>
      <c r="F450" s="233">
        <v>35798</v>
      </c>
      <c r="G450" s="232" t="s">
        <v>702</v>
      </c>
      <c r="H450" s="234">
        <v>1</v>
      </c>
      <c r="I450" s="236">
        <v>1</v>
      </c>
      <c r="J450" s="236"/>
      <c r="W450" s="176" t="s">
        <v>1144</v>
      </c>
      <c r="X450" s="176" t="s">
        <v>1144</v>
      </c>
      <c r="Y450" s="176" t="s">
        <v>1144</v>
      </c>
      <c r="Z450" s="176" t="s">
        <v>1144</v>
      </c>
    </row>
    <row r="451" spans="1:26" x14ac:dyDescent="0.3">
      <c r="A451" s="232">
        <v>811078</v>
      </c>
      <c r="B451" s="232" t="s">
        <v>3180</v>
      </c>
      <c r="C451" s="232" t="s">
        <v>3181</v>
      </c>
      <c r="D451" s="232" t="s">
        <v>979</v>
      </c>
      <c r="E451" s="232">
        <v>2</v>
      </c>
      <c r="F451" s="233">
        <v>35468</v>
      </c>
      <c r="G451" s="232" t="s">
        <v>3182</v>
      </c>
      <c r="H451" s="234">
        <v>1</v>
      </c>
      <c r="I451" s="236">
        <v>1</v>
      </c>
      <c r="J451" s="236"/>
      <c r="W451" s="176" t="s">
        <v>1144</v>
      </c>
      <c r="X451" s="176" t="s">
        <v>1144</v>
      </c>
      <c r="Y451" s="176" t="s">
        <v>1144</v>
      </c>
      <c r="Z451" s="176" t="s">
        <v>1144</v>
      </c>
    </row>
    <row r="452" spans="1:26" x14ac:dyDescent="0.3">
      <c r="A452" s="232">
        <v>811103</v>
      </c>
      <c r="B452" s="232" t="s">
        <v>3188</v>
      </c>
      <c r="C452" s="232" t="s">
        <v>3189</v>
      </c>
      <c r="D452" s="232" t="s">
        <v>634</v>
      </c>
      <c r="E452" s="232">
        <v>2</v>
      </c>
      <c r="F452" s="233">
        <v>32002</v>
      </c>
      <c r="G452" s="232" t="s">
        <v>251</v>
      </c>
      <c r="H452" s="234">
        <v>1</v>
      </c>
      <c r="I452" s="236">
        <v>1</v>
      </c>
      <c r="J452" s="236"/>
      <c r="W452" s="176" t="s">
        <v>1144</v>
      </c>
      <c r="X452" s="176" t="s">
        <v>1144</v>
      </c>
      <c r="Y452" s="176" t="s">
        <v>1144</v>
      </c>
      <c r="Z452" s="176" t="s">
        <v>1144</v>
      </c>
    </row>
    <row r="453" spans="1:26" x14ac:dyDescent="0.3">
      <c r="A453" s="232">
        <v>811109</v>
      </c>
      <c r="B453" s="232" t="s">
        <v>3190</v>
      </c>
      <c r="C453" s="232" t="s">
        <v>116</v>
      </c>
      <c r="D453" s="232" t="s">
        <v>3191</v>
      </c>
      <c r="E453" s="232">
        <v>2</v>
      </c>
      <c r="F453" s="233">
        <v>35608</v>
      </c>
      <c r="G453" s="232" t="s">
        <v>1081</v>
      </c>
      <c r="H453" s="234">
        <v>1</v>
      </c>
      <c r="I453" s="236">
        <v>1</v>
      </c>
      <c r="J453" s="236"/>
      <c r="W453" s="176" t="s">
        <v>1144</v>
      </c>
      <c r="X453" s="176" t="s">
        <v>1144</v>
      </c>
      <c r="Y453" s="176" t="s">
        <v>1144</v>
      </c>
      <c r="Z453" s="176" t="s">
        <v>1144</v>
      </c>
    </row>
    <row r="454" spans="1:26" x14ac:dyDescent="0.3">
      <c r="A454" s="232">
        <v>811111</v>
      </c>
      <c r="B454" s="232" t="s">
        <v>3192</v>
      </c>
      <c r="C454" s="232" t="s">
        <v>86</v>
      </c>
      <c r="D454" s="232" t="s">
        <v>998</v>
      </c>
      <c r="E454" s="232">
        <v>2</v>
      </c>
      <c r="F454" s="233">
        <v>33613</v>
      </c>
      <c r="G454" s="232" t="s">
        <v>913</v>
      </c>
      <c r="H454" s="234">
        <v>1</v>
      </c>
      <c r="I454" s="236">
        <v>1</v>
      </c>
      <c r="J454" s="236"/>
      <c r="W454" s="176" t="s">
        <v>1144</v>
      </c>
      <c r="Y454" s="176" t="s">
        <v>1144</v>
      </c>
      <c r="Z454" s="176" t="s">
        <v>1144</v>
      </c>
    </row>
    <row r="455" spans="1:26" x14ac:dyDescent="0.3">
      <c r="A455" s="232">
        <v>811112</v>
      </c>
      <c r="B455" s="232" t="s">
        <v>3193</v>
      </c>
      <c r="C455" s="232" t="s">
        <v>66</v>
      </c>
      <c r="D455" s="232" t="s">
        <v>3138</v>
      </c>
      <c r="E455" s="232">
        <v>2</v>
      </c>
      <c r="F455" s="233">
        <v>30763</v>
      </c>
      <c r="G455" s="232" t="s">
        <v>702</v>
      </c>
      <c r="H455" s="234">
        <v>1</v>
      </c>
      <c r="I455" s="236">
        <v>1</v>
      </c>
      <c r="J455" s="236"/>
      <c r="W455" s="176" t="s">
        <v>1144</v>
      </c>
      <c r="X455" s="176" t="s">
        <v>1144</v>
      </c>
      <c r="Y455" s="176" t="s">
        <v>1144</v>
      </c>
      <c r="Z455" s="176" t="s">
        <v>1144</v>
      </c>
    </row>
    <row r="456" spans="1:26" x14ac:dyDescent="0.3">
      <c r="A456" s="232">
        <v>811113</v>
      </c>
      <c r="B456" s="232" t="s">
        <v>3194</v>
      </c>
      <c r="C456" s="232" t="s">
        <v>1515</v>
      </c>
      <c r="D456" s="232" t="s">
        <v>1047</v>
      </c>
      <c r="E456" s="232">
        <v>2</v>
      </c>
      <c r="F456" s="233">
        <v>32147</v>
      </c>
      <c r="G456" s="232" t="s">
        <v>2626</v>
      </c>
      <c r="H456" s="234">
        <v>1</v>
      </c>
      <c r="I456" s="236">
        <v>1</v>
      </c>
      <c r="J456" s="236"/>
      <c r="W456" s="176" t="s">
        <v>1144</v>
      </c>
      <c r="X456" s="176" t="s">
        <v>1144</v>
      </c>
      <c r="Y456" s="176" t="s">
        <v>1144</v>
      </c>
      <c r="Z456" s="176" t="s">
        <v>1144</v>
      </c>
    </row>
    <row r="457" spans="1:26" x14ac:dyDescent="0.3">
      <c r="A457" s="232">
        <v>811114</v>
      </c>
      <c r="B457" s="232" t="s">
        <v>3195</v>
      </c>
      <c r="C457" s="232" t="s">
        <v>190</v>
      </c>
      <c r="D457" s="232" t="s">
        <v>914</v>
      </c>
      <c r="E457" s="232">
        <v>2</v>
      </c>
      <c r="F457" s="233">
        <v>32594</v>
      </c>
      <c r="G457" s="232" t="s">
        <v>3196</v>
      </c>
      <c r="H457" s="234">
        <v>1</v>
      </c>
      <c r="I457" s="236">
        <v>1</v>
      </c>
      <c r="J457" s="236"/>
      <c r="W457" s="176" t="s">
        <v>1144</v>
      </c>
      <c r="X457" s="176" t="s">
        <v>1144</v>
      </c>
      <c r="Y457" s="176" t="s">
        <v>1144</v>
      </c>
      <c r="Z457" s="176" t="s">
        <v>1144</v>
      </c>
    </row>
    <row r="458" spans="1:26" x14ac:dyDescent="0.3">
      <c r="A458" s="232">
        <v>811121</v>
      </c>
      <c r="B458" s="232" t="s">
        <v>3197</v>
      </c>
      <c r="C458" s="232" t="s">
        <v>492</v>
      </c>
      <c r="D458" s="232" t="s">
        <v>659</v>
      </c>
      <c r="E458" s="232">
        <v>2</v>
      </c>
      <c r="H458" s="234">
        <v>1</v>
      </c>
      <c r="I458" s="236">
        <v>1</v>
      </c>
      <c r="J458" s="236"/>
      <c r="W458" s="176" t="s">
        <v>1144</v>
      </c>
      <c r="X458" s="176" t="s">
        <v>1144</v>
      </c>
      <c r="Y458" s="176" t="s">
        <v>1144</v>
      </c>
      <c r="Z458" s="176" t="s">
        <v>1144</v>
      </c>
    </row>
    <row r="459" spans="1:26" x14ac:dyDescent="0.3">
      <c r="A459" s="232">
        <v>811122</v>
      </c>
      <c r="B459" s="232" t="s">
        <v>3198</v>
      </c>
      <c r="C459" s="232" t="s">
        <v>3199</v>
      </c>
      <c r="D459" s="232" t="s">
        <v>619</v>
      </c>
      <c r="E459" s="232">
        <v>2</v>
      </c>
      <c r="F459" s="233">
        <v>33258</v>
      </c>
      <c r="G459" s="232" t="s">
        <v>3200</v>
      </c>
      <c r="H459" s="234">
        <v>1</v>
      </c>
      <c r="I459" s="236">
        <v>1</v>
      </c>
      <c r="J459" s="236"/>
      <c r="W459" s="176" t="s">
        <v>1144</v>
      </c>
      <c r="X459" s="176" t="s">
        <v>1144</v>
      </c>
      <c r="Y459" s="176" t="s">
        <v>1144</v>
      </c>
      <c r="Z459" s="176" t="s">
        <v>1144</v>
      </c>
    </row>
    <row r="460" spans="1:26" x14ac:dyDescent="0.3">
      <c r="A460" s="232">
        <v>811124</v>
      </c>
      <c r="B460" s="232" t="s">
        <v>3201</v>
      </c>
      <c r="C460" s="232" t="s">
        <v>3202</v>
      </c>
      <c r="D460" s="232" t="s">
        <v>652</v>
      </c>
      <c r="E460" s="232">
        <v>2</v>
      </c>
      <c r="F460" s="233">
        <v>34000</v>
      </c>
      <c r="G460" s="232" t="s">
        <v>709</v>
      </c>
      <c r="H460" s="234">
        <v>1</v>
      </c>
      <c r="I460" s="236">
        <v>1</v>
      </c>
      <c r="J460" s="236"/>
      <c r="W460" s="176" t="s">
        <v>1144</v>
      </c>
      <c r="X460" s="176" t="s">
        <v>1144</v>
      </c>
      <c r="Y460" s="176" t="s">
        <v>1144</v>
      </c>
      <c r="Z460" s="176" t="s">
        <v>1144</v>
      </c>
    </row>
    <row r="461" spans="1:26" x14ac:dyDescent="0.3">
      <c r="A461" s="232">
        <v>811127</v>
      </c>
      <c r="B461" s="232" t="s">
        <v>3203</v>
      </c>
      <c r="C461" s="232" t="s">
        <v>89</v>
      </c>
      <c r="D461" s="232" t="s">
        <v>3204</v>
      </c>
      <c r="E461" s="232">
        <v>2</v>
      </c>
      <c r="F461" s="233" t="s">
        <v>3205</v>
      </c>
      <c r="G461" s="232" t="s">
        <v>251</v>
      </c>
      <c r="H461" s="234">
        <v>1</v>
      </c>
      <c r="I461" s="236">
        <v>1</v>
      </c>
      <c r="J461" s="236"/>
      <c r="W461" s="176" t="s">
        <v>1144</v>
      </c>
      <c r="X461" s="176" t="s">
        <v>1144</v>
      </c>
      <c r="Y461" s="176" t="s">
        <v>1144</v>
      </c>
      <c r="Z461" s="176" t="s">
        <v>1144</v>
      </c>
    </row>
    <row r="462" spans="1:26" x14ac:dyDescent="0.3">
      <c r="A462" s="232">
        <v>811130</v>
      </c>
      <c r="B462" s="232" t="s">
        <v>3206</v>
      </c>
      <c r="C462" s="232" t="s">
        <v>210</v>
      </c>
      <c r="D462" s="232" t="s">
        <v>1523</v>
      </c>
      <c r="E462" s="232">
        <v>2</v>
      </c>
      <c r="F462" s="233">
        <v>35704</v>
      </c>
      <c r="G462" s="232" t="s">
        <v>251</v>
      </c>
      <c r="H462" s="234">
        <v>1</v>
      </c>
      <c r="I462" s="236">
        <v>1</v>
      </c>
      <c r="J462" s="236"/>
      <c r="W462" s="176" t="s">
        <v>1144</v>
      </c>
      <c r="X462" s="176" t="s">
        <v>1144</v>
      </c>
      <c r="Y462" s="176" t="s">
        <v>1144</v>
      </c>
      <c r="Z462" s="176" t="s">
        <v>1144</v>
      </c>
    </row>
    <row r="463" spans="1:26" x14ac:dyDescent="0.3">
      <c r="A463" s="232">
        <v>811131</v>
      </c>
      <c r="B463" s="232" t="s">
        <v>3207</v>
      </c>
      <c r="C463" s="232" t="s">
        <v>3208</v>
      </c>
      <c r="D463" s="232" t="s">
        <v>206</v>
      </c>
      <c r="E463" s="232">
        <v>2</v>
      </c>
      <c r="F463" s="233" t="s">
        <v>3209</v>
      </c>
      <c r="G463" s="232" t="s">
        <v>251</v>
      </c>
      <c r="H463" s="234">
        <v>1</v>
      </c>
      <c r="I463" s="236">
        <v>1</v>
      </c>
      <c r="J463" s="236"/>
      <c r="W463" s="176" t="s">
        <v>1144</v>
      </c>
      <c r="X463" s="176" t="s">
        <v>1144</v>
      </c>
      <c r="Y463" s="176" t="s">
        <v>1144</v>
      </c>
      <c r="Z463" s="176" t="s">
        <v>1144</v>
      </c>
    </row>
    <row r="464" spans="1:26" x14ac:dyDescent="0.3">
      <c r="A464" s="232">
        <v>811134</v>
      </c>
      <c r="B464" s="232" t="s">
        <v>3210</v>
      </c>
      <c r="C464" s="232" t="s">
        <v>493</v>
      </c>
      <c r="D464" s="232" t="s">
        <v>602</v>
      </c>
      <c r="E464" s="232">
        <v>2</v>
      </c>
      <c r="F464" s="233">
        <v>34335</v>
      </c>
      <c r="G464" s="232" t="s">
        <v>702</v>
      </c>
      <c r="H464" s="234">
        <v>1</v>
      </c>
      <c r="I464" s="236">
        <v>1</v>
      </c>
      <c r="J464" s="236"/>
      <c r="W464" s="176" t="s">
        <v>1144</v>
      </c>
      <c r="X464" s="176" t="s">
        <v>1144</v>
      </c>
      <c r="Y464" s="176" t="s">
        <v>1144</v>
      </c>
      <c r="Z464" s="176" t="s">
        <v>1144</v>
      </c>
    </row>
    <row r="465" spans="1:26" x14ac:dyDescent="0.3">
      <c r="A465" s="232">
        <v>811143</v>
      </c>
      <c r="B465" s="232" t="s">
        <v>3211</v>
      </c>
      <c r="C465" s="232" t="s">
        <v>3212</v>
      </c>
      <c r="D465" s="232" t="s">
        <v>3213</v>
      </c>
      <c r="E465" s="232">
        <v>2</v>
      </c>
      <c r="F465" s="233" t="s">
        <v>3214</v>
      </c>
      <c r="G465" s="232" t="s">
        <v>702</v>
      </c>
      <c r="H465" s="234">
        <v>1</v>
      </c>
      <c r="I465" s="236">
        <v>1</v>
      </c>
      <c r="J465" s="236"/>
      <c r="W465" s="176" t="s">
        <v>1144</v>
      </c>
      <c r="X465" s="176" t="s">
        <v>1144</v>
      </c>
      <c r="Y465" s="176" t="s">
        <v>1144</v>
      </c>
      <c r="Z465" s="176" t="s">
        <v>1144</v>
      </c>
    </row>
    <row r="466" spans="1:26" x14ac:dyDescent="0.3">
      <c r="A466" s="232">
        <v>811144</v>
      </c>
      <c r="B466" s="232" t="s">
        <v>3215</v>
      </c>
      <c r="C466" s="232" t="s">
        <v>84</v>
      </c>
      <c r="D466" s="232" t="s">
        <v>931</v>
      </c>
      <c r="E466" s="232">
        <v>2</v>
      </c>
      <c r="F466" s="233">
        <v>32408</v>
      </c>
      <c r="G466" s="232" t="s">
        <v>702</v>
      </c>
      <c r="H466" s="234">
        <v>1</v>
      </c>
      <c r="I466" s="236">
        <v>1</v>
      </c>
      <c r="J466" s="236"/>
      <c r="W466" s="176" t="s">
        <v>1144</v>
      </c>
      <c r="X466" s="176" t="s">
        <v>1144</v>
      </c>
      <c r="Y466" s="176" t="s">
        <v>1144</v>
      </c>
      <c r="Z466" s="176" t="s">
        <v>1144</v>
      </c>
    </row>
    <row r="467" spans="1:26" x14ac:dyDescent="0.3">
      <c r="A467" s="232">
        <v>811147</v>
      </c>
      <c r="B467" s="232" t="s">
        <v>3216</v>
      </c>
      <c r="C467" s="232" t="s">
        <v>312</v>
      </c>
      <c r="D467" s="232" t="s">
        <v>835</v>
      </c>
      <c r="E467" s="232">
        <v>2</v>
      </c>
      <c r="F467" s="233">
        <v>32875</v>
      </c>
      <c r="G467" s="232" t="s">
        <v>947</v>
      </c>
      <c r="H467" s="234">
        <v>1</v>
      </c>
      <c r="I467" s="236">
        <v>1</v>
      </c>
      <c r="J467" s="236"/>
      <c r="W467" s="176" t="s">
        <v>1144</v>
      </c>
      <c r="X467" s="176" t="s">
        <v>1144</v>
      </c>
      <c r="Y467" s="176" t="s">
        <v>1144</v>
      </c>
      <c r="Z467" s="176" t="s">
        <v>1144</v>
      </c>
    </row>
    <row r="468" spans="1:26" x14ac:dyDescent="0.3">
      <c r="A468" s="232">
        <v>811152</v>
      </c>
      <c r="B468" s="232" t="s">
        <v>3217</v>
      </c>
      <c r="C468" s="232" t="s">
        <v>117</v>
      </c>
      <c r="D468" s="232" t="s">
        <v>607</v>
      </c>
      <c r="E468" s="232">
        <v>2</v>
      </c>
      <c r="F468" s="233" t="s">
        <v>3218</v>
      </c>
      <c r="G468" s="232" t="s">
        <v>855</v>
      </c>
      <c r="H468" s="234">
        <v>1</v>
      </c>
      <c r="I468" s="236">
        <v>1</v>
      </c>
      <c r="J468" s="236"/>
      <c r="W468" s="176" t="s">
        <v>1144</v>
      </c>
      <c r="X468" s="176" t="s">
        <v>1144</v>
      </c>
      <c r="Y468" s="176" t="s">
        <v>1144</v>
      </c>
      <c r="Z468" s="176" t="s">
        <v>1144</v>
      </c>
    </row>
    <row r="469" spans="1:26" x14ac:dyDescent="0.3">
      <c r="A469" s="232">
        <v>811155</v>
      </c>
      <c r="B469" s="232" t="s">
        <v>3219</v>
      </c>
      <c r="C469" s="232" t="s">
        <v>196</v>
      </c>
      <c r="D469" s="232" t="s">
        <v>815</v>
      </c>
      <c r="E469" s="232">
        <v>2</v>
      </c>
      <c r="F469" s="233">
        <v>35485</v>
      </c>
      <c r="G469" s="232" t="s">
        <v>251</v>
      </c>
      <c r="H469" s="234">
        <v>1</v>
      </c>
      <c r="I469" s="236">
        <v>1</v>
      </c>
      <c r="J469" s="236"/>
      <c r="W469" s="176" t="s">
        <v>1144</v>
      </c>
      <c r="X469" s="176" t="s">
        <v>1144</v>
      </c>
      <c r="Y469" s="176" t="s">
        <v>1144</v>
      </c>
      <c r="Z469" s="176" t="s">
        <v>1144</v>
      </c>
    </row>
    <row r="470" spans="1:26" x14ac:dyDescent="0.3">
      <c r="A470" s="232">
        <v>811156</v>
      </c>
      <c r="B470" s="232" t="s">
        <v>3220</v>
      </c>
      <c r="C470" s="232" t="s">
        <v>1588</v>
      </c>
      <c r="D470" s="232" t="s">
        <v>722</v>
      </c>
      <c r="E470" s="232">
        <v>2</v>
      </c>
      <c r="F470" s="233">
        <v>32840</v>
      </c>
      <c r="G470" s="232" t="s">
        <v>759</v>
      </c>
      <c r="H470" s="234">
        <v>1</v>
      </c>
      <c r="I470" s="236">
        <v>1</v>
      </c>
      <c r="J470" s="236"/>
      <c r="W470" s="176" t="s">
        <v>1144</v>
      </c>
      <c r="X470" s="176" t="s">
        <v>1144</v>
      </c>
      <c r="Y470" s="176" t="s">
        <v>1144</v>
      </c>
      <c r="Z470" s="176" t="s">
        <v>1144</v>
      </c>
    </row>
    <row r="471" spans="1:26" x14ac:dyDescent="0.3">
      <c r="A471" s="232">
        <v>811158</v>
      </c>
      <c r="B471" s="232" t="s">
        <v>3221</v>
      </c>
      <c r="C471" s="232" t="s">
        <v>465</v>
      </c>
      <c r="D471" s="232" t="s">
        <v>955</v>
      </c>
      <c r="E471" s="232">
        <v>2</v>
      </c>
      <c r="F471" s="233" t="s">
        <v>3222</v>
      </c>
      <c r="G471" s="232" t="s">
        <v>3223</v>
      </c>
      <c r="H471" s="234">
        <v>1</v>
      </c>
      <c r="I471" s="236">
        <v>1</v>
      </c>
      <c r="J471" s="236"/>
      <c r="W471" s="176" t="s">
        <v>1144</v>
      </c>
      <c r="X471" s="176" t="s">
        <v>1144</v>
      </c>
      <c r="Y471" s="176" t="s">
        <v>1144</v>
      </c>
      <c r="Z471" s="176" t="s">
        <v>1144</v>
      </c>
    </row>
    <row r="472" spans="1:26" x14ac:dyDescent="0.3">
      <c r="A472" s="232">
        <v>811160</v>
      </c>
      <c r="B472" s="232" t="s">
        <v>3224</v>
      </c>
      <c r="C472" s="232" t="s">
        <v>119</v>
      </c>
      <c r="D472" s="232" t="s">
        <v>735</v>
      </c>
      <c r="E472" s="232">
        <v>2</v>
      </c>
      <c r="F472" s="233">
        <v>34062</v>
      </c>
      <c r="G472" s="232" t="s">
        <v>3225</v>
      </c>
      <c r="H472" s="234">
        <v>1</v>
      </c>
      <c r="I472" s="236">
        <v>1</v>
      </c>
      <c r="J472" s="236"/>
      <c r="W472" s="176" t="s">
        <v>1144</v>
      </c>
      <c r="X472" s="176" t="s">
        <v>1144</v>
      </c>
      <c r="Y472" s="176" t="s">
        <v>1144</v>
      </c>
      <c r="Z472" s="176" t="s">
        <v>1144</v>
      </c>
    </row>
    <row r="473" spans="1:26" x14ac:dyDescent="0.3">
      <c r="A473" s="232">
        <v>811162</v>
      </c>
      <c r="B473" s="232" t="s">
        <v>3226</v>
      </c>
      <c r="C473" s="232" t="s">
        <v>64</v>
      </c>
      <c r="D473" s="232" t="s">
        <v>3227</v>
      </c>
      <c r="E473" s="232">
        <v>2</v>
      </c>
      <c r="F473" s="233">
        <v>30543</v>
      </c>
      <c r="G473" s="232" t="s">
        <v>702</v>
      </c>
      <c r="H473" s="234">
        <v>1</v>
      </c>
      <c r="I473" s="236">
        <v>1</v>
      </c>
      <c r="J473" s="236"/>
      <c r="W473" s="176" t="s">
        <v>1144</v>
      </c>
      <c r="X473" s="176" t="s">
        <v>1144</v>
      </c>
      <c r="Y473" s="176" t="s">
        <v>1144</v>
      </c>
      <c r="Z473" s="176" t="s">
        <v>1144</v>
      </c>
    </row>
    <row r="474" spans="1:26" x14ac:dyDescent="0.3">
      <c r="A474" s="232">
        <v>811165</v>
      </c>
      <c r="B474" s="232" t="s">
        <v>3228</v>
      </c>
      <c r="C474" s="232" t="s">
        <v>143</v>
      </c>
      <c r="D474" s="232" t="s">
        <v>805</v>
      </c>
      <c r="E474" s="232">
        <v>2</v>
      </c>
      <c r="F474" s="233">
        <v>32509</v>
      </c>
      <c r="G474" s="232" t="s">
        <v>251</v>
      </c>
      <c r="H474" s="234">
        <v>1</v>
      </c>
      <c r="I474" s="236">
        <v>1</v>
      </c>
      <c r="J474" s="236"/>
      <c r="W474" s="176" t="s">
        <v>1144</v>
      </c>
      <c r="Y474" s="176" t="s">
        <v>1144</v>
      </c>
      <c r="Z474" s="176" t="s">
        <v>1144</v>
      </c>
    </row>
    <row r="475" spans="1:26" x14ac:dyDescent="0.3">
      <c r="A475" s="232">
        <v>811166</v>
      </c>
      <c r="B475" s="232" t="s">
        <v>3229</v>
      </c>
      <c r="C475" s="232" t="s">
        <v>139</v>
      </c>
      <c r="D475" s="232" t="s">
        <v>609</v>
      </c>
      <c r="E475" s="232">
        <v>2</v>
      </c>
      <c r="F475" s="233">
        <v>36003</v>
      </c>
      <c r="G475" s="232" t="s">
        <v>689</v>
      </c>
      <c r="H475" s="234">
        <v>1</v>
      </c>
      <c r="I475" s="236">
        <v>1</v>
      </c>
      <c r="J475" s="236"/>
      <c r="W475" s="176" t="s">
        <v>1144</v>
      </c>
      <c r="X475" s="176" t="s">
        <v>1144</v>
      </c>
      <c r="Y475" s="176" t="s">
        <v>1144</v>
      </c>
      <c r="Z475" s="176" t="s">
        <v>1144</v>
      </c>
    </row>
    <row r="476" spans="1:26" x14ac:dyDescent="0.3">
      <c r="A476" s="232">
        <v>811177</v>
      </c>
      <c r="B476" s="232" t="s">
        <v>3232</v>
      </c>
      <c r="C476" s="232" t="s">
        <v>3233</v>
      </c>
      <c r="D476" s="232" t="s">
        <v>922</v>
      </c>
      <c r="E476" s="232">
        <v>2</v>
      </c>
      <c r="F476" s="233">
        <v>32224</v>
      </c>
      <c r="G476" s="232" t="s">
        <v>3234</v>
      </c>
      <c r="H476" s="234">
        <v>1</v>
      </c>
      <c r="I476" s="236">
        <v>1</v>
      </c>
      <c r="J476" s="236"/>
      <c r="W476" s="176" t="s">
        <v>1144</v>
      </c>
      <c r="X476" s="176" t="s">
        <v>1144</v>
      </c>
      <c r="Y476" s="176" t="s">
        <v>1144</v>
      </c>
      <c r="Z476" s="176" t="s">
        <v>1144</v>
      </c>
    </row>
    <row r="477" spans="1:26" x14ac:dyDescent="0.3">
      <c r="A477" s="232">
        <v>811180</v>
      </c>
      <c r="B477" s="232" t="s">
        <v>3235</v>
      </c>
      <c r="C477" s="232" t="s">
        <v>494</v>
      </c>
      <c r="D477" s="232" t="s">
        <v>1057</v>
      </c>
      <c r="E477" s="232">
        <v>2</v>
      </c>
      <c r="F477" s="233">
        <v>35041</v>
      </c>
      <c r="G477" s="232" t="s">
        <v>251</v>
      </c>
      <c r="H477" s="234">
        <v>1</v>
      </c>
      <c r="I477" s="236">
        <v>1</v>
      </c>
      <c r="J477" s="236"/>
      <c r="W477" s="176" t="s">
        <v>1144</v>
      </c>
      <c r="X477" s="176" t="s">
        <v>1144</v>
      </c>
      <c r="Y477" s="176" t="s">
        <v>1144</v>
      </c>
      <c r="Z477" s="176" t="s">
        <v>1144</v>
      </c>
    </row>
    <row r="478" spans="1:26" x14ac:dyDescent="0.3">
      <c r="A478" s="232">
        <v>811183</v>
      </c>
      <c r="B478" s="232" t="s">
        <v>3236</v>
      </c>
      <c r="C478" s="232" t="s">
        <v>68</v>
      </c>
      <c r="D478" s="232" t="s">
        <v>918</v>
      </c>
      <c r="E478" s="232">
        <v>2</v>
      </c>
      <c r="F478" s="233" t="s">
        <v>3237</v>
      </c>
      <c r="G478" s="232" t="s">
        <v>831</v>
      </c>
      <c r="H478" s="234">
        <v>1</v>
      </c>
      <c r="I478" s="236">
        <v>1</v>
      </c>
      <c r="J478" s="236"/>
      <c r="W478" s="176" t="s">
        <v>1144</v>
      </c>
      <c r="X478" s="176" t="s">
        <v>1144</v>
      </c>
      <c r="Y478" s="176" t="s">
        <v>1144</v>
      </c>
      <c r="Z478" s="176" t="s">
        <v>1144</v>
      </c>
    </row>
    <row r="479" spans="1:26" x14ac:dyDescent="0.3">
      <c r="A479" s="232">
        <v>811187</v>
      </c>
      <c r="B479" s="232" t="s">
        <v>3238</v>
      </c>
      <c r="C479" s="232" t="s">
        <v>116</v>
      </c>
      <c r="D479" s="232" t="s">
        <v>3008</v>
      </c>
      <c r="E479" s="232">
        <v>2</v>
      </c>
      <c r="F479" s="233">
        <v>35679</v>
      </c>
      <c r="G479" s="232" t="s">
        <v>251</v>
      </c>
      <c r="H479" s="234">
        <v>1</v>
      </c>
      <c r="I479" s="236">
        <v>1</v>
      </c>
      <c r="J479" s="236"/>
      <c r="W479" s="176" t="s">
        <v>1144</v>
      </c>
      <c r="X479" s="176" t="s">
        <v>1144</v>
      </c>
      <c r="Y479" s="176" t="s">
        <v>1144</v>
      </c>
      <c r="Z479" s="176" t="s">
        <v>1144</v>
      </c>
    </row>
    <row r="480" spans="1:26" x14ac:dyDescent="0.3">
      <c r="A480" s="232">
        <v>811199</v>
      </c>
      <c r="B480" s="232" t="s">
        <v>3242</v>
      </c>
      <c r="C480" s="232" t="s">
        <v>61</v>
      </c>
      <c r="D480" s="232" t="s">
        <v>680</v>
      </c>
      <c r="E480" s="232">
        <v>2</v>
      </c>
      <c r="G480" s="232" t="s">
        <v>251</v>
      </c>
      <c r="H480" s="234">
        <v>1</v>
      </c>
      <c r="I480" s="236">
        <v>1</v>
      </c>
      <c r="J480" s="236"/>
      <c r="W480" s="176" t="s">
        <v>1144</v>
      </c>
      <c r="X480" s="176" t="s">
        <v>1144</v>
      </c>
      <c r="Y480" s="176" t="s">
        <v>1144</v>
      </c>
      <c r="Z480" s="176" t="s">
        <v>1144</v>
      </c>
    </row>
    <row r="481" spans="1:26" x14ac:dyDescent="0.3">
      <c r="A481" s="232">
        <v>811203</v>
      </c>
      <c r="B481" s="232" t="s">
        <v>3245</v>
      </c>
      <c r="C481" s="232" t="s">
        <v>67</v>
      </c>
      <c r="D481" s="232" t="s">
        <v>838</v>
      </c>
      <c r="E481" s="232">
        <v>2</v>
      </c>
      <c r="F481" s="233" t="s">
        <v>3246</v>
      </c>
      <c r="G481" s="232" t="s">
        <v>251</v>
      </c>
      <c r="H481" s="234">
        <v>1</v>
      </c>
      <c r="I481" s="236">
        <v>1</v>
      </c>
      <c r="J481" s="236"/>
      <c r="W481" s="176" t="s">
        <v>1144</v>
      </c>
      <c r="X481" s="176" t="s">
        <v>1144</v>
      </c>
      <c r="Y481" s="176" t="s">
        <v>1144</v>
      </c>
      <c r="Z481" s="176" t="s">
        <v>1144</v>
      </c>
    </row>
    <row r="482" spans="1:26" x14ac:dyDescent="0.3">
      <c r="A482" s="232">
        <v>811219</v>
      </c>
      <c r="B482" s="232" t="s">
        <v>3251</v>
      </c>
      <c r="C482" s="232" t="s">
        <v>98</v>
      </c>
      <c r="D482" s="232" t="s">
        <v>628</v>
      </c>
      <c r="E482" s="232">
        <v>2</v>
      </c>
      <c r="F482" s="233">
        <v>34391</v>
      </c>
      <c r="G482" s="232" t="s">
        <v>251</v>
      </c>
      <c r="H482" s="234">
        <v>1</v>
      </c>
      <c r="I482" s="236">
        <v>1</v>
      </c>
      <c r="J482" s="236"/>
      <c r="W482" s="176" t="s">
        <v>1144</v>
      </c>
      <c r="X482" s="176" t="s">
        <v>1144</v>
      </c>
      <c r="Y482" s="176" t="s">
        <v>1144</v>
      </c>
      <c r="Z482" s="176" t="s">
        <v>1144</v>
      </c>
    </row>
    <row r="483" spans="1:26" x14ac:dyDescent="0.3">
      <c r="A483" s="232">
        <v>811224</v>
      </c>
      <c r="B483" s="232" t="s">
        <v>3252</v>
      </c>
      <c r="C483" s="232" t="s">
        <v>62</v>
      </c>
      <c r="D483" s="232" t="s">
        <v>652</v>
      </c>
      <c r="E483" s="232">
        <v>2</v>
      </c>
      <c r="F483" s="233">
        <v>29961</v>
      </c>
      <c r="G483" s="232" t="s">
        <v>251</v>
      </c>
      <c r="H483" s="234">
        <v>1</v>
      </c>
      <c r="I483" s="236">
        <v>1</v>
      </c>
      <c r="J483" s="236"/>
      <c r="W483" s="176" t="s">
        <v>1144</v>
      </c>
      <c r="X483" s="176" t="s">
        <v>1144</v>
      </c>
      <c r="Y483" s="176" t="s">
        <v>1144</v>
      </c>
      <c r="Z483" s="176" t="s">
        <v>1144</v>
      </c>
    </row>
    <row r="484" spans="1:26" x14ac:dyDescent="0.3">
      <c r="A484" s="232">
        <v>811225</v>
      </c>
      <c r="B484" s="232" t="s">
        <v>3253</v>
      </c>
      <c r="C484" s="232" t="s">
        <v>114</v>
      </c>
      <c r="D484" s="232" t="s">
        <v>1017</v>
      </c>
      <c r="E484" s="232">
        <v>2</v>
      </c>
      <c r="F484" s="233">
        <v>34814</v>
      </c>
      <c r="G484" s="232" t="s">
        <v>702</v>
      </c>
      <c r="H484" s="234">
        <v>1</v>
      </c>
      <c r="I484" s="236">
        <v>1</v>
      </c>
      <c r="J484" s="236"/>
      <c r="W484" s="176" t="s">
        <v>1144</v>
      </c>
      <c r="X484" s="176" t="s">
        <v>1144</v>
      </c>
      <c r="Y484" s="176" t="s">
        <v>1144</v>
      </c>
      <c r="Z484" s="176" t="s">
        <v>1144</v>
      </c>
    </row>
    <row r="485" spans="1:26" x14ac:dyDescent="0.3">
      <c r="A485" s="232">
        <v>811229</v>
      </c>
      <c r="B485" s="232" t="s">
        <v>3254</v>
      </c>
      <c r="C485" s="232" t="s">
        <v>85</v>
      </c>
      <c r="D485" s="232" t="s">
        <v>609</v>
      </c>
      <c r="E485" s="232">
        <v>2</v>
      </c>
      <c r="F485" s="233">
        <v>29446</v>
      </c>
      <c r="G485" s="232" t="s">
        <v>2884</v>
      </c>
      <c r="H485" s="234">
        <v>1</v>
      </c>
      <c r="I485" s="236">
        <v>1</v>
      </c>
      <c r="J485" s="236"/>
      <c r="W485" s="176" t="s">
        <v>1144</v>
      </c>
      <c r="X485" s="176" t="s">
        <v>1144</v>
      </c>
      <c r="Y485" s="176" t="s">
        <v>1144</v>
      </c>
      <c r="Z485" s="176" t="s">
        <v>1144</v>
      </c>
    </row>
    <row r="486" spans="1:26" x14ac:dyDescent="0.3">
      <c r="A486" s="232">
        <v>811239</v>
      </c>
      <c r="B486" s="232" t="s">
        <v>3258</v>
      </c>
      <c r="C486" s="232" t="s">
        <v>69</v>
      </c>
      <c r="D486" s="232" t="s">
        <v>783</v>
      </c>
      <c r="E486" s="232">
        <v>2</v>
      </c>
      <c r="F486" s="233">
        <v>35491</v>
      </c>
      <c r="G486" s="232" t="s">
        <v>3259</v>
      </c>
      <c r="H486" s="234">
        <v>1</v>
      </c>
      <c r="I486" s="236">
        <v>1</v>
      </c>
      <c r="J486" s="236"/>
      <c r="W486" s="176" t="s">
        <v>1144</v>
      </c>
      <c r="X486" s="176" t="s">
        <v>1144</v>
      </c>
      <c r="Y486" s="176" t="s">
        <v>1144</v>
      </c>
      <c r="Z486" s="176" t="s">
        <v>1144</v>
      </c>
    </row>
    <row r="487" spans="1:26" x14ac:dyDescent="0.3">
      <c r="A487" s="232">
        <v>811244</v>
      </c>
      <c r="B487" s="232" t="s">
        <v>3260</v>
      </c>
      <c r="C487" s="232" t="s">
        <v>3261</v>
      </c>
      <c r="D487" s="232" t="s">
        <v>804</v>
      </c>
      <c r="E487" s="232">
        <v>2</v>
      </c>
      <c r="F487" s="233">
        <v>26718</v>
      </c>
      <c r="G487" s="232" t="s">
        <v>251</v>
      </c>
      <c r="H487" s="234">
        <v>1</v>
      </c>
      <c r="I487" s="236">
        <v>1</v>
      </c>
      <c r="J487" s="236"/>
      <c r="W487" s="176" t="s">
        <v>1144</v>
      </c>
      <c r="X487" s="176" t="s">
        <v>1144</v>
      </c>
      <c r="Y487" s="176" t="s">
        <v>1144</v>
      </c>
      <c r="Z487" s="176" t="s">
        <v>1144</v>
      </c>
    </row>
    <row r="488" spans="1:26" x14ac:dyDescent="0.3">
      <c r="A488" s="232">
        <v>811261</v>
      </c>
      <c r="B488" s="232" t="s">
        <v>3278</v>
      </c>
      <c r="C488" s="232" t="s">
        <v>806</v>
      </c>
      <c r="D488" s="232" t="s">
        <v>764</v>
      </c>
      <c r="E488" s="232">
        <v>2</v>
      </c>
      <c r="F488" s="233">
        <v>28703</v>
      </c>
      <c r="G488" s="232" t="s">
        <v>663</v>
      </c>
      <c r="H488" s="234">
        <v>1</v>
      </c>
      <c r="I488" s="236">
        <v>1</v>
      </c>
      <c r="J488" s="236"/>
      <c r="W488" s="176" t="s">
        <v>1144</v>
      </c>
      <c r="X488" s="176" t="s">
        <v>1144</v>
      </c>
      <c r="Y488" s="176" t="s">
        <v>1144</v>
      </c>
      <c r="Z488" s="176" t="s">
        <v>1144</v>
      </c>
    </row>
    <row r="489" spans="1:26" x14ac:dyDescent="0.3">
      <c r="A489" s="232">
        <v>811339</v>
      </c>
      <c r="B489" s="232" t="s">
        <v>3288</v>
      </c>
      <c r="C489" s="232" t="s">
        <v>173</v>
      </c>
      <c r="D489" s="232" t="s">
        <v>726</v>
      </c>
      <c r="E489" s="232">
        <v>2</v>
      </c>
      <c r="F489" s="233" t="s">
        <v>3289</v>
      </c>
      <c r="G489" s="232" t="s">
        <v>1684</v>
      </c>
      <c r="H489" s="234">
        <v>1</v>
      </c>
      <c r="I489" s="236">
        <v>1</v>
      </c>
      <c r="J489" s="236"/>
      <c r="W489" s="176" t="s">
        <v>1144</v>
      </c>
      <c r="X489" s="176" t="s">
        <v>1144</v>
      </c>
      <c r="Y489" s="176" t="s">
        <v>1144</v>
      </c>
      <c r="Z489" s="176" t="s">
        <v>1144</v>
      </c>
    </row>
    <row r="490" spans="1:26" x14ac:dyDescent="0.3">
      <c r="A490" s="232">
        <v>811373</v>
      </c>
      <c r="B490" s="232" t="s">
        <v>3298</v>
      </c>
      <c r="C490" s="232" t="s">
        <v>68</v>
      </c>
      <c r="D490" s="232" t="s">
        <v>3299</v>
      </c>
      <c r="E490" s="232">
        <v>2</v>
      </c>
      <c r="F490" s="233">
        <v>31214</v>
      </c>
      <c r="G490" s="232" t="s">
        <v>2190</v>
      </c>
      <c r="H490" s="234">
        <v>1</v>
      </c>
      <c r="I490" s="236">
        <v>1</v>
      </c>
      <c r="J490" s="236"/>
      <c r="W490" s="176" t="s">
        <v>1144</v>
      </c>
      <c r="X490" s="176" t="s">
        <v>1144</v>
      </c>
      <c r="Y490" s="176" t="s">
        <v>1144</v>
      </c>
      <c r="Z490" s="176" t="s">
        <v>1144</v>
      </c>
    </row>
    <row r="491" spans="1:26" x14ac:dyDescent="0.3">
      <c r="A491" s="232">
        <v>811406</v>
      </c>
      <c r="B491" s="232" t="s">
        <v>3318</v>
      </c>
      <c r="C491" s="232" t="s">
        <v>108</v>
      </c>
      <c r="D491" s="232" t="s">
        <v>3319</v>
      </c>
      <c r="E491" s="232">
        <v>2</v>
      </c>
      <c r="F491" s="233">
        <v>35705</v>
      </c>
      <c r="G491" s="232" t="s">
        <v>3320</v>
      </c>
      <c r="H491" s="234">
        <v>1</v>
      </c>
      <c r="I491" s="236">
        <v>1</v>
      </c>
      <c r="J491" s="236"/>
      <c r="W491" s="176" t="s">
        <v>1144</v>
      </c>
      <c r="X491" s="176" t="s">
        <v>1144</v>
      </c>
      <c r="Y491" s="176" t="s">
        <v>1144</v>
      </c>
      <c r="Z491" s="176" t="s">
        <v>1144</v>
      </c>
    </row>
    <row r="492" spans="1:26" x14ac:dyDescent="0.3">
      <c r="A492" s="232">
        <v>811599</v>
      </c>
      <c r="B492" s="232" t="s">
        <v>3375</v>
      </c>
      <c r="C492" s="232" t="s">
        <v>90</v>
      </c>
      <c r="D492" s="232" t="s">
        <v>994</v>
      </c>
      <c r="E492" s="232">
        <v>2</v>
      </c>
      <c r="F492" s="233">
        <v>35400</v>
      </c>
      <c r="G492" s="232" t="s">
        <v>267</v>
      </c>
      <c r="H492" s="234">
        <v>1</v>
      </c>
      <c r="I492" s="236">
        <v>1</v>
      </c>
      <c r="J492" s="236"/>
      <c r="W492" s="176" t="s">
        <v>1144</v>
      </c>
      <c r="X492" s="176" t="s">
        <v>1144</v>
      </c>
      <c r="Y492" s="176" t="s">
        <v>1144</v>
      </c>
      <c r="Z492" s="176" t="s">
        <v>1144</v>
      </c>
    </row>
    <row r="493" spans="1:26" x14ac:dyDescent="0.3">
      <c r="A493" s="232">
        <v>811607</v>
      </c>
      <c r="B493" s="232" t="s">
        <v>3377</v>
      </c>
      <c r="C493" s="232" t="s">
        <v>357</v>
      </c>
      <c r="D493" s="232" t="s">
        <v>687</v>
      </c>
      <c r="E493" s="232">
        <v>2</v>
      </c>
      <c r="F493" s="233">
        <v>33055</v>
      </c>
      <c r="G493" s="232" t="s">
        <v>271</v>
      </c>
      <c r="H493" s="234">
        <v>1</v>
      </c>
      <c r="I493" s="236">
        <v>1</v>
      </c>
      <c r="J493" s="236"/>
      <c r="W493" s="176" t="s">
        <v>1144</v>
      </c>
      <c r="X493" s="176" t="s">
        <v>1144</v>
      </c>
      <c r="Y493" s="176" t="s">
        <v>1144</v>
      </c>
      <c r="Z493" s="176" t="s">
        <v>1144</v>
      </c>
    </row>
    <row r="494" spans="1:26" x14ac:dyDescent="0.3">
      <c r="A494" s="232">
        <v>811612</v>
      </c>
      <c r="B494" s="232" t="s">
        <v>3378</v>
      </c>
      <c r="C494" s="232" t="s">
        <v>2808</v>
      </c>
      <c r="D494" s="232" t="s">
        <v>3379</v>
      </c>
      <c r="E494" s="232">
        <v>2</v>
      </c>
      <c r="G494" s="232" t="s">
        <v>251</v>
      </c>
      <c r="H494" s="234">
        <v>1</v>
      </c>
      <c r="I494" s="236">
        <v>1</v>
      </c>
      <c r="J494" s="236"/>
      <c r="W494" s="176" t="s">
        <v>1144</v>
      </c>
      <c r="X494" s="176" t="s">
        <v>1144</v>
      </c>
      <c r="Y494" s="176" t="s">
        <v>1144</v>
      </c>
      <c r="Z494" s="176" t="s">
        <v>1144</v>
      </c>
    </row>
    <row r="495" spans="1:26" x14ac:dyDescent="0.3">
      <c r="A495" s="232">
        <v>811614</v>
      </c>
      <c r="B495" s="232" t="s">
        <v>3380</v>
      </c>
      <c r="C495" s="232" t="s">
        <v>66</v>
      </c>
      <c r="D495" s="232" t="s">
        <v>837</v>
      </c>
      <c r="E495" s="232">
        <v>2</v>
      </c>
      <c r="F495" s="233">
        <v>31782</v>
      </c>
      <c r="G495" s="232" t="s">
        <v>251</v>
      </c>
      <c r="H495" s="234">
        <v>1</v>
      </c>
      <c r="I495" s="236">
        <v>1</v>
      </c>
      <c r="J495" s="236"/>
      <c r="W495" s="176" t="s">
        <v>1144</v>
      </c>
      <c r="X495" s="176" t="s">
        <v>1144</v>
      </c>
      <c r="Y495" s="176" t="s">
        <v>1144</v>
      </c>
      <c r="Z495" s="176" t="s">
        <v>1144</v>
      </c>
    </row>
    <row r="496" spans="1:26" x14ac:dyDescent="0.3">
      <c r="A496" s="232">
        <v>811627</v>
      </c>
      <c r="B496" s="232" t="s">
        <v>3386</v>
      </c>
      <c r="C496" s="232" t="s">
        <v>123</v>
      </c>
      <c r="D496" s="232" t="s">
        <v>3387</v>
      </c>
      <c r="E496" s="232">
        <v>2</v>
      </c>
      <c r="F496" s="233" t="s">
        <v>3388</v>
      </c>
      <c r="G496" s="232" t="s">
        <v>912</v>
      </c>
      <c r="H496" s="234">
        <v>1</v>
      </c>
      <c r="I496" s="236">
        <v>1</v>
      </c>
      <c r="J496" s="236"/>
      <c r="W496" s="176" t="s">
        <v>1144</v>
      </c>
      <c r="X496" s="176" t="s">
        <v>1144</v>
      </c>
      <c r="Y496" s="176" t="s">
        <v>1144</v>
      </c>
      <c r="Z496" s="176" t="s">
        <v>1144</v>
      </c>
    </row>
    <row r="497" spans="1:26" x14ac:dyDescent="0.3">
      <c r="A497" s="232">
        <v>811630</v>
      </c>
      <c r="B497" s="232" t="s">
        <v>3389</v>
      </c>
      <c r="C497" s="232" t="s">
        <v>98</v>
      </c>
      <c r="D497" s="232" t="s">
        <v>673</v>
      </c>
      <c r="E497" s="232">
        <v>2</v>
      </c>
      <c r="F497" s="233" t="s">
        <v>3390</v>
      </c>
      <c r="G497" s="232" t="s">
        <v>3391</v>
      </c>
      <c r="H497" s="234">
        <v>1</v>
      </c>
      <c r="I497" s="236">
        <v>1</v>
      </c>
      <c r="J497" s="236"/>
      <c r="W497" s="176" t="s">
        <v>1144</v>
      </c>
      <c r="X497" s="176" t="s">
        <v>1144</v>
      </c>
      <c r="Y497" s="176" t="s">
        <v>1144</v>
      </c>
      <c r="Z497" s="176" t="s">
        <v>1144</v>
      </c>
    </row>
    <row r="498" spans="1:26" x14ac:dyDescent="0.3">
      <c r="A498" s="232">
        <v>811632</v>
      </c>
      <c r="B498" s="232" t="s">
        <v>3392</v>
      </c>
      <c r="C498" s="232" t="s">
        <v>176</v>
      </c>
      <c r="D498" s="232" t="s">
        <v>865</v>
      </c>
      <c r="E498" s="232">
        <v>2</v>
      </c>
      <c r="F498" s="233">
        <v>35796</v>
      </c>
      <c r="G498" s="232" t="s">
        <v>1374</v>
      </c>
      <c r="H498" s="234">
        <v>1</v>
      </c>
      <c r="I498" s="236">
        <v>1</v>
      </c>
      <c r="J498" s="236"/>
      <c r="W498" s="176" t="s">
        <v>1144</v>
      </c>
      <c r="X498" s="176" t="s">
        <v>1144</v>
      </c>
      <c r="Y498" s="176" t="s">
        <v>1144</v>
      </c>
      <c r="Z498" s="176" t="s">
        <v>1144</v>
      </c>
    </row>
    <row r="499" spans="1:26" x14ac:dyDescent="0.3">
      <c r="A499" s="232">
        <v>811646</v>
      </c>
      <c r="B499" s="232" t="s">
        <v>3400</v>
      </c>
      <c r="C499" s="232" t="s">
        <v>66</v>
      </c>
      <c r="D499" s="232" t="s">
        <v>3401</v>
      </c>
      <c r="E499" s="232">
        <v>2</v>
      </c>
      <c r="F499" s="233">
        <v>35439</v>
      </c>
      <c r="G499" s="232" t="s">
        <v>782</v>
      </c>
      <c r="H499" s="234">
        <v>1</v>
      </c>
      <c r="I499" s="236">
        <v>1</v>
      </c>
      <c r="J499" s="236"/>
      <c r="W499" s="176" t="s">
        <v>1144</v>
      </c>
      <c r="X499" s="176" t="s">
        <v>1144</v>
      </c>
      <c r="Y499" s="176" t="s">
        <v>1144</v>
      </c>
      <c r="Z499" s="176" t="s">
        <v>1144</v>
      </c>
    </row>
    <row r="500" spans="1:26" x14ac:dyDescent="0.3">
      <c r="A500" s="232">
        <v>811647</v>
      </c>
      <c r="B500" s="232" t="s">
        <v>3402</v>
      </c>
      <c r="C500" s="232" t="s">
        <v>68</v>
      </c>
      <c r="D500" s="232" t="s">
        <v>2768</v>
      </c>
      <c r="E500" s="232">
        <v>2</v>
      </c>
      <c r="F500" s="233">
        <v>35121</v>
      </c>
      <c r="G500" s="232" t="s">
        <v>3403</v>
      </c>
      <c r="H500" s="234">
        <v>1</v>
      </c>
      <c r="I500" s="236">
        <v>1</v>
      </c>
      <c r="J500" s="236"/>
      <c r="W500" s="176" t="s">
        <v>1144</v>
      </c>
      <c r="X500" s="176" t="s">
        <v>1144</v>
      </c>
      <c r="Y500" s="176" t="s">
        <v>1144</v>
      </c>
      <c r="Z500" s="176" t="s">
        <v>1144</v>
      </c>
    </row>
    <row r="501" spans="1:26" x14ac:dyDescent="0.3">
      <c r="A501" s="232">
        <v>811648</v>
      </c>
      <c r="B501" s="232" t="s">
        <v>3404</v>
      </c>
      <c r="C501" s="232" t="s">
        <v>406</v>
      </c>
      <c r="D501" s="232" t="s">
        <v>838</v>
      </c>
      <c r="E501" s="232">
        <v>2</v>
      </c>
      <c r="F501" s="233" t="s">
        <v>3405</v>
      </c>
      <c r="G501" s="232" t="s">
        <v>251</v>
      </c>
      <c r="H501" s="234">
        <v>1</v>
      </c>
      <c r="I501" s="236">
        <v>1</v>
      </c>
      <c r="J501" s="236"/>
      <c r="W501" s="176" t="s">
        <v>1144</v>
      </c>
      <c r="X501" s="176" t="s">
        <v>1144</v>
      </c>
      <c r="Y501" s="176" t="s">
        <v>1144</v>
      </c>
      <c r="Z501" s="176" t="s">
        <v>1144</v>
      </c>
    </row>
    <row r="502" spans="1:26" x14ac:dyDescent="0.3">
      <c r="A502" s="232">
        <v>811649</v>
      </c>
      <c r="B502" s="232" t="s">
        <v>3406</v>
      </c>
      <c r="C502" s="232" t="s">
        <v>486</v>
      </c>
      <c r="D502" s="232" t="s">
        <v>636</v>
      </c>
      <c r="E502" s="232">
        <v>2</v>
      </c>
      <c r="F502" s="233">
        <v>31931</v>
      </c>
      <c r="G502" s="232" t="s">
        <v>251</v>
      </c>
      <c r="H502" s="234">
        <v>1</v>
      </c>
      <c r="I502" s="236">
        <v>1</v>
      </c>
      <c r="J502" s="236"/>
      <c r="W502" s="176" t="s">
        <v>1144</v>
      </c>
      <c r="X502" s="176" t="s">
        <v>1144</v>
      </c>
      <c r="Y502" s="176" t="s">
        <v>1144</v>
      </c>
      <c r="Z502" s="176" t="s">
        <v>1144</v>
      </c>
    </row>
    <row r="503" spans="1:26" x14ac:dyDescent="0.3">
      <c r="A503" s="232">
        <v>811653</v>
      </c>
      <c r="B503" s="232" t="s">
        <v>3407</v>
      </c>
      <c r="C503" s="232" t="s">
        <v>64</v>
      </c>
      <c r="D503" s="232" t="s">
        <v>740</v>
      </c>
      <c r="E503" s="232">
        <v>2</v>
      </c>
      <c r="F503" s="233">
        <v>35073</v>
      </c>
      <c r="G503" s="232" t="s">
        <v>702</v>
      </c>
      <c r="H503" s="234">
        <v>1</v>
      </c>
      <c r="I503" s="236">
        <v>1</v>
      </c>
      <c r="J503" s="236"/>
      <c r="W503" s="176" t="s">
        <v>1144</v>
      </c>
      <c r="X503" s="176" t="s">
        <v>1144</v>
      </c>
      <c r="Y503" s="176" t="s">
        <v>1144</v>
      </c>
      <c r="Z503" s="176" t="s">
        <v>1144</v>
      </c>
    </row>
    <row r="504" spans="1:26" x14ac:dyDescent="0.3">
      <c r="A504" s="232">
        <v>811657</v>
      </c>
      <c r="B504" s="232" t="s">
        <v>3413</v>
      </c>
      <c r="C504" s="232" t="s">
        <v>3414</v>
      </c>
      <c r="D504" s="232" t="s">
        <v>1037</v>
      </c>
      <c r="E504" s="232">
        <v>2</v>
      </c>
      <c r="F504" s="233">
        <v>34926</v>
      </c>
      <c r="G504" s="232" t="s">
        <v>251</v>
      </c>
      <c r="H504" s="234">
        <v>1</v>
      </c>
      <c r="I504" s="236">
        <v>1</v>
      </c>
      <c r="J504" s="236"/>
      <c r="W504" s="176" t="s">
        <v>1144</v>
      </c>
      <c r="X504" s="176" t="s">
        <v>1144</v>
      </c>
      <c r="Y504" s="176" t="s">
        <v>1144</v>
      </c>
      <c r="Z504" s="176" t="s">
        <v>1144</v>
      </c>
    </row>
    <row r="505" spans="1:26" x14ac:dyDescent="0.3">
      <c r="A505" s="232">
        <v>811659</v>
      </c>
      <c r="B505" s="232" t="s">
        <v>3415</v>
      </c>
      <c r="C505" s="232" t="s">
        <v>64</v>
      </c>
      <c r="D505" s="232" t="s">
        <v>720</v>
      </c>
      <c r="E505" s="232">
        <v>2</v>
      </c>
      <c r="F505" s="233">
        <v>33940</v>
      </c>
      <c r="G505" s="232" t="s">
        <v>251</v>
      </c>
      <c r="H505" s="234">
        <v>1</v>
      </c>
      <c r="I505" s="236">
        <v>1</v>
      </c>
      <c r="J505" s="236"/>
      <c r="W505" s="176" t="s">
        <v>1144</v>
      </c>
      <c r="X505" s="176" t="s">
        <v>1144</v>
      </c>
      <c r="Y505" s="176" t="s">
        <v>1144</v>
      </c>
      <c r="Z505" s="176" t="s">
        <v>1144</v>
      </c>
    </row>
    <row r="506" spans="1:26" x14ac:dyDescent="0.3">
      <c r="A506" s="232">
        <v>811664</v>
      </c>
      <c r="B506" s="232" t="s">
        <v>3416</v>
      </c>
      <c r="C506" s="232" t="s">
        <v>68</v>
      </c>
      <c r="D506" s="232" t="s">
        <v>3417</v>
      </c>
      <c r="E506" s="232">
        <v>2</v>
      </c>
      <c r="F506" s="233">
        <v>26614</v>
      </c>
      <c r="G506" s="232" t="s">
        <v>3418</v>
      </c>
      <c r="H506" s="234">
        <v>1</v>
      </c>
      <c r="I506" s="236">
        <v>1</v>
      </c>
      <c r="J506" s="236"/>
      <c r="W506" s="176" t="s">
        <v>1144</v>
      </c>
      <c r="X506" s="176" t="s">
        <v>1144</v>
      </c>
      <c r="Y506" s="176" t="s">
        <v>1144</v>
      </c>
      <c r="Z506" s="176" t="s">
        <v>1144</v>
      </c>
    </row>
    <row r="507" spans="1:26" x14ac:dyDescent="0.3">
      <c r="A507" s="232">
        <v>811665</v>
      </c>
      <c r="B507" s="232" t="s">
        <v>3419</v>
      </c>
      <c r="C507" s="232" t="s">
        <v>64</v>
      </c>
      <c r="D507" s="232" t="s">
        <v>678</v>
      </c>
      <c r="E507" s="232">
        <v>2</v>
      </c>
      <c r="F507" s="233">
        <v>35065</v>
      </c>
      <c r="G507" s="232" t="s">
        <v>3420</v>
      </c>
      <c r="H507" s="234">
        <v>1</v>
      </c>
      <c r="I507" s="236">
        <v>1</v>
      </c>
      <c r="J507" s="236"/>
      <c r="W507" s="176" t="s">
        <v>1144</v>
      </c>
      <c r="X507" s="176" t="s">
        <v>1144</v>
      </c>
      <c r="Y507" s="176" t="s">
        <v>1144</v>
      </c>
      <c r="Z507" s="176" t="s">
        <v>1144</v>
      </c>
    </row>
    <row r="508" spans="1:26" x14ac:dyDescent="0.3">
      <c r="A508" s="232">
        <v>811666</v>
      </c>
      <c r="B508" s="232" t="s">
        <v>3421</v>
      </c>
      <c r="C508" s="232" t="s">
        <v>66</v>
      </c>
      <c r="D508" s="232" t="s">
        <v>888</v>
      </c>
      <c r="E508" s="232">
        <v>2</v>
      </c>
      <c r="F508" s="233">
        <v>34876</v>
      </c>
      <c r="G508" s="232" t="s">
        <v>813</v>
      </c>
      <c r="H508" s="234">
        <v>1</v>
      </c>
      <c r="I508" s="236">
        <v>1</v>
      </c>
      <c r="J508" s="236"/>
      <c r="W508" s="176" t="s">
        <v>1144</v>
      </c>
      <c r="X508" s="176" t="s">
        <v>1144</v>
      </c>
      <c r="Y508" s="176" t="s">
        <v>1144</v>
      </c>
      <c r="Z508" s="176" t="s">
        <v>1144</v>
      </c>
    </row>
    <row r="509" spans="1:26" x14ac:dyDescent="0.3">
      <c r="A509" s="232">
        <v>811668</v>
      </c>
      <c r="B509" s="232" t="s">
        <v>3422</v>
      </c>
      <c r="C509" s="232" t="s">
        <v>508</v>
      </c>
      <c r="D509" s="232" t="s">
        <v>1289</v>
      </c>
      <c r="E509" s="232">
        <v>2</v>
      </c>
      <c r="F509" s="233">
        <v>35907</v>
      </c>
      <c r="G509" s="232" t="s">
        <v>3423</v>
      </c>
      <c r="H509" s="234">
        <v>1</v>
      </c>
      <c r="I509" s="236">
        <v>1</v>
      </c>
      <c r="J509" s="236"/>
      <c r="W509" s="176" t="s">
        <v>1144</v>
      </c>
      <c r="X509" s="176" t="s">
        <v>1144</v>
      </c>
      <c r="Y509" s="176" t="s">
        <v>1144</v>
      </c>
      <c r="Z509" s="176" t="s">
        <v>1144</v>
      </c>
    </row>
    <row r="510" spans="1:26" x14ac:dyDescent="0.3">
      <c r="A510" s="232">
        <v>811670</v>
      </c>
      <c r="B510" s="232" t="s">
        <v>3424</v>
      </c>
      <c r="C510" s="232" t="s">
        <v>68</v>
      </c>
      <c r="D510" s="232" t="s">
        <v>660</v>
      </c>
      <c r="E510" s="232">
        <v>2</v>
      </c>
      <c r="F510" s="233">
        <v>32092</v>
      </c>
      <c r="G510" s="232" t="s">
        <v>960</v>
      </c>
      <c r="H510" s="234">
        <v>1</v>
      </c>
      <c r="I510" s="236">
        <v>1</v>
      </c>
      <c r="J510" s="236"/>
      <c r="W510" s="176" t="s">
        <v>1144</v>
      </c>
      <c r="X510" s="176" t="s">
        <v>1144</v>
      </c>
      <c r="Y510" s="176" t="s">
        <v>1144</v>
      </c>
      <c r="Z510" s="176" t="s">
        <v>1144</v>
      </c>
    </row>
    <row r="511" spans="1:26" x14ac:dyDescent="0.3">
      <c r="A511" s="232">
        <v>811672</v>
      </c>
      <c r="B511" s="232" t="s">
        <v>3425</v>
      </c>
      <c r="C511" s="232" t="s">
        <v>92</v>
      </c>
      <c r="D511" s="232" t="s">
        <v>691</v>
      </c>
      <c r="E511" s="232">
        <v>2</v>
      </c>
      <c r="F511" s="233">
        <v>32726</v>
      </c>
      <c r="G511" s="232" t="s">
        <v>253</v>
      </c>
      <c r="H511" s="234">
        <v>1</v>
      </c>
      <c r="I511" s="236">
        <v>1</v>
      </c>
      <c r="J511" s="236"/>
      <c r="W511" s="176" t="s">
        <v>1144</v>
      </c>
      <c r="Y511" s="176" t="s">
        <v>1144</v>
      </c>
      <c r="Z511" s="176" t="s">
        <v>1144</v>
      </c>
    </row>
    <row r="512" spans="1:26" x14ac:dyDescent="0.3">
      <c r="A512" s="232">
        <v>811676</v>
      </c>
      <c r="B512" s="232" t="s">
        <v>3427</v>
      </c>
      <c r="C512" s="232" t="s">
        <v>89</v>
      </c>
      <c r="D512" s="232" t="s">
        <v>2931</v>
      </c>
      <c r="E512" s="232">
        <v>2</v>
      </c>
      <c r="F512" s="233">
        <v>33268</v>
      </c>
      <c r="G512" s="232" t="s">
        <v>3428</v>
      </c>
      <c r="H512" s="234">
        <v>1</v>
      </c>
      <c r="I512" s="236">
        <v>1</v>
      </c>
      <c r="J512" s="236"/>
      <c r="W512" s="176" t="s">
        <v>1144</v>
      </c>
      <c r="X512" s="176" t="s">
        <v>1144</v>
      </c>
      <c r="Y512" s="176" t="s">
        <v>1144</v>
      </c>
      <c r="Z512" s="176" t="s">
        <v>1144</v>
      </c>
    </row>
    <row r="513" spans="1:26" x14ac:dyDescent="0.3">
      <c r="A513" s="232">
        <v>811681</v>
      </c>
      <c r="B513" s="232" t="s">
        <v>3429</v>
      </c>
      <c r="C513" s="232" t="s">
        <v>85</v>
      </c>
      <c r="D513" s="232" t="s">
        <v>755</v>
      </c>
      <c r="E513" s="232">
        <v>2</v>
      </c>
      <c r="F513" s="233">
        <v>29952</v>
      </c>
      <c r="G513" s="232" t="s">
        <v>913</v>
      </c>
      <c r="H513" s="234">
        <v>1</v>
      </c>
      <c r="I513" s="236">
        <v>1</v>
      </c>
      <c r="J513" s="236"/>
      <c r="W513" s="176" t="s">
        <v>1144</v>
      </c>
      <c r="X513" s="176" t="s">
        <v>1144</v>
      </c>
      <c r="Y513" s="176" t="s">
        <v>1144</v>
      </c>
      <c r="Z513" s="176" t="s">
        <v>1144</v>
      </c>
    </row>
    <row r="514" spans="1:26" x14ac:dyDescent="0.3">
      <c r="A514" s="232">
        <v>811684</v>
      </c>
      <c r="B514" s="232" t="s">
        <v>3430</v>
      </c>
      <c r="C514" s="232" t="s">
        <v>3431</v>
      </c>
      <c r="D514" s="232" t="s">
        <v>884</v>
      </c>
      <c r="E514" s="232">
        <v>2</v>
      </c>
      <c r="G514" s="232" t="s">
        <v>927</v>
      </c>
      <c r="H514" s="234">
        <v>1</v>
      </c>
      <c r="I514" s="236">
        <v>1</v>
      </c>
      <c r="J514" s="236"/>
      <c r="W514" s="176" t="s">
        <v>1144</v>
      </c>
      <c r="X514" s="176" t="s">
        <v>1144</v>
      </c>
      <c r="Y514" s="176" t="s">
        <v>1144</v>
      </c>
      <c r="Z514" s="176" t="s">
        <v>1144</v>
      </c>
    </row>
    <row r="515" spans="1:26" x14ac:dyDescent="0.3">
      <c r="A515" s="232">
        <v>811686</v>
      </c>
      <c r="B515" s="232" t="s">
        <v>3432</v>
      </c>
      <c r="C515" s="232" t="s">
        <v>66</v>
      </c>
      <c r="D515" s="232" t="s">
        <v>602</v>
      </c>
      <c r="E515" s="232">
        <v>2</v>
      </c>
      <c r="F515" s="233">
        <v>34338</v>
      </c>
      <c r="G515" s="232" t="s">
        <v>3433</v>
      </c>
      <c r="H515" s="234">
        <v>1</v>
      </c>
      <c r="I515" s="236">
        <v>1</v>
      </c>
      <c r="J515" s="236"/>
      <c r="W515" s="176" t="s">
        <v>1144</v>
      </c>
      <c r="X515" s="176" t="s">
        <v>1144</v>
      </c>
      <c r="Y515" s="176" t="s">
        <v>1144</v>
      </c>
      <c r="Z515" s="176" t="s">
        <v>1144</v>
      </c>
    </row>
    <row r="516" spans="1:26" x14ac:dyDescent="0.3">
      <c r="A516" s="232">
        <v>811697</v>
      </c>
      <c r="B516" s="232" t="s">
        <v>3436</v>
      </c>
      <c r="C516" s="232" t="s">
        <v>125</v>
      </c>
      <c r="D516" s="232" t="s">
        <v>699</v>
      </c>
      <c r="E516" s="232">
        <v>2</v>
      </c>
      <c r="F516" s="233">
        <v>35937</v>
      </c>
      <c r="G516" s="232" t="s">
        <v>251</v>
      </c>
      <c r="H516" s="234">
        <v>1</v>
      </c>
      <c r="I516" s="236">
        <v>1</v>
      </c>
      <c r="J516" s="236"/>
      <c r="W516" s="176" t="s">
        <v>1144</v>
      </c>
      <c r="X516" s="176" t="s">
        <v>1144</v>
      </c>
      <c r="Y516" s="176" t="s">
        <v>1144</v>
      </c>
      <c r="Z516" s="176" t="s">
        <v>1144</v>
      </c>
    </row>
    <row r="517" spans="1:26" x14ac:dyDescent="0.3">
      <c r="A517" s="232">
        <v>811704</v>
      </c>
      <c r="B517" s="232" t="s">
        <v>3440</v>
      </c>
      <c r="C517" s="232" t="s">
        <v>382</v>
      </c>
      <c r="D517" s="232" t="s">
        <v>897</v>
      </c>
      <c r="E517" s="232">
        <v>2</v>
      </c>
      <c r="G517" s="232" t="s">
        <v>251</v>
      </c>
      <c r="H517" s="234">
        <v>1</v>
      </c>
      <c r="I517" s="236">
        <v>1</v>
      </c>
      <c r="J517" s="236"/>
      <c r="W517" s="176" t="s">
        <v>1144</v>
      </c>
      <c r="X517" s="176" t="s">
        <v>1144</v>
      </c>
      <c r="Y517" s="176" t="s">
        <v>1144</v>
      </c>
      <c r="Z517" s="176" t="s">
        <v>1144</v>
      </c>
    </row>
    <row r="518" spans="1:26" x14ac:dyDescent="0.3">
      <c r="A518" s="232">
        <v>811713</v>
      </c>
      <c r="B518" s="232" t="s">
        <v>3449</v>
      </c>
      <c r="C518" s="232" t="s">
        <v>138</v>
      </c>
      <c r="D518" s="232" t="s">
        <v>931</v>
      </c>
      <c r="E518" s="232">
        <v>2</v>
      </c>
      <c r="F518" s="233" t="s">
        <v>3450</v>
      </c>
      <c r="G518" s="232" t="s">
        <v>251</v>
      </c>
      <c r="H518" s="234">
        <v>1</v>
      </c>
      <c r="I518" s="236">
        <v>1</v>
      </c>
      <c r="J518" s="236"/>
      <c r="W518" s="176" t="s">
        <v>1144</v>
      </c>
      <c r="X518" s="176" t="s">
        <v>1144</v>
      </c>
      <c r="Y518" s="176" t="s">
        <v>1144</v>
      </c>
      <c r="Z518" s="176" t="s">
        <v>1144</v>
      </c>
    </row>
    <row r="519" spans="1:26" x14ac:dyDescent="0.3">
      <c r="A519" s="232">
        <v>811718</v>
      </c>
      <c r="B519" s="232" t="s">
        <v>3454</v>
      </c>
      <c r="C519" s="232" t="s">
        <v>486</v>
      </c>
      <c r="D519" s="232" t="s">
        <v>714</v>
      </c>
      <c r="E519" s="232">
        <v>2</v>
      </c>
      <c r="F519" s="233" t="s">
        <v>3455</v>
      </c>
      <c r="G519" s="232" t="s">
        <v>251</v>
      </c>
      <c r="H519" s="234">
        <v>1</v>
      </c>
      <c r="I519" s="236">
        <v>1</v>
      </c>
      <c r="J519" s="236"/>
      <c r="W519" s="176" t="s">
        <v>1144</v>
      </c>
      <c r="X519" s="176" t="s">
        <v>1144</v>
      </c>
      <c r="Y519" s="176" t="s">
        <v>1144</v>
      </c>
      <c r="Z519" s="176" t="s">
        <v>1144</v>
      </c>
    </row>
    <row r="520" spans="1:26" x14ac:dyDescent="0.3">
      <c r="A520" s="232">
        <v>811720</v>
      </c>
      <c r="B520" s="232" t="s">
        <v>3456</v>
      </c>
      <c r="C520" s="232" t="s">
        <v>3457</v>
      </c>
      <c r="D520" s="232" t="s">
        <v>700</v>
      </c>
      <c r="E520" s="232">
        <v>2</v>
      </c>
      <c r="F520" s="233" t="s">
        <v>3458</v>
      </c>
      <c r="G520" s="232" t="s">
        <v>251</v>
      </c>
      <c r="H520" s="234">
        <v>1</v>
      </c>
      <c r="I520" s="236">
        <v>1</v>
      </c>
      <c r="J520" s="236"/>
      <c r="W520" s="176" t="s">
        <v>1144</v>
      </c>
      <c r="X520" s="176" t="s">
        <v>1144</v>
      </c>
      <c r="Y520" s="176" t="s">
        <v>1144</v>
      </c>
      <c r="Z520" s="176" t="s">
        <v>1144</v>
      </c>
    </row>
    <row r="521" spans="1:26" x14ac:dyDescent="0.3">
      <c r="A521" s="232">
        <v>811723</v>
      </c>
      <c r="B521" s="232" t="s">
        <v>3461</v>
      </c>
      <c r="C521" s="232" t="s">
        <v>502</v>
      </c>
      <c r="D521" s="232" t="s">
        <v>3462</v>
      </c>
      <c r="E521" s="232">
        <v>2</v>
      </c>
      <c r="F521" s="233">
        <v>35926</v>
      </c>
      <c r="G521" s="232" t="s">
        <v>251</v>
      </c>
      <c r="H521" s="234">
        <v>1</v>
      </c>
      <c r="I521" s="236">
        <v>1</v>
      </c>
      <c r="J521" s="236"/>
      <c r="W521" s="176" t="s">
        <v>1144</v>
      </c>
      <c r="X521" s="176" t="s">
        <v>1144</v>
      </c>
      <c r="Y521" s="176" t="s">
        <v>1144</v>
      </c>
      <c r="Z521" s="176" t="s">
        <v>1144</v>
      </c>
    </row>
    <row r="522" spans="1:26" x14ac:dyDescent="0.3">
      <c r="A522" s="232">
        <v>811724</v>
      </c>
      <c r="B522" s="232" t="s">
        <v>3463</v>
      </c>
      <c r="C522" s="232" t="s">
        <v>3464</v>
      </c>
      <c r="D522" s="232" t="s">
        <v>931</v>
      </c>
      <c r="E522" s="232">
        <v>2</v>
      </c>
      <c r="F522" s="233">
        <v>33630</v>
      </c>
      <c r="G522" s="232" t="s">
        <v>271</v>
      </c>
      <c r="H522" s="234">
        <v>1</v>
      </c>
      <c r="I522" s="236">
        <v>1</v>
      </c>
      <c r="J522" s="236"/>
      <c r="W522" s="176" t="s">
        <v>1144</v>
      </c>
      <c r="X522" s="176" t="s">
        <v>1144</v>
      </c>
      <c r="Y522" s="176" t="s">
        <v>1144</v>
      </c>
      <c r="Z522" s="176" t="s">
        <v>1144</v>
      </c>
    </row>
    <row r="523" spans="1:26" x14ac:dyDescent="0.3">
      <c r="A523" s="232">
        <v>811725</v>
      </c>
      <c r="B523" s="232" t="s">
        <v>3465</v>
      </c>
      <c r="C523" s="232" t="s">
        <v>509</v>
      </c>
      <c r="D523" s="232" t="s">
        <v>1005</v>
      </c>
      <c r="E523" s="232">
        <v>2</v>
      </c>
      <c r="F523" s="233" t="s">
        <v>3466</v>
      </c>
      <c r="G523" s="232" t="s">
        <v>251</v>
      </c>
      <c r="H523" s="234">
        <v>1</v>
      </c>
      <c r="I523" s="236">
        <v>1</v>
      </c>
      <c r="J523" s="236"/>
      <c r="W523" s="176" t="s">
        <v>1144</v>
      </c>
      <c r="X523" s="176" t="s">
        <v>1144</v>
      </c>
      <c r="Y523" s="176" t="s">
        <v>1144</v>
      </c>
      <c r="Z523" s="176" t="s">
        <v>1144</v>
      </c>
    </row>
    <row r="524" spans="1:26" x14ac:dyDescent="0.3">
      <c r="A524" s="232">
        <v>811733</v>
      </c>
      <c r="B524" s="232" t="s">
        <v>3467</v>
      </c>
      <c r="C524" s="232" t="s">
        <v>90</v>
      </c>
      <c r="D524" s="232" t="s">
        <v>901</v>
      </c>
      <c r="E524" s="232">
        <v>2</v>
      </c>
      <c r="F524" s="233">
        <v>33997</v>
      </c>
      <c r="G524" s="232" t="s">
        <v>3468</v>
      </c>
      <c r="H524" s="234">
        <v>1</v>
      </c>
      <c r="I524" s="236">
        <v>1</v>
      </c>
      <c r="J524" s="236"/>
      <c r="W524" s="176" t="s">
        <v>1144</v>
      </c>
      <c r="Y524" s="176" t="s">
        <v>1144</v>
      </c>
      <c r="Z524" s="176" t="s">
        <v>1144</v>
      </c>
    </row>
    <row r="525" spans="1:26" x14ac:dyDescent="0.3">
      <c r="A525" s="232">
        <v>811734</v>
      </c>
      <c r="B525" s="232" t="s">
        <v>3469</v>
      </c>
      <c r="C525" s="232" t="s">
        <v>3464</v>
      </c>
      <c r="D525" s="232" t="s">
        <v>931</v>
      </c>
      <c r="E525" s="232">
        <v>2</v>
      </c>
      <c r="F525" s="233">
        <v>32358</v>
      </c>
      <c r="G525" s="232" t="s">
        <v>271</v>
      </c>
      <c r="H525" s="234">
        <v>1</v>
      </c>
      <c r="I525" s="236">
        <v>1</v>
      </c>
      <c r="J525" s="236"/>
      <c r="W525" s="176" t="s">
        <v>1144</v>
      </c>
      <c r="Y525" s="176" t="s">
        <v>1144</v>
      </c>
      <c r="Z525" s="176" t="s">
        <v>1144</v>
      </c>
    </row>
    <row r="526" spans="1:26" x14ac:dyDescent="0.3">
      <c r="A526" s="232">
        <v>811737</v>
      </c>
      <c r="B526" s="232" t="s">
        <v>3470</v>
      </c>
      <c r="C526" s="232" t="s">
        <v>70</v>
      </c>
      <c r="D526" s="232" t="s">
        <v>1643</v>
      </c>
      <c r="E526" s="232">
        <v>2</v>
      </c>
      <c r="F526" s="233">
        <v>31619</v>
      </c>
      <c r="G526" s="232" t="s">
        <v>253</v>
      </c>
      <c r="H526" s="234">
        <v>1</v>
      </c>
      <c r="I526" s="236">
        <v>1</v>
      </c>
      <c r="J526" s="236"/>
      <c r="W526" s="176" t="s">
        <v>1144</v>
      </c>
      <c r="Y526" s="176" t="s">
        <v>1144</v>
      </c>
      <c r="Z526" s="176" t="s">
        <v>1144</v>
      </c>
    </row>
    <row r="527" spans="1:26" x14ac:dyDescent="0.3">
      <c r="A527" s="232">
        <v>811745</v>
      </c>
      <c r="B527" s="232" t="s">
        <v>3471</v>
      </c>
      <c r="C527" s="232" t="s">
        <v>104</v>
      </c>
      <c r="D527" s="232" t="s">
        <v>628</v>
      </c>
      <c r="E527" s="232">
        <v>2</v>
      </c>
      <c r="F527" s="233">
        <v>27809</v>
      </c>
      <c r="G527" s="232" t="s">
        <v>251</v>
      </c>
      <c r="H527" s="234">
        <v>1</v>
      </c>
      <c r="I527" s="236">
        <v>1</v>
      </c>
      <c r="J527" s="236"/>
      <c r="W527" s="176" t="s">
        <v>1144</v>
      </c>
      <c r="X527" s="176" t="s">
        <v>1144</v>
      </c>
      <c r="Y527" s="176" t="s">
        <v>1144</v>
      </c>
      <c r="Z527" s="176" t="s">
        <v>1144</v>
      </c>
    </row>
    <row r="528" spans="1:26" x14ac:dyDescent="0.3">
      <c r="A528" s="232">
        <v>811750</v>
      </c>
      <c r="B528" s="232" t="s">
        <v>511</v>
      </c>
      <c r="C528" s="232" t="s">
        <v>459</v>
      </c>
      <c r="D528" s="232" t="s">
        <v>653</v>
      </c>
      <c r="E528" s="232">
        <v>2</v>
      </c>
      <c r="F528" s="233" t="s">
        <v>3472</v>
      </c>
      <c r="G528" s="232" t="s">
        <v>251</v>
      </c>
      <c r="H528" s="234">
        <v>1</v>
      </c>
      <c r="I528" s="236">
        <v>1</v>
      </c>
      <c r="J528" s="236"/>
      <c r="W528" s="176" t="s">
        <v>1144</v>
      </c>
      <c r="X528" s="176" t="s">
        <v>1144</v>
      </c>
      <c r="Y528" s="176" t="s">
        <v>1144</v>
      </c>
      <c r="Z528" s="176" t="s">
        <v>1144</v>
      </c>
    </row>
    <row r="529" spans="1:26" x14ac:dyDescent="0.3">
      <c r="A529" s="232">
        <v>811754</v>
      </c>
      <c r="B529" s="232" t="s">
        <v>3473</v>
      </c>
      <c r="C529" s="232" t="s">
        <v>146</v>
      </c>
      <c r="D529" s="232" t="s">
        <v>1643</v>
      </c>
      <c r="E529" s="232">
        <v>2</v>
      </c>
      <c r="F529" s="233">
        <v>35266</v>
      </c>
      <c r="G529" s="232" t="s">
        <v>251</v>
      </c>
      <c r="H529" s="234">
        <v>1</v>
      </c>
      <c r="I529" s="236">
        <v>1</v>
      </c>
      <c r="J529" s="236"/>
      <c r="W529" s="176" t="s">
        <v>1144</v>
      </c>
      <c r="X529" s="176" t="s">
        <v>1144</v>
      </c>
      <c r="Y529" s="176" t="s">
        <v>1144</v>
      </c>
      <c r="Z529" s="176" t="s">
        <v>1144</v>
      </c>
    </row>
    <row r="530" spans="1:26" x14ac:dyDescent="0.3">
      <c r="A530" s="232">
        <v>811756</v>
      </c>
      <c r="B530" s="232" t="s">
        <v>3474</v>
      </c>
      <c r="C530" s="232" t="s">
        <v>66</v>
      </c>
      <c r="D530" s="232" t="s">
        <v>1030</v>
      </c>
      <c r="E530" s="232">
        <v>2</v>
      </c>
      <c r="F530" s="233">
        <v>36187</v>
      </c>
      <c r="G530" s="232" t="s">
        <v>781</v>
      </c>
      <c r="H530" s="234">
        <v>1</v>
      </c>
      <c r="I530" s="236">
        <v>1</v>
      </c>
      <c r="J530" s="236"/>
      <c r="W530" s="176" t="s">
        <v>1144</v>
      </c>
      <c r="X530" s="176" t="s">
        <v>1144</v>
      </c>
      <c r="Y530" s="176" t="s">
        <v>1144</v>
      </c>
      <c r="Z530" s="176" t="s">
        <v>1144</v>
      </c>
    </row>
    <row r="531" spans="1:26" x14ac:dyDescent="0.3">
      <c r="A531" s="232">
        <v>811760</v>
      </c>
      <c r="B531" s="232" t="s">
        <v>3477</v>
      </c>
      <c r="C531" s="232" t="s">
        <v>143</v>
      </c>
      <c r="D531" s="232" t="s">
        <v>512</v>
      </c>
      <c r="E531" s="232">
        <v>2</v>
      </c>
      <c r="F531" s="233">
        <v>33482</v>
      </c>
      <c r="G531" s="232" t="s">
        <v>251</v>
      </c>
      <c r="H531" s="234">
        <v>1</v>
      </c>
      <c r="I531" s="236">
        <v>1</v>
      </c>
      <c r="J531" s="236"/>
      <c r="W531" s="176" t="s">
        <v>1144</v>
      </c>
      <c r="Y531" s="176" t="s">
        <v>1144</v>
      </c>
      <c r="Z531" s="176" t="s">
        <v>1144</v>
      </c>
    </row>
    <row r="532" spans="1:26" x14ac:dyDescent="0.3">
      <c r="A532" s="232">
        <v>811761</v>
      </c>
      <c r="B532" s="232" t="s">
        <v>3478</v>
      </c>
      <c r="C532" s="232" t="s">
        <v>112</v>
      </c>
      <c r="D532" s="232" t="s">
        <v>692</v>
      </c>
      <c r="E532" s="232">
        <v>2</v>
      </c>
      <c r="F532" s="233">
        <v>35560</v>
      </c>
      <c r="G532" s="232" t="s">
        <v>3479</v>
      </c>
      <c r="H532" s="234">
        <v>1</v>
      </c>
      <c r="I532" s="236">
        <v>1</v>
      </c>
      <c r="J532" s="236"/>
      <c r="W532" s="176" t="s">
        <v>1144</v>
      </c>
      <c r="X532" s="176" t="s">
        <v>1144</v>
      </c>
      <c r="Y532" s="176" t="s">
        <v>1144</v>
      </c>
      <c r="Z532" s="176" t="s">
        <v>1144</v>
      </c>
    </row>
    <row r="533" spans="1:26" x14ac:dyDescent="0.3">
      <c r="A533" s="232">
        <v>811767</v>
      </c>
      <c r="B533" s="232" t="s">
        <v>3481</v>
      </c>
      <c r="C533" s="232" t="s">
        <v>905</v>
      </c>
      <c r="D533" s="232" t="s">
        <v>603</v>
      </c>
      <c r="E533" s="232">
        <v>2</v>
      </c>
      <c r="F533" s="233" t="s">
        <v>3482</v>
      </c>
      <c r="G533" s="232" t="s">
        <v>617</v>
      </c>
      <c r="H533" s="234">
        <v>1</v>
      </c>
      <c r="I533" s="236">
        <v>1</v>
      </c>
      <c r="J533" s="236"/>
      <c r="W533" s="176" t="s">
        <v>1144</v>
      </c>
      <c r="X533" s="176" t="s">
        <v>1144</v>
      </c>
      <c r="Y533" s="176" t="s">
        <v>1144</v>
      </c>
      <c r="Z533" s="176" t="s">
        <v>1144</v>
      </c>
    </row>
    <row r="534" spans="1:26" x14ac:dyDescent="0.3">
      <c r="A534" s="232">
        <v>811769</v>
      </c>
      <c r="B534" s="232" t="s">
        <v>3483</v>
      </c>
      <c r="C534" s="232" t="s">
        <v>3484</v>
      </c>
      <c r="D534" s="232" t="s">
        <v>1838</v>
      </c>
      <c r="E534" s="232">
        <v>2</v>
      </c>
      <c r="F534" s="233">
        <v>32994</v>
      </c>
      <c r="G534" s="232" t="s">
        <v>702</v>
      </c>
      <c r="H534" s="234">
        <v>1</v>
      </c>
      <c r="I534" s="236">
        <v>1</v>
      </c>
      <c r="J534" s="236"/>
      <c r="W534" s="176" t="s">
        <v>1144</v>
      </c>
      <c r="X534" s="176" t="s">
        <v>1144</v>
      </c>
      <c r="Y534" s="176" t="s">
        <v>1144</v>
      </c>
      <c r="Z534" s="176" t="s">
        <v>1144</v>
      </c>
    </row>
    <row r="535" spans="1:26" x14ac:dyDescent="0.3">
      <c r="A535" s="232">
        <v>811770</v>
      </c>
      <c r="B535" s="232" t="s">
        <v>3485</v>
      </c>
      <c r="C535" s="232" t="s">
        <v>68</v>
      </c>
      <c r="D535" s="232" t="s">
        <v>3486</v>
      </c>
      <c r="E535" s="232">
        <v>2</v>
      </c>
      <c r="F535" s="233">
        <v>35730</v>
      </c>
      <c r="G535" s="232" t="s">
        <v>3487</v>
      </c>
      <c r="H535" s="234">
        <v>1</v>
      </c>
      <c r="I535" s="236">
        <v>1</v>
      </c>
      <c r="J535" s="236"/>
      <c r="W535" s="176" t="s">
        <v>1144</v>
      </c>
      <c r="X535" s="176" t="s">
        <v>1144</v>
      </c>
      <c r="Y535" s="176" t="s">
        <v>1144</v>
      </c>
      <c r="Z535" s="176" t="s">
        <v>1144</v>
      </c>
    </row>
    <row r="536" spans="1:26" x14ac:dyDescent="0.3">
      <c r="A536" s="232">
        <v>811772</v>
      </c>
      <c r="B536" s="232" t="s">
        <v>3488</v>
      </c>
      <c r="C536" s="232" t="s">
        <v>80</v>
      </c>
      <c r="D536" s="232" t="s">
        <v>3301</v>
      </c>
      <c r="E536" s="232">
        <v>2</v>
      </c>
      <c r="F536" s="233">
        <v>35065</v>
      </c>
      <c r="G536" s="232" t="s">
        <v>3489</v>
      </c>
      <c r="H536" s="234">
        <v>1</v>
      </c>
      <c r="I536" s="236">
        <v>1</v>
      </c>
      <c r="J536" s="236"/>
      <c r="W536" s="176" t="s">
        <v>1144</v>
      </c>
      <c r="X536" s="176" t="s">
        <v>1144</v>
      </c>
      <c r="Y536" s="176" t="s">
        <v>1144</v>
      </c>
      <c r="Z536" s="176" t="s">
        <v>1144</v>
      </c>
    </row>
    <row r="537" spans="1:26" x14ac:dyDescent="0.3">
      <c r="A537" s="232">
        <v>811773</v>
      </c>
      <c r="B537" s="232" t="s">
        <v>3490</v>
      </c>
      <c r="C537" s="232" t="s">
        <v>102</v>
      </c>
      <c r="D537" s="232" t="s">
        <v>607</v>
      </c>
      <c r="E537" s="232">
        <v>2</v>
      </c>
      <c r="F537" s="233">
        <v>35128</v>
      </c>
      <c r="G537" s="232" t="s">
        <v>251</v>
      </c>
      <c r="H537" s="234">
        <v>1</v>
      </c>
      <c r="I537" s="236">
        <v>1</v>
      </c>
      <c r="J537" s="236"/>
      <c r="W537" s="176" t="s">
        <v>1144</v>
      </c>
      <c r="X537" s="176" t="s">
        <v>1144</v>
      </c>
      <c r="Y537" s="176" t="s">
        <v>1144</v>
      </c>
      <c r="Z537" s="176" t="s">
        <v>1144</v>
      </c>
    </row>
    <row r="538" spans="1:26" x14ac:dyDescent="0.3">
      <c r="A538" s="232">
        <v>811779</v>
      </c>
      <c r="B538" s="232" t="s">
        <v>3491</v>
      </c>
      <c r="C538" s="232" t="s">
        <v>76</v>
      </c>
      <c r="D538" s="232" t="s">
        <v>783</v>
      </c>
      <c r="E538" s="232">
        <v>2</v>
      </c>
      <c r="F538" s="233">
        <v>33366</v>
      </c>
      <c r="G538" s="232" t="s">
        <v>702</v>
      </c>
      <c r="H538" s="234">
        <v>1</v>
      </c>
      <c r="I538" s="236">
        <v>1</v>
      </c>
      <c r="J538" s="236"/>
      <c r="W538" s="176" t="s">
        <v>1144</v>
      </c>
      <c r="X538" s="176" t="s">
        <v>1144</v>
      </c>
      <c r="Y538" s="176" t="s">
        <v>1144</v>
      </c>
      <c r="Z538" s="176" t="s">
        <v>1144</v>
      </c>
    </row>
    <row r="539" spans="1:26" x14ac:dyDescent="0.3">
      <c r="A539" s="232">
        <v>811931</v>
      </c>
      <c r="B539" s="232" t="s">
        <v>3511</v>
      </c>
      <c r="C539" s="232" t="s">
        <v>3512</v>
      </c>
      <c r="D539" s="232" t="s">
        <v>673</v>
      </c>
      <c r="E539" s="232">
        <v>2</v>
      </c>
      <c r="F539" s="233">
        <v>33061</v>
      </c>
      <c r="G539" s="232" t="s">
        <v>251</v>
      </c>
      <c r="H539" s="234">
        <v>1</v>
      </c>
      <c r="I539" s="236">
        <v>1</v>
      </c>
      <c r="J539" s="236"/>
      <c r="W539" s="176" t="s">
        <v>1144</v>
      </c>
      <c r="X539" s="176" t="s">
        <v>1144</v>
      </c>
      <c r="Y539" s="176" t="s">
        <v>1144</v>
      </c>
      <c r="Z539" s="176" t="s">
        <v>1144</v>
      </c>
    </row>
    <row r="540" spans="1:26" x14ac:dyDescent="0.3">
      <c r="A540" s="232">
        <v>811932</v>
      </c>
      <c r="B540" s="232" t="s">
        <v>3513</v>
      </c>
      <c r="C540" s="232" t="s">
        <v>2058</v>
      </c>
      <c r="D540" s="232" t="s">
        <v>673</v>
      </c>
      <c r="E540" s="232">
        <v>2</v>
      </c>
      <c r="F540" s="233" t="s">
        <v>3514</v>
      </c>
      <c r="G540" s="232" t="s">
        <v>251</v>
      </c>
      <c r="H540" s="234">
        <v>1</v>
      </c>
      <c r="I540" s="236">
        <v>1</v>
      </c>
      <c r="J540" s="236"/>
      <c r="W540" s="176" t="s">
        <v>1144</v>
      </c>
      <c r="X540" s="176" t="s">
        <v>1144</v>
      </c>
      <c r="Y540" s="176" t="s">
        <v>1144</v>
      </c>
      <c r="Z540" s="176" t="s">
        <v>1144</v>
      </c>
    </row>
    <row r="541" spans="1:26" x14ac:dyDescent="0.3">
      <c r="A541" s="232">
        <v>811943</v>
      </c>
      <c r="B541" s="232" t="s">
        <v>3515</v>
      </c>
      <c r="C541" s="232" t="s">
        <v>70</v>
      </c>
      <c r="D541" s="232" t="s">
        <v>670</v>
      </c>
      <c r="E541" s="232">
        <v>2</v>
      </c>
      <c r="F541" s="233">
        <v>33350</v>
      </c>
      <c r="G541" s="232" t="s">
        <v>251</v>
      </c>
      <c r="H541" s="234">
        <v>1</v>
      </c>
      <c r="I541" s="236">
        <v>1</v>
      </c>
      <c r="J541" s="236"/>
      <c r="W541" s="176" t="s">
        <v>1144</v>
      </c>
      <c r="X541" s="176" t="s">
        <v>1144</v>
      </c>
      <c r="Y541" s="176" t="s">
        <v>1144</v>
      </c>
      <c r="Z541" s="176" t="s">
        <v>1144</v>
      </c>
    </row>
    <row r="542" spans="1:26" x14ac:dyDescent="0.3">
      <c r="A542" s="232">
        <v>811946</v>
      </c>
      <c r="B542" s="232" t="s">
        <v>3518</v>
      </c>
      <c r="C542" s="232" t="s">
        <v>63</v>
      </c>
      <c r="D542" s="232" t="s">
        <v>922</v>
      </c>
      <c r="E542" s="232">
        <v>2</v>
      </c>
      <c r="F542" s="233">
        <v>35245</v>
      </c>
      <c r="G542" s="232" t="s">
        <v>3519</v>
      </c>
      <c r="H542" s="234">
        <v>1</v>
      </c>
      <c r="I542" s="236">
        <v>1</v>
      </c>
      <c r="J542" s="236"/>
      <c r="W542" s="176" t="s">
        <v>1144</v>
      </c>
      <c r="X542" s="176" t="s">
        <v>1144</v>
      </c>
      <c r="Y542" s="176" t="s">
        <v>1144</v>
      </c>
      <c r="Z542" s="176" t="s">
        <v>1144</v>
      </c>
    </row>
    <row r="543" spans="1:26" x14ac:dyDescent="0.3">
      <c r="A543" s="232">
        <v>804024</v>
      </c>
      <c r="B543" s="232" t="s">
        <v>3522</v>
      </c>
      <c r="C543" s="232" t="s">
        <v>67</v>
      </c>
      <c r="D543" s="232" t="s">
        <v>1838</v>
      </c>
      <c r="E543" s="232">
        <v>2</v>
      </c>
      <c r="F543" s="233">
        <v>32874</v>
      </c>
      <c r="G543" s="232" t="s">
        <v>269</v>
      </c>
      <c r="H543" s="234">
        <v>1</v>
      </c>
      <c r="I543" s="236">
        <v>1</v>
      </c>
      <c r="J543" s="236"/>
      <c r="X543" s="176" t="s">
        <v>1144</v>
      </c>
      <c r="Y543" s="176" t="s">
        <v>1144</v>
      </c>
      <c r="Z543" s="176" t="s">
        <v>1144</v>
      </c>
    </row>
    <row r="544" spans="1:26" x14ac:dyDescent="0.3">
      <c r="A544" s="232">
        <v>805688</v>
      </c>
      <c r="B544" s="232" t="s">
        <v>3531</v>
      </c>
      <c r="C544" s="232" t="s">
        <v>112</v>
      </c>
      <c r="D544" s="232" t="s">
        <v>717</v>
      </c>
      <c r="E544" s="232">
        <v>2</v>
      </c>
      <c r="F544" s="233">
        <v>33714</v>
      </c>
      <c r="G544" s="232" t="s">
        <v>251</v>
      </c>
      <c r="H544" s="234">
        <v>1</v>
      </c>
      <c r="I544" s="236">
        <v>1</v>
      </c>
      <c r="J544" s="236"/>
      <c r="X544" s="176" t="s">
        <v>1144</v>
      </c>
      <c r="Y544" s="176" t="s">
        <v>1144</v>
      </c>
      <c r="Z544" s="176" t="s">
        <v>1144</v>
      </c>
    </row>
    <row r="545" spans="1:26" x14ac:dyDescent="0.3">
      <c r="A545" s="232">
        <v>806345</v>
      </c>
      <c r="B545" s="232" t="s">
        <v>3534</v>
      </c>
      <c r="C545" s="232" t="s">
        <v>96</v>
      </c>
      <c r="D545" s="232" t="s">
        <v>1003</v>
      </c>
      <c r="E545" s="232">
        <v>2</v>
      </c>
      <c r="F545" s="233">
        <v>33629</v>
      </c>
      <c r="G545" s="232" t="s">
        <v>251</v>
      </c>
      <c r="H545" s="234">
        <v>1</v>
      </c>
      <c r="I545" s="236">
        <v>1</v>
      </c>
      <c r="J545" s="236"/>
      <c r="Y545" s="176" t="s">
        <v>1144</v>
      </c>
      <c r="Z545" s="176" t="s">
        <v>1144</v>
      </c>
    </row>
    <row r="546" spans="1:26" x14ac:dyDescent="0.3">
      <c r="A546" s="232">
        <v>806887</v>
      </c>
      <c r="B546" s="232" t="s">
        <v>3535</v>
      </c>
      <c r="C546" s="232" t="s">
        <v>126</v>
      </c>
      <c r="D546" s="232" t="s">
        <v>890</v>
      </c>
      <c r="E546" s="232">
        <v>2</v>
      </c>
      <c r="F546" s="233">
        <v>35855</v>
      </c>
      <c r="G546" s="232" t="s">
        <v>251</v>
      </c>
      <c r="H546" s="234">
        <v>1</v>
      </c>
      <c r="I546" s="236">
        <v>1</v>
      </c>
      <c r="J546" s="236"/>
      <c r="X546" s="176" t="s">
        <v>1144</v>
      </c>
      <c r="Y546" s="176" t="s">
        <v>1144</v>
      </c>
      <c r="Z546" s="176" t="s">
        <v>1144</v>
      </c>
    </row>
    <row r="547" spans="1:26" x14ac:dyDescent="0.3">
      <c r="A547" s="232">
        <v>806945</v>
      </c>
      <c r="B547" s="232" t="s">
        <v>3538</v>
      </c>
      <c r="C547" s="232" t="s">
        <v>390</v>
      </c>
      <c r="D547" s="232" t="s">
        <v>2303</v>
      </c>
      <c r="E547" s="232">
        <v>2</v>
      </c>
      <c r="F547" s="233">
        <v>31432</v>
      </c>
      <c r="G547" s="232" t="s">
        <v>2343</v>
      </c>
      <c r="H547" s="234">
        <v>1</v>
      </c>
      <c r="I547" s="236">
        <v>1</v>
      </c>
      <c r="J547" s="236"/>
      <c r="X547" s="176" t="s">
        <v>1144</v>
      </c>
      <c r="Y547" s="176" t="s">
        <v>1144</v>
      </c>
      <c r="Z547" s="176" t="s">
        <v>1144</v>
      </c>
    </row>
    <row r="548" spans="1:26" x14ac:dyDescent="0.3">
      <c r="A548" s="232">
        <v>807083</v>
      </c>
      <c r="B548" s="232" t="s">
        <v>3539</v>
      </c>
      <c r="C548" s="232" t="s">
        <v>3540</v>
      </c>
      <c r="D548" s="232" t="s">
        <v>822</v>
      </c>
      <c r="E548" s="232">
        <v>2</v>
      </c>
      <c r="F548" s="233">
        <v>36055</v>
      </c>
      <c r="G548" s="232" t="s">
        <v>251</v>
      </c>
      <c r="H548" s="234">
        <v>1</v>
      </c>
      <c r="I548" s="236">
        <v>1</v>
      </c>
      <c r="J548" s="236"/>
      <c r="X548" s="176" t="s">
        <v>1144</v>
      </c>
      <c r="Y548" s="176" t="s">
        <v>1144</v>
      </c>
      <c r="Z548" s="176" t="s">
        <v>1144</v>
      </c>
    </row>
    <row r="549" spans="1:26" x14ac:dyDescent="0.3">
      <c r="A549" s="232">
        <v>808971</v>
      </c>
      <c r="B549" s="232" t="s">
        <v>3554</v>
      </c>
      <c r="C549" s="232" t="s">
        <v>112</v>
      </c>
      <c r="D549" s="232" t="s">
        <v>1067</v>
      </c>
      <c r="E549" s="232">
        <v>2</v>
      </c>
      <c r="H549" s="234">
        <v>1</v>
      </c>
      <c r="I549" s="236">
        <v>1</v>
      </c>
      <c r="J549" s="236"/>
      <c r="Y549" s="176" t="s">
        <v>1144</v>
      </c>
      <c r="Z549" s="176" t="s">
        <v>1144</v>
      </c>
    </row>
    <row r="550" spans="1:26" x14ac:dyDescent="0.3">
      <c r="A550" s="232">
        <v>809059</v>
      </c>
      <c r="B550" s="232" t="s">
        <v>3555</v>
      </c>
      <c r="C550" s="232" t="s">
        <v>3556</v>
      </c>
      <c r="D550" s="232" t="s">
        <v>1024</v>
      </c>
      <c r="E550" s="232">
        <v>2</v>
      </c>
      <c r="F550" s="233">
        <v>36380</v>
      </c>
      <c r="G550" s="232" t="s">
        <v>251</v>
      </c>
      <c r="H550" s="234">
        <v>1</v>
      </c>
      <c r="I550" s="236">
        <v>1</v>
      </c>
      <c r="J550" s="236"/>
      <c r="X550" s="176" t="s">
        <v>1144</v>
      </c>
      <c r="Y550" s="176" t="s">
        <v>1144</v>
      </c>
      <c r="Z550" s="176" t="s">
        <v>1144</v>
      </c>
    </row>
    <row r="551" spans="1:26" x14ac:dyDescent="0.3">
      <c r="A551" s="232">
        <v>809149</v>
      </c>
      <c r="B551" s="232" t="s">
        <v>3557</v>
      </c>
      <c r="C551" s="232" t="s">
        <v>100</v>
      </c>
      <c r="D551" s="232" t="s">
        <v>3558</v>
      </c>
      <c r="E551" s="232">
        <v>2</v>
      </c>
      <c r="F551" s="233">
        <v>28773</v>
      </c>
      <c r="G551" s="232" t="s">
        <v>610</v>
      </c>
      <c r="H551" s="234">
        <v>1</v>
      </c>
      <c r="I551" s="236">
        <v>1</v>
      </c>
      <c r="J551" s="236"/>
      <c r="Y551" s="176" t="s">
        <v>1144</v>
      </c>
      <c r="Z551" s="176" t="s">
        <v>1144</v>
      </c>
    </row>
    <row r="552" spans="1:26" x14ac:dyDescent="0.3">
      <c r="A552" s="232">
        <v>809368</v>
      </c>
      <c r="B552" s="232" t="s">
        <v>3565</v>
      </c>
      <c r="C552" s="232" t="s">
        <v>2708</v>
      </c>
      <c r="D552" s="232" t="s">
        <v>600</v>
      </c>
      <c r="E552" s="232">
        <v>2</v>
      </c>
      <c r="F552" s="233">
        <v>31025</v>
      </c>
      <c r="G552" s="232" t="s">
        <v>262</v>
      </c>
      <c r="H552" s="234">
        <v>1</v>
      </c>
      <c r="I552" s="236">
        <v>1</v>
      </c>
      <c r="J552" s="236"/>
      <c r="X552" s="176" t="s">
        <v>1144</v>
      </c>
      <c r="Y552" s="176" t="s">
        <v>1144</v>
      </c>
      <c r="Z552" s="176" t="s">
        <v>1144</v>
      </c>
    </row>
    <row r="553" spans="1:26" x14ac:dyDescent="0.3">
      <c r="A553" s="232">
        <v>809469</v>
      </c>
      <c r="B553" s="232" t="s">
        <v>3568</v>
      </c>
      <c r="C553" s="232" t="s">
        <v>730</v>
      </c>
      <c r="D553" s="232" t="s">
        <v>607</v>
      </c>
      <c r="E553" s="232">
        <v>2</v>
      </c>
      <c r="F553" s="233">
        <v>36164</v>
      </c>
      <c r="G553" s="232" t="s">
        <v>251</v>
      </c>
      <c r="H553" s="234">
        <v>1</v>
      </c>
      <c r="I553" s="236">
        <v>1</v>
      </c>
      <c r="J553" s="236"/>
      <c r="Y553" s="176" t="s">
        <v>1144</v>
      </c>
      <c r="Z553" s="176" t="s">
        <v>1144</v>
      </c>
    </row>
    <row r="554" spans="1:26" x14ac:dyDescent="0.3">
      <c r="A554" s="232">
        <v>810201</v>
      </c>
      <c r="B554" s="232" t="s">
        <v>3591</v>
      </c>
      <c r="C554" s="232" t="s">
        <v>131</v>
      </c>
      <c r="D554" s="232" t="s">
        <v>3592</v>
      </c>
      <c r="E554" s="232">
        <v>2</v>
      </c>
      <c r="F554" s="233">
        <v>35455</v>
      </c>
      <c r="G554" s="232" t="s">
        <v>251</v>
      </c>
      <c r="H554" s="234">
        <v>1</v>
      </c>
      <c r="I554" s="236">
        <v>1</v>
      </c>
      <c r="J554" s="236"/>
      <c r="Y554" s="176" t="s">
        <v>1144</v>
      </c>
      <c r="Z554" s="176" t="s">
        <v>1144</v>
      </c>
    </row>
    <row r="555" spans="1:26" x14ac:dyDescent="0.3">
      <c r="A555" s="232">
        <v>810381</v>
      </c>
      <c r="B555" s="232" t="s">
        <v>3594</v>
      </c>
      <c r="C555" s="232" t="s">
        <v>66</v>
      </c>
      <c r="D555" s="232" t="s">
        <v>206</v>
      </c>
      <c r="E555" s="232">
        <v>2</v>
      </c>
      <c r="F555" s="233">
        <v>35749</v>
      </c>
      <c r="G555" s="232" t="s">
        <v>251</v>
      </c>
      <c r="H555" s="234">
        <v>1</v>
      </c>
      <c r="I555" s="236">
        <v>1</v>
      </c>
      <c r="J555" s="236"/>
      <c r="Y555" s="176" t="s">
        <v>1144</v>
      </c>
      <c r="Z555" s="176" t="s">
        <v>1144</v>
      </c>
    </row>
    <row r="556" spans="1:26" x14ac:dyDescent="0.3">
      <c r="A556" s="232">
        <v>810414</v>
      </c>
      <c r="B556" s="232" t="s">
        <v>3595</v>
      </c>
      <c r="C556" s="232" t="s">
        <v>64</v>
      </c>
      <c r="D556" s="232" t="s">
        <v>1284</v>
      </c>
      <c r="E556" s="232">
        <v>2</v>
      </c>
      <c r="F556" s="233">
        <v>35431</v>
      </c>
      <c r="G556" s="232" t="s">
        <v>251</v>
      </c>
      <c r="H556" s="234">
        <v>1</v>
      </c>
      <c r="I556" s="236">
        <v>1</v>
      </c>
      <c r="J556" s="236"/>
      <c r="X556" s="176" t="s">
        <v>1144</v>
      </c>
      <c r="Y556" s="176" t="s">
        <v>1144</v>
      </c>
      <c r="Z556" s="176" t="s">
        <v>1144</v>
      </c>
    </row>
    <row r="557" spans="1:26" x14ac:dyDescent="0.3">
      <c r="A557" s="232">
        <v>810518</v>
      </c>
      <c r="B557" s="232" t="s">
        <v>3597</v>
      </c>
      <c r="C557" s="232" t="s">
        <v>66</v>
      </c>
      <c r="D557" s="232" t="s">
        <v>662</v>
      </c>
      <c r="E557" s="232">
        <v>2</v>
      </c>
      <c r="H557" s="234">
        <v>1</v>
      </c>
      <c r="I557" s="236">
        <v>1</v>
      </c>
      <c r="J557" s="236"/>
      <c r="Y557" s="176" t="s">
        <v>1144</v>
      </c>
      <c r="Z557" s="176" t="s">
        <v>1144</v>
      </c>
    </row>
    <row r="558" spans="1:26" x14ac:dyDescent="0.3">
      <c r="A558" s="232">
        <v>810555</v>
      </c>
      <c r="B558" s="232" t="s">
        <v>3598</v>
      </c>
      <c r="C558" s="232" t="s">
        <v>2416</v>
      </c>
      <c r="D558" s="232" t="s">
        <v>909</v>
      </c>
      <c r="E558" s="232">
        <v>2</v>
      </c>
      <c r="F558" s="233">
        <v>35533</v>
      </c>
      <c r="G558" s="232" t="s">
        <v>702</v>
      </c>
      <c r="H558" s="234">
        <v>1</v>
      </c>
      <c r="I558" s="236">
        <v>1</v>
      </c>
      <c r="J558" s="236"/>
      <c r="Y558" s="176" t="s">
        <v>1144</v>
      </c>
      <c r="Z558" s="176" t="s">
        <v>1144</v>
      </c>
    </row>
    <row r="559" spans="1:26" x14ac:dyDescent="0.3">
      <c r="A559" s="232">
        <v>810559</v>
      </c>
      <c r="B559" s="232" t="s">
        <v>3599</v>
      </c>
      <c r="C559" s="232" t="s">
        <v>116</v>
      </c>
      <c r="D559" s="232" t="s">
        <v>723</v>
      </c>
      <c r="E559" s="232">
        <v>2</v>
      </c>
      <c r="F559" s="233">
        <v>35612</v>
      </c>
      <c r="G559" s="232" t="s">
        <v>251</v>
      </c>
      <c r="H559" s="234">
        <v>1</v>
      </c>
      <c r="I559" s="236">
        <v>1</v>
      </c>
      <c r="J559" s="236"/>
      <c r="Y559" s="176" t="s">
        <v>1144</v>
      </c>
      <c r="Z559" s="176" t="s">
        <v>1144</v>
      </c>
    </row>
    <row r="560" spans="1:26" x14ac:dyDescent="0.3">
      <c r="A560" s="232">
        <v>810567</v>
      </c>
      <c r="B560" s="232" t="s">
        <v>3600</v>
      </c>
      <c r="C560" s="232" t="s">
        <v>408</v>
      </c>
      <c r="D560" s="232" t="s">
        <v>650</v>
      </c>
      <c r="E560" s="232">
        <v>2</v>
      </c>
      <c r="F560" s="233">
        <v>33585</v>
      </c>
      <c r="G560" s="232" t="s">
        <v>3601</v>
      </c>
      <c r="H560" s="234">
        <v>1</v>
      </c>
      <c r="I560" s="236">
        <v>1</v>
      </c>
      <c r="J560" s="236"/>
      <c r="Y560" s="176" t="s">
        <v>1144</v>
      </c>
      <c r="Z560" s="176" t="s">
        <v>1144</v>
      </c>
    </row>
    <row r="561" spans="1:26" x14ac:dyDescent="0.3">
      <c r="A561" s="232">
        <v>810862</v>
      </c>
      <c r="B561" s="232" t="s">
        <v>3606</v>
      </c>
      <c r="C561" s="232" t="s">
        <v>472</v>
      </c>
      <c r="D561" s="232" t="s">
        <v>3607</v>
      </c>
      <c r="E561" s="232">
        <v>2</v>
      </c>
      <c r="H561" s="234">
        <v>1</v>
      </c>
      <c r="I561" s="236">
        <v>1</v>
      </c>
      <c r="J561" s="236"/>
      <c r="Y561" s="176" t="s">
        <v>1144</v>
      </c>
      <c r="Z561" s="176" t="s">
        <v>1144</v>
      </c>
    </row>
    <row r="562" spans="1:26" x14ac:dyDescent="0.3">
      <c r="A562" s="232">
        <v>810873</v>
      </c>
      <c r="B562" s="232" t="s">
        <v>3610</v>
      </c>
      <c r="C562" s="232" t="s">
        <v>149</v>
      </c>
      <c r="D562" s="232" t="s">
        <v>933</v>
      </c>
      <c r="E562" s="232">
        <v>2</v>
      </c>
      <c r="F562" s="233">
        <v>33330</v>
      </c>
      <c r="G562" s="232" t="s">
        <v>251</v>
      </c>
      <c r="H562" s="234">
        <v>1</v>
      </c>
      <c r="I562" s="236">
        <v>1</v>
      </c>
      <c r="J562" s="236"/>
      <c r="X562" s="176" t="s">
        <v>1144</v>
      </c>
      <c r="Y562" s="176" t="s">
        <v>1144</v>
      </c>
      <c r="Z562" s="176" t="s">
        <v>1144</v>
      </c>
    </row>
    <row r="563" spans="1:26" x14ac:dyDescent="0.3">
      <c r="A563" s="232">
        <v>810986</v>
      </c>
      <c r="B563" s="232" t="s">
        <v>3613</v>
      </c>
      <c r="C563" s="232" t="s">
        <v>69</v>
      </c>
      <c r="D563" s="232" t="s">
        <v>691</v>
      </c>
      <c r="E563" s="232">
        <v>2</v>
      </c>
      <c r="F563" s="233">
        <v>34701</v>
      </c>
      <c r="G563" s="232" t="s">
        <v>682</v>
      </c>
      <c r="H563" s="234">
        <v>1</v>
      </c>
      <c r="I563" s="236">
        <v>1</v>
      </c>
      <c r="J563" s="236"/>
      <c r="Y563" s="176" t="s">
        <v>1144</v>
      </c>
      <c r="Z563" s="176" t="s">
        <v>1144</v>
      </c>
    </row>
    <row r="564" spans="1:26" x14ac:dyDescent="0.3">
      <c r="A564" s="232">
        <v>811007</v>
      </c>
      <c r="B564" s="232" t="s">
        <v>3616</v>
      </c>
      <c r="C564" s="232" t="s">
        <v>185</v>
      </c>
      <c r="D564" s="232" t="s">
        <v>1059</v>
      </c>
      <c r="E564" s="232">
        <v>2</v>
      </c>
      <c r="F564" s="233">
        <v>32325</v>
      </c>
      <c r="G564" s="232" t="s">
        <v>251</v>
      </c>
      <c r="H564" s="234">
        <v>1</v>
      </c>
      <c r="I564" s="236">
        <v>1</v>
      </c>
      <c r="J564" s="236"/>
      <c r="X564" s="176" t="s">
        <v>1144</v>
      </c>
      <c r="Y564" s="176" t="s">
        <v>1144</v>
      </c>
      <c r="Z564" s="176" t="s">
        <v>1144</v>
      </c>
    </row>
    <row r="565" spans="1:26" x14ac:dyDescent="0.3">
      <c r="A565" s="232">
        <v>811008</v>
      </c>
      <c r="B565" s="232" t="s">
        <v>3617</v>
      </c>
      <c r="C565" s="232" t="s">
        <v>87</v>
      </c>
      <c r="D565" s="232" t="s">
        <v>3618</v>
      </c>
      <c r="E565" s="232">
        <v>2</v>
      </c>
      <c r="F565" s="233">
        <v>35796</v>
      </c>
      <c r="G565" s="232" t="s">
        <v>621</v>
      </c>
      <c r="H565" s="234">
        <v>1</v>
      </c>
      <c r="I565" s="236">
        <v>1</v>
      </c>
      <c r="J565" s="236"/>
      <c r="Y565" s="176" t="s">
        <v>1144</v>
      </c>
      <c r="Z565" s="176" t="s">
        <v>1144</v>
      </c>
    </row>
    <row r="566" spans="1:26" x14ac:dyDescent="0.3">
      <c r="A566" s="232">
        <v>811032</v>
      </c>
      <c r="B566" s="232" t="s">
        <v>3630</v>
      </c>
      <c r="C566" s="232" t="s">
        <v>197</v>
      </c>
      <c r="D566" s="232" t="s">
        <v>3631</v>
      </c>
      <c r="E566" s="232">
        <v>2</v>
      </c>
      <c r="F566" s="233">
        <v>34335</v>
      </c>
      <c r="G566" s="232" t="s">
        <v>269</v>
      </c>
      <c r="H566" s="234">
        <v>1</v>
      </c>
      <c r="I566" s="236">
        <v>1</v>
      </c>
      <c r="J566" s="236"/>
      <c r="Y566" s="176" t="s">
        <v>1144</v>
      </c>
      <c r="Z566" s="176" t="s">
        <v>1144</v>
      </c>
    </row>
    <row r="567" spans="1:26" x14ac:dyDescent="0.3">
      <c r="A567" s="232">
        <v>811038</v>
      </c>
      <c r="B567" s="232" t="s">
        <v>3633</v>
      </c>
      <c r="C567" s="232" t="s">
        <v>72</v>
      </c>
      <c r="D567" s="232" t="s">
        <v>896</v>
      </c>
      <c r="E567" s="232">
        <v>2</v>
      </c>
      <c r="F567" s="233">
        <v>28914</v>
      </c>
      <c r="G567" s="232" t="s">
        <v>702</v>
      </c>
      <c r="H567" s="234">
        <v>1</v>
      </c>
      <c r="I567" s="236">
        <v>1</v>
      </c>
      <c r="J567" s="236"/>
      <c r="Y567" s="176" t="s">
        <v>1144</v>
      </c>
      <c r="Z567" s="176" t="s">
        <v>1144</v>
      </c>
    </row>
    <row r="568" spans="1:26" x14ac:dyDescent="0.3">
      <c r="A568" s="232">
        <v>811045</v>
      </c>
      <c r="B568" s="232" t="s">
        <v>3634</v>
      </c>
      <c r="C568" s="232" t="s">
        <v>3635</v>
      </c>
      <c r="D568" s="232" t="s">
        <v>627</v>
      </c>
      <c r="E568" s="232">
        <v>2</v>
      </c>
      <c r="F568" s="233">
        <v>34242</v>
      </c>
      <c r="G568" s="232" t="s">
        <v>640</v>
      </c>
      <c r="H568" s="234">
        <v>1</v>
      </c>
      <c r="I568" s="236">
        <v>1</v>
      </c>
      <c r="J568" s="236"/>
      <c r="X568" s="176" t="s">
        <v>1144</v>
      </c>
      <c r="Y568" s="176" t="s">
        <v>1144</v>
      </c>
      <c r="Z568" s="176" t="s">
        <v>1144</v>
      </c>
    </row>
    <row r="569" spans="1:26" x14ac:dyDescent="0.3">
      <c r="A569" s="232">
        <v>811046</v>
      </c>
      <c r="B569" s="232" t="s">
        <v>3636</v>
      </c>
      <c r="C569" s="232" t="s">
        <v>114</v>
      </c>
      <c r="D569" s="232" t="s">
        <v>627</v>
      </c>
      <c r="E569" s="232">
        <v>2</v>
      </c>
      <c r="F569" s="233">
        <v>35515</v>
      </c>
      <c r="G569" s="232" t="s">
        <v>3637</v>
      </c>
      <c r="H569" s="234">
        <v>1</v>
      </c>
      <c r="I569" s="236">
        <v>1</v>
      </c>
      <c r="J569" s="236"/>
      <c r="X569" s="176" t="s">
        <v>1144</v>
      </c>
      <c r="Y569" s="176" t="s">
        <v>1144</v>
      </c>
      <c r="Z569" s="176" t="s">
        <v>1144</v>
      </c>
    </row>
    <row r="570" spans="1:26" x14ac:dyDescent="0.3">
      <c r="A570" s="232">
        <v>811059</v>
      </c>
      <c r="B570" s="232" t="s">
        <v>3646</v>
      </c>
      <c r="C570" s="232" t="s">
        <v>3647</v>
      </c>
      <c r="D570" s="232" t="s">
        <v>918</v>
      </c>
      <c r="E570" s="232">
        <v>2</v>
      </c>
      <c r="F570" s="233">
        <v>34803</v>
      </c>
      <c r="G570" s="232" t="s">
        <v>251</v>
      </c>
      <c r="H570" s="234">
        <v>1</v>
      </c>
      <c r="I570" s="236">
        <v>1</v>
      </c>
      <c r="J570" s="236"/>
      <c r="X570" s="176" t="s">
        <v>1144</v>
      </c>
      <c r="Y570" s="176" t="s">
        <v>1144</v>
      </c>
      <c r="Z570" s="176" t="s">
        <v>1144</v>
      </c>
    </row>
    <row r="571" spans="1:26" x14ac:dyDescent="0.3">
      <c r="A571" s="232">
        <v>811068</v>
      </c>
      <c r="B571" s="232" t="s">
        <v>3649</v>
      </c>
      <c r="C571" s="232" t="s">
        <v>136</v>
      </c>
      <c r="D571" s="232" t="s">
        <v>3650</v>
      </c>
      <c r="E571" s="232">
        <v>2</v>
      </c>
      <c r="F571" s="233">
        <v>34700</v>
      </c>
      <c r="G571" s="232" t="s">
        <v>1854</v>
      </c>
      <c r="H571" s="234">
        <v>1</v>
      </c>
      <c r="I571" s="236">
        <v>1</v>
      </c>
      <c r="J571" s="236"/>
      <c r="X571" s="176" t="s">
        <v>1144</v>
      </c>
      <c r="Y571" s="176" t="s">
        <v>1144</v>
      </c>
      <c r="Z571" s="176" t="s">
        <v>1144</v>
      </c>
    </row>
    <row r="572" spans="1:26" x14ac:dyDescent="0.3">
      <c r="A572" s="232">
        <v>811072</v>
      </c>
      <c r="B572" s="232" t="s">
        <v>3651</v>
      </c>
      <c r="C572" s="232" t="s">
        <v>487</v>
      </c>
      <c r="D572" s="232" t="s">
        <v>3652</v>
      </c>
      <c r="E572" s="232">
        <v>2</v>
      </c>
      <c r="F572" s="233">
        <v>33342</v>
      </c>
      <c r="G572" s="232" t="s">
        <v>702</v>
      </c>
      <c r="H572" s="234">
        <v>1</v>
      </c>
      <c r="I572" s="236">
        <v>1</v>
      </c>
      <c r="J572" s="236"/>
      <c r="X572" s="176" t="s">
        <v>1144</v>
      </c>
      <c r="Y572" s="176" t="s">
        <v>1144</v>
      </c>
      <c r="Z572" s="176" t="s">
        <v>1144</v>
      </c>
    </row>
    <row r="573" spans="1:26" x14ac:dyDescent="0.3">
      <c r="A573" s="232">
        <v>811073</v>
      </c>
      <c r="B573" s="232" t="s">
        <v>3653</v>
      </c>
      <c r="C573" s="232" t="s">
        <v>829</v>
      </c>
      <c r="D573" s="232" t="s">
        <v>931</v>
      </c>
      <c r="E573" s="232">
        <v>2</v>
      </c>
      <c r="F573" s="233">
        <v>33193</v>
      </c>
      <c r="G573" s="232" t="s">
        <v>610</v>
      </c>
      <c r="H573" s="234">
        <v>1</v>
      </c>
      <c r="I573" s="236">
        <v>1</v>
      </c>
      <c r="J573" s="236"/>
      <c r="X573" s="176" t="s">
        <v>1144</v>
      </c>
      <c r="Y573" s="176" t="s">
        <v>1144</v>
      </c>
      <c r="Z573" s="176" t="s">
        <v>1144</v>
      </c>
    </row>
    <row r="574" spans="1:26" x14ac:dyDescent="0.3">
      <c r="A574" s="232">
        <v>811074</v>
      </c>
      <c r="B574" s="232" t="s">
        <v>3654</v>
      </c>
      <c r="C574" s="232" t="s">
        <v>183</v>
      </c>
      <c r="D574" s="232" t="s">
        <v>1308</v>
      </c>
      <c r="E574" s="232">
        <v>2</v>
      </c>
      <c r="F574" s="233">
        <v>32121</v>
      </c>
      <c r="G574" s="232" t="s">
        <v>1021</v>
      </c>
      <c r="H574" s="234">
        <v>1</v>
      </c>
      <c r="I574" s="236">
        <v>1</v>
      </c>
      <c r="J574" s="236"/>
      <c r="X574" s="176" t="s">
        <v>1144</v>
      </c>
      <c r="Y574" s="176" t="s">
        <v>1144</v>
      </c>
      <c r="Z574" s="176" t="s">
        <v>1144</v>
      </c>
    </row>
    <row r="575" spans="1:26" x14ac:dyDescent="0.3">
      <c r="A575" s="232">
        <v>811075</v>
      </c>
      <c r="B575" s="232" t="s">
        <v>3655</v>
      </c>
      <c r="C575" s="232" t="s">
        <v>1377</v>
      </c>
      <c r="D575" s="232" t="s">
        <v>3656</v>
      </c>
      <c r="E575" s="232">
        <v>2</v>
      </c>
      <c r="F575" s="233">
        <v>31388</v>
      </c>
      <c r="G575" s="232" t="s">
        <v>3657</v>
      </c>
      <c r="H575" s="234">
        <v>1</v>
      </c>
      <c r="I575" s="236">
        <v>1</v>
      </c>
      <c r="J575" s="236"/>
      <c r="Y575" s="176" t="s">
        <v>1144</v>
      </c>
      <c r="Z575" s="176" t="s">
        <v>1144</v>
      </c>
    </row>
    <row r="576" spans="1:26" x14ac:dyDescent="0.3">
      <c r="A576" s="232">
        <v>811076</v>
      </c>
      <c r="B576" s="232" t="s">
        <v>3658</v>
      </c>
      <c r="C576" s="232" t="s">
        <v>304</v>
      </c>
      <c r="D576" s="232" t="s">
        <v>706</v>
      </c>
      <c r="E576" s="232">
        <v>2</v>
      </c>
      <c r="F576" s="233">
        <v>35084</v>
      </c>
      <c r="G576" s="232" t="s">
        <v>251</v>
      </c>
      <c r="H576" s="234">
        <v>1</v>
      </c>
      <c r="I576" s="236">
        <v>1</v>
      </c>
      <c r="J576" s="236"/>
      <c r="X576" s="176" t="s">
        <v>1144</v>
      </c>
      <c r="Y576" s="176" t="s">
        <v>1144</v>
      </c>
      <c r="Z576" s="176" t="s">
        <v>1144</v>
      </c>
    </row>
    <row r="577" spans="1:26" x14ac:dyDescent="0.3">
      <c r="A577" s="232">
        <v>811081</v>
      </c>
      <c r="B577" s="232" t="s">
        <v>3660</v>
      </c>
      <c r="C577" s="232" t="s">
        <v>66</v>
      </c>
      <c r="D577" s="232" t="s">
        <v>956</v>
      </c>
      <c r="E577" s="232">
        <v>2</v>
      </c>
      <c r="F577" s="233">
        <v>34554</v>
      </c>
      <c r="G577" s="232" t="s">
        <v>3661</v>
      </c>
      <c r="H577" s="234">
        <v>1</v>
      </c>
      <c r="I577" s="236">
        <v>1</v>
      </c>
      <c r="J577" s="236"/>
      <c r="X577" s="176" t="s">
        <v>1144</v>
      </c>
      <c r="Y577" s="176" t="s">
        <v>1144</v>
      </c>
      <c r="Z577" s="176" t="s">
        <v>1144</v>
      </c>
    </row>
    <row r="578" spans="1:26" x14ac:dyDescent="0.3">
      <c r="A578" s="232">
        <v>811093</v>
      </c>
      <c r="B578" s="232" t="s">
        <v>3664</v>
      </c>
      <c r="C578" s="232" t="s">
        <v>90</v>
      </c>
      <c r="D578" s="232" t="s">
        <v>1181</v>
      </c>
      <c r="E578" s="232">
        <v>2</v>
      </c>
      <c r="F578" s="233">
        <v>36161</v>
      </c>
      <c r="G578" s="232" t="s">
        <v>666</v>
      </c>
      <c r="H578" s="234">
        <v>1</v>
      </c>
      <c r="I578" s="236">
        <v>1</v>
      </c>
      <c r="J578" s="236"/>
      <c r="Y578" s="176" t="s">
        <v>1144</v>
      </c>
      <c r="Z578" s="176" t="s">
        <v>1144</v>
      </c>
    </row>
    <row r="579" spans="1:26" x14ac:dyDescent="0.3">
      <c r="A579" s="232">
        <v>811097</v>
      </c>
      <c r="B579" s="232" t="s">
        <v>3665</v>
      </c>
      <c r="C579" s="232" t="s">
        <v>97</v>
      </c>
      <c r="D579" s="232" t="s">
        <v>2611</v>
      </c>
      <c r="E579" s="232">
        <v>2</v>
      </c>
      <c r="F579" s="233">
        <v>33583</v>
      </c>
      <c r="G579" s="232" t="s">
        <v>251</v>
      </c>
      <c r="H579" s="234">
        <v>1</v>
      </c>
      <c r="I579" s="236">
        <v>1</v>
      </c>
      <c r="J579" s="236"/>
      <c r="X579" s="176" t="s">
        <v>1144</v>
      </c>
      <c r="Y579" s="176" t="s">
        <v>1144</v>
      </c>
      <c r="Z579" s="176" t="s">
        <v>1144</v>
      </c>
    </row>
    <row r="580" spans="1:26" x14ac:dyDescent="0.3">
      <c r="A580" s="232">
        <v>811102</v>
      </c>
      <c r="B580" s="232" t="s">
        <v>3666</v>
      </c>
      <c r="C580" s="232" t="s">
        <v>404</v>
      </c>
      <c r="D580" s="232" t="s">
        <v>3667</v>
      </c>
      <c r="E580" s="232">
        <v>2</v>
      </c>
      <c r="F580" s="233">
        <v>34973</v>
      </c>
      <c r="G580" s="232" t="s">
        <v>251</v>
      </c>
      <c r="H580" s="234">
        <v>1</v>
      </c>
      <c r="I580" s="236">
        <v>1</v>
      </c>
      <c r="J580" s="236"/>
      <c r="X580" s="176" t="s">
        <v>1144</v>
      </c>
      <c r="Y580" s="176" t="s">
        <v>1144</v>
      </c>
      <c r="Z580" s="176" t="s">
        <v>1144</v>
      </c>
    </row>
    <row r="581" spans="1:26" x14ac:dyDescent="0.3">
      <c r="A581" s="232">
        <v>811104</v>
      </c>
      <c r="B581" s="232" t="s">
        <v>3668</v>
      </c>
      <c r="C581" s="232" t="s">
        <v>65</v>
      </c>
      <c r="D581" s="232" t="s">
        <v>674</v>
      </c>
      <c r="E581" s="232">
        <v>2</v>
      </c>
      <c r="F581" s="233">
        <v>33711</v>
      </c>
      <c r="G581" s="232" t="s">
        <v>640</v>
      </c>
      <c r="H581" s="234">
        <v>1</v>
      </c>
      <c r="I581" s="236">
        <v>1</v>
      </c>
      <c r="J581" s="236"/>
      <c r="Y581" s="176" t="s">
        <v>1144</v>
      </c>
      <c r="Z581" s="176" t="s">
        <v>1144</v>
      </c>
    </row>
    <row r="582" spans="1:26" x14ac:dyDescent="0.3">
      <c r="A582" s="232">
        <v>811126</v>
      </c>
      <c r="B582" s="232" t="s">
        <v>3675</v>
      </c>
      <c r="C582" s="232" t="s">
        <v>75</v>
      </c>
      <c r="D582" s="232" t="s">
        <v>971</v>
      </c>
      <c r="E582" s="232">
        <v>2</v>
      </c>
      <c r="F582" s="233">
        <v>32681</v>
      </c>
      <c r="G582" s="232" t="s">
        <v>251</v>
      </c>
      <c r="H582" s="234">
        <v>1</v>
      </c>
      <c r="I582" s="236">
        <v>1</v>
      </c>
      <c r="J582" s="236"/>
      <c r="X582" s="176" t="s">
        <v>1144</v>
      </c>
      <c r="Y582" s="176" t="s">
        <v>1144</v>
      </c>
      <c r="Z582" s="176" t="s">
        <v>1144</v>
      </c>
    </row>
    <row r="583" spans="1:26" x14ac:dyDescent="0.3">
      <c r="A583" s="232">
        <v>811128</v>
      </c>
      <c r="B583" s="232" t="s">
        <v>3676</v>
      </c>
      <c r="C583" s="232" t="s">
        <v>3677</v>
      </c>
      <c r="D583" s="232" t="s">
        <v>3213</v>
      </c>
      <c r="E583" s="232">
        <v>2</v>
      </c>
      <c r="F583" s="233">
        <v>32709</v>
      </c>
      <c r="G583" s="232" t="s">
        <v>251</v>
      </c>
      <c r="H583" s="234">
        <v>1</v>
      </c>
      <c r="I583" s="236">
        <v>1</v>
      </c>
      <c r="J583" s="236"/>
      <c r="Y583" s="176" t="s">
        <v>1144</v>
      </c>
      <c r="Z583" s="176" t="s">
        <v>1144</v>
      </c>
    </row>
    <row r="584" spans="1:26" x14ac:dyDescent="0.3">
      <c r="A584" s="232">
        <v>811135</v>
      </c>
      <c r="B584" s="232" t="s">
        <v>3678</v>
      </c>
      <c r="C584" s="232" t="s">
        <v>3679</v>
      </c>
      <c r="D584" s="232" t="s">
        <v>1005</v>
      </c>
      <c r="E584" s="232">
        <v>2</v>
      </c>
      <c r="F584" s="233">
        <v>35820</v>
      </c>
      <c r="G584" s="232" t="s">
        <v>262</v>
      </c>
      <c r="H584" s="234">
        <v>1</v>
      </c>
      <c r="I584" s="236">
        <v>1</v>
      </c>
      <c r="J584" s="236"/>
      <c r="X584" s="176" t="s">
        <v>1144</v>
      </c>
      <c r="Y584" s="176" t="s">
        <v>1144</v>
      </c>
      <c r="Z584" s="176" t="s">
        <v>1144</v>
      </c>
    </row>
    <row r="585" spans="1:26" x14ac:dyDescent="0.3">
      <c r="A585" s="232">
        <v>811137</v>
      </c>
      <c r="B585" s="232" t="s">
        <v>3680</v>
      </c>
      <c r="C585" s="232" t="s">
        <v>314</v>
      </c>
      <c r="D585" s="232" t="s">
        <v>820</v>
      </c>
      <c r="E585" s="232">
        <v>2</v>
      </c>
      <c r="F585" s="233">
        <v>35458</v>
      </c>
      <c r="G585" s="232" t="s">
        <v>251</v>
      </c>
      <c r="H585" s="234">
        <v>1</v>
      </c>
      <c r="I585" s="236">
        <v>1</v>
      </c>
      <c r="J585" s="236"/>
      <c r="Y585" s="176" t="s">
        <v>1144</v>
      </c>
      <c r="Z585" s="176" t="s">
        <v>1144</v>
      </c>
    </row>
    <row r="586" spans="1:26" x14ac:dyDescent="0.3">
      <c r="A586" s="232">
        <v>811159</v>
      </c>
      <c r="B586" s="232" t="s">
        <v>3683</v>
      </c>
      <c r="C586" s="232" t="s">
        <v>200</v>
      </c>
      <c r="D586" s="232" t="s">
        <v>722</v>
      </c>
      <c r="E586" s="232">
        <v>2</v>
      </c>
      <c r="F586" s="233">
        <v>31762</v>
      </c>
      <c r="G586" s="232" t="s">
        <v>251</v>
      </c>
      <c r="H586" s="234">
        <v>1</v>
      </c>
      <c r="I586" s="236">
        <v>1</v>
      </c>
      <c r="J586" s="236"/>
      <c r="X586" s="176" t="s">
        <v>1144</v>
      </c>
      <c r="Y586" s="176" t="s">
        <v>1144</v>
      </c>
      <c r="Z586" s="176" t="s">
        <v>1144</v>
      </c>
    </row>
    <row r="587" spans="1:26" x14ac:dyDescent="0.3">
      <c r="A587" s="232">
        <v>811161</v>
      </c>
      <c r="B587" s="232" t="s">
        <v>3684</v>
      </c>
      <c r="C587" s="232" t="s">
        <v>104</v>
      </c>
      <c r="D587" s="232" t="s">
        <v>1206</v>
      </c>
      <c r="E587" s="232">
        <v>2</v>
      </c>
      <c r="F587" s="233">
        <v>34492</v>
      </c>
      <c r="G587" s="232" t="s">
        <v>702</v>
      </c>
      <c r="H587" s="234">
        <v>1</v>
      </c>
      <c r="I587" s="236">
        <v>1</v>
      </c>
      <c r="J587" s="236"/>
      <c r="Y587" s="176" t="s">
        <v>1144</v>
      </c>
      <c r="Z587" s="176" t="s">
        <v>1144</v>
      </c>
    </row>
    <row r="588" spans="1:26" x14ac:dyDescent="0.3">
      <c r="A588" s="232">
        <v>811164</v>
      </c>
      <c r="B588" s="232" t="s">
        <v>3685</v>
      </c>
      <c r="C588" s="232" t="s">
        <v>94</v>
      </c>
      <c r="D588" s="232" t="s">
        <v>727</v>
      </c>
      <c r="E588" s="232">
        <v>2</v>
      </c>
      <c r="F588" s="233">
        <v>34595</v>
      </c>
      <c r="G588" s="232" t="s">
        <v>251</v>
      </c>
      <c r="H588" s="234">
        <v>1</v>
      </c>
      <c r="I588" s="236">
        <v>1</v>
      </c>
      <c r="J588" s="236"/>
      <c r="Y588" s="176" t="s">
        <v>1144</v>
      </c>
      <c r="Z588" s="176" t="s">
        <v>1144</v>
      </c>
    </row>
    <row r="589" spans="1:26" x14ac:dyDescent="0.3">
      <c r="A589" s="232">
        <v>811169</v>
      </c>
      <c r="B589" s="232" t="s">
        <v>3686</v>
      </c>
      <c r="C589" s="232" t="s">
        <v>3442</v>
      </c>
      <c r="D589" s="232" t="s">
        <v>3687</v>
      </c>
      <c r="E589" s="232">
        <v>2</v>
      </c>
      <c r="F589" s="233">
        <v>34729</v>
      </c>
      <c r="G589" s="232" t="s">
        <v>251</v>
      </c>
      <c r="H589" s="234">
        <v>1</v>
      </c>
      <c r="I589" s="236">
        <v>1</v>
      </c>
      <c r="J589" s="236"/>
      <c r="Y589" s="176" t="s">
        <v>1144</v>
      </c>
      <c r="Z589" s="176" t="s">
        <v>1144</v>
      </c>
    </row>
    <row r="590" spans="1:26" x14ac:dyDescent="0.3">
      <c r="A590" s="232">
        <v>811176</v>
      </c>
      <c r="B590" s="232" t="s">
        <v>3689</v>
      </c>
      <c r="C590" s="232" t="s">
        <v>89</v>
      </c>
      <c r="D590" s="232" t="s">
        <v>800</v>
      </c>
      <c r="E590" s="232">
        <v>2</v>
      </c>
      <c r="F590" s="233">
        <v>36055</v>
      </c>
      <c r="G590" s="232" t="s">
        <v>267</v>
      </c>
      <c r="H590" s="234">
        <v>1</v>
      </c>
      <c r="I590" s="236">
        <v>1</v>
      </c>
      <c r="J590" s="236"/>
      <c r="Y590" s="176" t="s">
        <v>1144</v>
      </c>
      <c r="Z590" s="176" t="s">
        <v>1144</v>
      </c>
    </row>
    <row r="591" spans="1:26" x14ac:dyDescent="0.3">
      <c r="A591" s="232">
        <v>811182</v>
      </c>
      <c r="B591" s="232" t="s">
        <v>3690</v>
      </c>
      <c r="C591" s="232" t="s">
        <v>145</v>
      </c>
      <c r="D591" s="232" t="s">
        <v>691</v>
      </c>
      <c r="E591" s="232">
        <v>2</v>
      </c>
      <c r="F591" s="233">
        <v>35445</v>
      </c>
      <c r="G591" s="232" t="s">
        <v>251</v>
      </c>
      <c r="H591" s="234">
        <v>1</v>
      </c>
      <c r="I591" s="236">
        <v>1</v>
      </c>
      <c r="J591" s="236"/>
      <c r="Y591" s="176" t="s">
        <v>1144</v>
      </c>
      <c r="Z591" s="176" t="s">
        <v>1144</v>
      </c>
    </row>
    <row r="592" spans="1:26" x14ac:dyDescent="0.3">
      <c r="A592" s="232">
        <v>811197</v>
      </c>
      <c r="B592" s="232" t="s">
        <v>3692</v>
      </c>
      <c r="C592" s="232" t="s">
        <v>2186</v>
      </c>
      <c r="D592" s="232" t="s">
        <v>897</v>
      </c>
      <c r="E592" s="232">
        <v>2</v>
      </c>
      <c r="F592" s="233">
        <v>33970</v>
      </c>
      <c r="G592" s="232" t="s">
        <v>262</v>
      </c>
      <c r="H592" s="234">
        <v>1</v>
      </c>
      <c r="I592" s="236">
        <v>1</v>
      </c>
      <c r="J592" s="236"/>
      <c r="X592" s="176" t="s">
        <v>1144</v>
      </c>
      <c r="Y592" s="176" t="s">
        <v>1144</v>
      </c>
      <c r="Z592" s="176" t="s">
        <v>1144</v>
      </c>
    </row>
    <row r="593" spans="1:26" x14ac:dyDescent="0.3">
      <c r="A593" s="232">
        <v>811215</v>
      </c>
      <c r="B593" s="232" t="s">
        <v>3700</v>
      </c>
      <c r="C593" s="232" t="s">
        <v>197</v>
      </c>
      <c r="D593" s="232" t="s">
        <v>2702</v>
      </c>
      <c r="E593" s="232">
        <v>2</v>
      </c>
      <c r="F593" s="233">
        <v>33248</v>
      </c>
      <c r="G593" s="232" t="s">
        <v>1076</v>
      </c>
      <c r="H593" s="234">
        <v>1</v>
      </c>
      <c r="I593" s="236">
        <v>1</v>
      </c>
      <c r="J593" s="236"/>
      <c r="Y593" s="176" t="s">
        <v>1144</v>
      </c>
      <c r="Z593" s="176" t="s">
        <v>1144</v>
      </c>
    </row>
    <row r="594" spans="1:26" x14ac:dyDescent="0.3">
      <c r="A594" s="232">
        <v>811222</v>
      </c>
      <c r="B594" s="232" t="s">
        <v>3704</v>
      </c>
      <c r="C594" s="232" t="s">
        <v>410</v>
      </c>
      <c r="D594" s="232" t="s">
        <v>1431</v>
      </c>
      <c r="E594" s="232">
        <v>2</v>
      </c>
      <c r="F594" s="233">
        <v>35072</v>
      </c>
      <c r="G594" s="232" t="s">
        <v>702</v>
      </c>
      <c r="H594" s="234">
        <v>1</v>
      </c>
      <c r="I594" s="236">
        <v>1</v>
      </c>
      <c r="J594" s="236"/>
      <c r="Y594" s="176" t="s">
        <v>1144</v>
      </c>
      <c r="Z594" s="176" t="s">
        <v>1144</v>
      </c>
    </row>
    <row r="595" spans="1:26" x14ac:dyDescent="0.3">
      <c r="A595" s="232">
        <v>811227</v>
      </c>
      <c r="B595" s="232" t="s">
        <v>3705</v>
      </c>
      <c r="C595" s="232" t="s">
        <v>135</v>
      </c>
      <c r="D595" s="232" t="s">
        <v>624</v>
      </c>
      <c r="E595" s="232">
        <v>2</v>
      </c>
      <c r="F595" s="233">
        <v>28495</v>
      </c>
      <c r="G595" s="232" t="s">
        <v>3706</v>
      </c>
      <c r="H595" s="234">
        <v>1</v>
      </c>
      <c r="I595" s="236">
        <v>1</v>
      </c>
      <c r="J595" s="236"/>
      <c r="X595" s="176" t="s">
        <v>1144</v>
      </c>
      <c r="Y595" s="176" t="s">
        <v>1144</v>
      </c>
      <c r="Z595" s="176" t="s">
        <v>1144</v>
      </c>
    </row>
    <row r="596" spans="1:26" x14ac:dyDescent="0.3">
      <c r="A596" s="232">
        <v>811251</v>
      </c>
      <c r="B596" s="232" t="s">
        <v>3710</v>
      </c>
      <c r="C596" s="232" t="s">
        <v>87</v>
      </c>
      <c r="D596" s="232" t="s">
        <v>885</v>
      </c>
      <c r="E596" s="232">
        <v>2</v>
      </c>
      <c r="F596" s="233">
        <v>34364</v>
      </c>
      <c r="G596" s="232" t="s">
        <v>251</v>
      </c>
      <c r="H596" s="234">
        <v>1</v>
      </c>
      <c r="I596" s="236">
        <v>1</v>
      </c>
      <c r="J596" s="236"/>
      <c r="X596" s="176" t="s">
        <v>1144</v>
      </c>
      <c r="Y596" s="176" t="s">
        <v>1144</v>
      </c>
      <c r="Z596" s="176" t="s">
        <v>1144</v>
      </c>
    </row>
    <row r="597" spans="1:26" x14ac:dyDescent="0.3">
      <c r="A597" s="232">
        <v>811345</v>
      </c>
      <c r="B597" s="232" t="s">
        <v>3715</v>
      </c>
      <c r="C597" s="232" t="s">
        <v>82</v>
      </c>
      <c r="D597" s="232" t="s">
        <v>815</v>
      </c>
      <c r="E597" s="232">
        <v>2</v>
      </c>
      <c r="F597" s="233">
        <v>29226</v>
      </c>
      <c r="G597" s="232" t="s">
        <v>251</v>
      </c>
      <c r="H597" s="234">
        <v>1</v>
      </c>
      <c r="I597" s="236">
        <v>1</v>
      </c>
      <c r="J597" s="236"/>
      <c r="X597" s="176" t="s">
        <v>1144</v>
      </c>
      <c r="Y597" s="176" t="s">
        <v>1144</v>
      </c>
      <c r="Z597" s="176" t="s">
        <v>1144</v>
      </c>
    </row>
    <row r="598" spans="1:26" x14ac:dyDescent="0.3">
      <c r="A598" s="232">
        <v>811352</v>
      </c>
      <c r="B598" s="232" t="s">
        <v>3722</v>
      </c>
      <c r="C598" s="232" t="s">
        <v>1624</v>
      </c>
      <c r="D598" s="232" t="s">
        <v>3561</v>
      </c>
      <c r="E598" s="232">
        <v>2</v>
      </c>
      <c r="F598" s="233">
        <v>30317</v>
      </c>
      <c r="G598" s="232" t="s">
        <v>2209</v>
      </c>
      <c r="H598" s="234">
        <v>1</v>
      </c>
      <c r="I598" s="236">
        <v>1</v>
      </c>
      <c r="J598" s="236"/>
      <c r="Y598" s="176" t="s">
        <v>1144</v>
      </c>
      <c r="Z598" s="176" t="s">
        <v>1144</v>
      </c>
    </row>
    <row r="599" spans="1:26" x14ac:dyDescent="0.3">
      <c r="A599" s="232">
        <v>811357</v>
      </c>
      <c r="B599" s="232" t="s">
        <v>3723</v>
      </c>
      <c r="C599" s="232" t="s">
        <v>366</v>
      </c>
      <c r="D599" s="232" t="s">
        <v>691</v>
      </c>
      <c r="E599" s="232">
        <v>2</v>
      </c>
      <c r="F599" s="233">
        <v>34700</v>
      </c>
      <c r="G599" s="232" t="s">
        <v>267</v>
      </c>
      <c r="H599" s="234">
        <v>1</v>
      </c>
      <c r="I599" s="236">
        <v>1</v>
      </c>
      <c r="J599" s="236"/>
      <c r="Y599" s="176" t="s">
        <v>1144</v>
      </c>
      <c r="Z599" s="176" t="s">
        <v>1144</v>
      </c>
    </row>
    <row r="600" spans="1:26" x14ac:dyDescent="0.3">
      <c r="A600" s="232">
        <v>811364</v>
      </c>
      <c r="B600" s="232" t="s">
        <v>3725</v>
      </c>
      <c r="C600" s="232" t="s">
        <v>400</v>
      </c>
      <c r="D600" s="232" t="s">
        <v>829</v>
      </c>
      <c r="E600" s="232">
        <v>2</v>
      </c>
      <c r="F600" s="233">
        <v>29223</v>
      </c>
      <c r="G600" s="232" t="s">
        <v>251</v>
      </c>
      <c r="H600" s="234">
        <v>1</v>
      </c>
      <c r="I600" s="236">
        <v>1</v>
      </c>
      <c r="J600" s="236"/>
      <c r="X600" s="176" t="s">
        <v>1144</v>
      </c>
      <c r="Y600" s="176" t="s">
        <v>1144</v>
      </c>
      <c r="Z600" s="176" t="s">
        <v>1144</v>
      </c>
    </row>
    <row r="601" spans="1:26" x14ac:dyDescent="0.3">
      <c r="A601" s="232">
        <v>811366</v>
      </c>
      <c r="B601" s="232" t="s">
        <v>3726</v>
      </c>
      <c r="C601" s="232" t="s">
        <v>66</v>
      </c>
      <c r="D601" s="232" t="s">
        <v>3727</v>
      </c>
      <c r="E601" s="232">
        <v>2</v>
      </c>
      <c r="F601" s="233">
        <v>29806</v>
      </c>
      <c r="G601" s="232" t="s">
        <v>702</v>
      </c>
      <c r="H601" s="234">
        <v>1</v>
      </c>
      <c r="I601" s="236">
        <v>1</v>
      </c>
      <c r="J601" s="236"/>
      <c r="X601" s="176" t="s">
        <v>1144</v>
      </c>
      <c r="Y601" s="176" t="s">
        <v>1144</v>
      </c>
      <c r="Z601" s="176" t="s">
        <v>1144</v>
      </c>
    </row>
    <row r="602" spans="1:26" x14ac:dyDescent="0.3">
      <c r="A602" s="232">
        <v>811375</v>
      </c>
      <c r="B602" s="232" t="s">
        <v>3731</v>
      </c>
      <c r="C602" s="232" t="s">
        <v>282</v>
      </c>
      <c r="D602" s="232" t="s">
        <v>3732</v>
      </c>
      <c r="E602" s="232">
        <v>2</v>
      </c>
      <c r="F602" s="233">
        <v>32523</v>
      </c>
      <c r="G602" s="232" t="s">
        <v>702</v>
      </c>
      <c r="H602" s="234">
        <v>1</v>
      </c>
      <c r="I602" s="236">
        <v>1</v>
      </c>
      <c r="J602" s="236"/>
      <c r="X602" s="176" t="s">
        <v>1144</v>
      </c>
      <c r="Y602" s="176" t="s">
        <v>1144</v>
      </c>
      <c r="Z602" s="176" t="s">
        <v>1144</v>
      </c>
    </row>
    <row r="603" spans="1:26" x14ac:dyDescent="0.3">
      <c r="A603" s="232">
        <v>811385</v>
      </c>
      <c r="B603" s="232" t="s">
        <v>3739</v>
      </c>
      <c r="C603" s="232" t="s">
        <v>242</v>
      </c>
      <c r="D603" s="232" t="s">
        <v>3740</v>
      </c>
      <c r="E603" s="232">
        <v>2</v>
      </c>
      <c r="F603" s="233">
        <v>34265</v>
      </c>
      <c r="G603" s="232" t="s">
        <v>3741</v>
      </c>
      <c r="H603" s="234">
        <v>1</v>
      </c>
      <c r="I603" s="236">
        <v>1</v>
      </c>
      <c r="J603" s="236"/>
      <c r="X603" s="176" t="s">
        <v>1144</v>
      </c>
      <c r="Y603" s="176" t="s">
        <v>1144</v>
      </c>
      <c r="Z603" s="176" t="s">
        <v>1144</v>
      </c>
    </row>
    <row r="604" spans="1:26" x14ac:dyDescent="0.3">
      <c r="A604" s="232">
        <v>811386</v>
      </c>
      <c r="B604" s="232" t="s">
        <v>3742</v>
      </c>
      <c r="C604" s="232" t="s">
        <v>361</v>
      </c>
      <c r="D604" s="232" t="s">
        <v>747</v>
      </c>
      <c r="E604" s="232">
        <v>2</v>
      </c>
      <c r="F604" s="233">
        <v>34433</v>
      </c>
      <c r="G604" s="232" t="s">
        <v>251</v>
      </c>
      <c r="H604" s="234">
        <v>1</v>
      </c>
      <c r="I604" s="236">
        <v>1</v>
      </c>
      <c r="J604" s="236"/>
      <c r="Y604" s="176" t="s">
        <v>1144</v>
      </c>
      <c r="Z604" s="176" t="s">
        <v>1144</v>
      </c>
    </row>
    <row r="605" spans="1:26" x14ac:dyDescent="0.3">
      <c r="A605" s="232">
        <v>811388</v>
      </c>
      <c r="B605" s="232" t="s">
        <v>3743</v>
      </c>
      <c r="C605" s="232" t="s">
        <v>346</v>
      </c>
      <c r="D605" s="232" t="s">
        <v>3744</v>
      </c>
      <c r="E605" s="232">
        <v>2</v>
      </c>
      <c r="F605" s="233">
        <v>32874</v>
      </c>
      <c r="G605" s="232" t="s">
        <v>3745</v>
      </c>
      <c r="H605" s="234">
        <v>1</v>
      </c>
      <c r="I605" s="236">
        <v>1</v>
      </c>
      <c r="J605" s="236"/>
      <c r="X605" s="176" t="s">
        <v>1144</v>
      </c>
      <c r="Y605" s="176" t="s">
        <v>1144</v>
      </c>
      <c r="Z605" s="176" t="s">
        <v>1144</v>
      </c>
    </row>
    <row r="606" spans="1:26" x14ac:dyDescent="0.3">
      <c r="A606" s="232">
        <v>811593</v>
      </c>
      <c r="B606" s="232" t="s">
        <v>3776</v>
      </c>
      <c r="C606" s="232" t="s">
        <v>338</v>
      </c>
      <c r="D606" s="232" t="s">
        <v>672</v>
      </c>
      <c r="E606" s="232">
        <v>2</v>
      </c>
      <c r="F606" s="233">
        <v>35065</v>
      </c>
      <c r="G606" s="232" t="s">
        <v>251</v>
      </c>
      <c r="H606" s="234">
        <v>1</v>
      </c>
      <c r="I606" s="236">
        <v>1</v>
      </c>
      <c r="J606" s="236"/>
      <c r="X606" s="176" t="s">
        <v>1144</v>
      </c>
      <c r="Y606" s="176" t="s">
        <v>1144</v>
      </c>
      <c r="Z606" s="176" t="s">
        <v>1144</v>
      </c>
    </row>
    <row r="607" spans="1:26" x14ac:dyDescent="0.3">
      <c r="A607" s="232">
        <v>811595</v>
      </c>
      <c r="B607" s="232" t="s">
        <v>3777</v>
      </c>
      <c r="C607" s="232" t="s">
        <v>190</v>
      </c>
      <c r="D607" s="232" t="s">
        <v>1063</v>
      </c>
      <c r="E607" s="232">
        <v>2</v>
      </c>
      <c r="F607" s="233">
        <v>31314</v>
      </c>
      <c r="G607" s="232" t="s">
        <v>788</v>
      </c>
      <c r="H607" s="234">
        <v>1</v>
      </c>
      <c r="I607" s="236">
        <v>1</v>
      </c>
      <c r="J607" s="236"/>
      <c r="X607" s="176" t="s">
        <v>1144</v>
      </c>
      <c r="Y607" s="176" t="s">
        <v>1144</v>
      </c>
      <c r="Z607" s="176" t="s">
        <v>1144</v>
      </c>
    </row>
    <row r="608" spans="1:26" x14ac:dyDescent="0.3">
      <c r="A608" s="232">
        <v>811606</v>
      </c>
      <c r="B608" s="232" t="s">
        <v>3778</v>
      </c>
      <c r="C608" s="232" t="s">
        <v>87</v>
      </c>
      <c r="D608" s="232" t="s">
        <v>822</v>
      </c>
      <c r="E608" s="232">
        <v>2</v>
      </c>
      <c r="F608" s="233">
        <v>35222</v>
      </c>
      <c r="G608" s="232" t="s">
        <v>251</v>
      </c>
      <c r="H608" s="234">
        <v>1</v>
      </c>
      <c r="I608" s="236">
        <v>1</v>
      </c>
      <c r="J608" s="236"/>
      <c r="X608" s="176" t="s">
        <v>1144</v>
      </c>
      <c r="Y608" s="176" t="s">
        <v>1144</v>
      </c>
      <c r="Z608" s="176" t="s">
        <v>1144</v>
      </c>
    </row>
    <row r="609" spans="1:26" x14ac:dyDescent="0.3">
      <c r="A609" s="232">
        <v>811610</v>
      </c>
      <c r="B609" s="232" t="s">
        <v>3779</v>
      </c>
      <c r="C609" s="232" t="s">
        <v>394</v>
      </c>
      <c r="D609" s="232" t="s">
        <v>206</v>
      </c>
      <c r="E609" s="232">
        <v>2</v>
      </c>
      <c r="F609" s="233">
        <v>34646</v>
      </c>
      <c r="G609" s="232" t="s">
        <v>251</v>
      </c>
      <c r="H609" s="234">
        <v>1</v>
      </c>
      <c r="I609" s="236">
        <v>1</v>
      </c>
      <c r="J609" s="236"/>
      <c r="X609" s="176" t="s">
        <v>1144</v>
      </c>
      <c r="Y609" s="176" t="s">
        <v>1144</v>
      </c>
      <c r="Z609" s="176" t="s">
        <v>1144</v>
      </c>
    </row>
    <row r="610" spans="1:26" x14ac:dyDescent="0.3">
      <c r="A610" s="232">
        <v>811625</v>
      </c>
      <c r="B610" s="232" t="s">
        <v>3784</v>
      </c>
      <c r="C610" s="232" t="s">
        <v>116</v>
      </c>
      <c r="D610" s="232" t="s">
        <v>1367</v>
      </c>
      <c r="E610" s="232">
        <v>2</v>
      </c>
      <c r="F610" s="233">
        <v>35992</v>
      </c>
      <c r="G610" s="232" t="s">
        <v>253</v>
      </c>
      <c r="H610" s="234">
        <v>1</v>
      </c>
      <c r="I610" s="236">
        <v>1</v>
      </c>
      <c r="J610" s="236"/>
      <c r="X610" s="176" t="s">
        <v>1144</v>
      </c>
      <c r="Y610" s="176" t="s">
        <v>1144</v>
      </c>
      <c r="Z610" s="176" t="s">
        <v>1144</v>
      </c>
    </row>
    <row r="611" spans="1:26" x14ac:dyDescent="0.3">
      <c r="A611" s="232">
        <v>811650</v>
      </c>
      <c r="B611" s="232" t="s">
        <v>3786</v>
      </c>
      <c r="C611" s="232" t="s">
        <v>172</v>
      </c>
      <c r="D611" s="232" t="s">
        <v>674</v>
      </c>
      <c r="E611" s="232">
        <v>2</v>
      </c>
      <c r="F611" s="233">
        <v>31778</v>
      </c>
      <c r="G611" s="232" t="s">
        <v>251</v>
      </c>
      <c r="H611" s="234">
        <v>1</v>
      </c>
      <c r="I611" s="236">
        <v>1</v>
      </c>
      <c r="J611" s="236"/>
      <c r="Y611" s="176" t="s">
        <v>1144</v>
      </c>
      <c r="Z611" s="176" t="s">
        <v>1144</v>
      </c>
    </row>
    <row r="612" spans="1:26" x14ac:dyDescent="0.3">
      <c r="A612" s="232">
        <v>811677</v>
      </c>
      <c r="B612" s="232" t="s">
        <v>3787</v>
      </c>
      <c r="C612" s="232" t="s">
        <v>316</v>
      </c>
      <c r="D612" s="232" t="s">
        <v>206</v>
      </c>
      <c r="E612" s="232">
        <v>2</v>
      </c>
      <c r="F612" s="233">
        <v>33618</v>
      </c>
      <c r="G612" s="232" t="s">
        <v>251</v>
      </c>
      <c r="H612" s="234">
        <v>1</v>
      </c>
      <c r="I612" s="236">
        <v>1</v>
      </c>
      <c r="J612" s="236"/>
      <c r="Y612" s="176" t="s">
        <v>1144</v>
      </c>
      <c r="Z612" s="176" t="s">
        <v>1144</v>
      </c>
    </row>
    <row r="613" spans="1:26" x14ac:dyDescent="0.3">
      <c r="A613" s="232">
        <v>811692</v>
      </c>
      <c r="B613" s="232" t="s">
        <v>3790</v>
      </c>
      <c r="C613" s="232" t="s">
        <v>134</v>
      </c>
      <c r="D613" s="232" t="s">
        <v>699</v>
      </c>
      <c r="E613" s="232">
        <v>2</v>
      </c>
      <c r="F613" s="233">
        <v>29594</v>
      </c>
      <c r="G613" s="232" t="s">
        <v>251</v>
      </c>
      <c r="H613" s="234">
        <v>1</v>
      </c>
      <c r="I613" s="236">
        <v>1</v>
      </c>
      <c r="J613" s="236"/>
      <c r="X613" s="176" t="s">
        <v>1144</v>
      </c>
      <c r="Y613" s="176" t="s">
        <v>1144</v>
      </c>
      <c r="Z613" s="176" t="s">
        <v>1144</v>
      </c>
    </row>
    <row r="614" spans="1:26" x14ac:dyDescent="0.3">
      <c r="A614" s="232">
        <v>811702</v>
      </c>
      <c r="B614" s="232" t="s">
        <v>3791</v>
      </c>
      <c r="C614" s="232" t="s">
        <v>381</v>
      </c>
      <c r="D614" s="232" t="s">
        <v>704</v>
      </c>
      <c r="E614" s="232">
        <v>2</v>
      </c>
      <c r="F614" s="233">
        <v>35765</v>
      </c>
      <c r="G614" s="232" t="s">
        <v>251</v>
      </c>
      <c r="H614" s="234">
        <v>1</v>
      </c>
      <c r="I614" s="236">
        <v>1</v>
      </c>
      <c r="J614" s="236"/>
      <c r="X614" s="176" t="s">
        <v>1144</v>
      </c>
      <c r="Y614" s="176" t="s">
        <v>1144</v>
      </c>
      <c r="Z614" s="176" t="s">
        <v>1144</v>
      </c>
    </row>
    <row r="615" spans="1:26" x14ac:dyDescent="0.3">
      <c r="A615" s="232">
        <v>811731</v>
      </c>
      <c r="B615" s="232" t="s">
        <v>3795</v>
      </c>
      <c r="C615" s="232" t="s">
        <v>176</v>
      </c>
      <c r="D615" s="232" t="s">
        <v>3796</v>
      </c>
      <c r="E615" s="232">
        <v>2</v>
      </c>
      <c r="F615" s="233">
        <v>32143</v>
      </c>
      <c r="G615" s="232" t="s">
        <v>251</v>
      </c>
      <c r="H615" s="234">
        <v>1</v>
      </c>
      <c r="I615" s="236">
        <v>1</v>
      </c>
      <c r="J615" s="236"/>
      <c r="Y615" s="176" t="s">
        <v>1144</v>
      </c>
      <c r="Z615" s="176" t="s">
        <v>1144</v>
      </c>
    </row>
    <row r="616" spans="1:26" x14ac:dyDescent="0.3">
      <c r="A616" s="232">
        <v>811735</v>
      </c>
      <c r="B616" s="232" t="s">
        <v>3797</v>
      </c>
      <c r="C616" s="232" t="s">
        <v>3798</v>
      </c>
      <c r="D616" s="232" t="s">
        <v>3799</v>
      </c>
      <c r="E616" s="232">
        <v>2</v>
      </c>
      <c r="F616" s="233">
        <v>33990</v>
      </c>
      <c r="G616" s="232" t="s">
        <v>251</v>
      </c>
      <c r="H616" s="234">
        <v>1</v>
      </c>
      <c r="I616" s="236">
        <v>1</v>
      </c>
      <c r="J616" s="236"/>
      <c r="Y616" s="176" t="s">
        <v>1144</v>
      </c>
      <c r="Z616" s="176" t="s">
        <v>1144</v>
      </c>
    </row>
    <row r="617" spans="1:26" x14ac:dyDescent="0.3">
      <c r="A617" s="232">
        <v>811738</v>
      </c>
      <c r="B617" s="232" t="s">
        <v>3800</v>
      </c>
      <c r="C617" s="232" t="s">
        <v>3801</v>
      </c>
      <c r="D617" s="232" t="s">
        <v>3618</v>
      </c>
      <c r="E617" s="232">
        <v>2</v>
      </c>
      <c r="F617" s="233">
        <v>36074</v>
      </c>
      <c r="G617" s="232" t="s">
        <v>702</v>
      </c>
      <c r="H617" s="234">
        <v>1</v>
      </c>
      <c r="I617" s="236">
        <v>1</v>
      </c>
      <c r="J617" s="236"/>
      <c r="Y617" s="176" t="s">
        <v>1144</v>
      </c>
      <c r="Z617" s="176" t="s">
        <v>1144</v>
      </c>
    </row>
    <row r="618" spans="1:26" x14ac:dyDescent="0.3">
      <c r="A618" s="232">
        <v>811741</v>
      </c>
      <c r="B618" s="232" t="s">
        <v>3802</v>
      </c>
      <c r="C618" s="232" t="s">
        <v>510</v>
      </c>
      <c r="D618" s="232" t="s">
        <v>3641</v>
      </c>
      <c r="E618" s="232">
        <v>2</v>
      </c>
      <c r="F618" s="233">
        <v>32512</v>
      </c>
      <c r="G618" s="232" t="s">
        <v>251</v>
      </c>
      <c r="H618" s="234">
        <v>1</v>
      </c>
      <c r="I618" s="236">
        <v>1</v>
      </c>
      <c r="J618" s="236"/>
      <c r="X618" s="176" t="s">
        <v>1144</v>
      </c>
      <c r="Y618" s="176" t="s">
        <v>1144</v>
      </c>
      <c r="Z618" s="176" t="s">
        <v>1144</v>
      </c>
    </row>
    <row r="619" spans="1:26" x14ac:dyDescent="0.3">
      <c r="A619" s="232">
        <v>811764</v>
      </c>
      <c r="B619" s="232" t="s">
        <v>3804</v>
      </c>
      <c r="C619" s="232" t="s">
        <v>467</v>
      </c>
      <c r="D619" s="232" t="s">
        <v>704</v>
      </c>
      <c r="E619" s="232">
        <v>2</v>
      </c>
      <c r="F619" s="233">
        <v>33239</v>
      </c>
      <c r="G619" s="232" t="s">
        <v>269</v>
      </c>
      <c r="H619" s="234">
        <v>1</v>
      </c>
      <c r="I619" s="236">
        <v>1</v>
      </c>
      <c r="J619" s="236"/>
      <c r="X619" s="176" t="s">
        <v>1144</v>
      </c>
      <c r="Y619" s="176" t="s">
        <v>1144</v>
      </c>
      <c r="Z619" s="176" t="s">
        <v>1144</v>
      </c>
    </row>
    <row r="620" spans="1:26" x14ac:dyDescent="0.3">
      <c r="A620" s="232">
        <v>811777</v>
      </c>
      <c r="B620" s="232" t="s">
        <v>3805</v>
      </c>
      <c r="C620" s="232" t="s">
        <v>235</v>
      </c>
      <c r="D620" s="232" t="s">
        <v>3806</v>
      </c>
      <c r="E620" s="232">
        <v>2</v>
      </c>
      <c r="F620" s="233">
        <v>34718</v>
      </c>
      <c r="G620" s="232" t="s">
        <v>251</v>
      </c>
      <c r="H620" s="234">
        <v>1</v>
      </c>
      <c r="I620" s="236">
        <v>1</v>
      </c>
      <c r="J620" s="236"/>
      <c r="X620" s="176" t="s">
        <v>1144</v>
      </c>
      <c r="Y620" s="176" t="s">
        <v>1144</v>
      </c>
      <c r="Z620" s="176" t="s">
        <v>1144</v>
      </c>
    </row>
    <row r="621" spans="1:26" x14ac:dyDescent="0.3">
      <c r="A621" s="232">
        <v>811782</v>
      </c>
      <c r="B621" s="232" t="s">
        <v>3807</v>
      </c>
      <c r="C621" s="232" t="s">
        <v>64</v>
      </c>
      <c r="D621" s="232" t="s">
        <v>2582</v>
      </c>
      <c r="E621" s="232">
        <v>2</v>
      </c>
      <c r="F621" s="233">
        <v>33239</v>
      </c>
      <c r="G621" s="232" t="s">
        <v>251</v>
      </c>
      <c r="H621" s="234">
        <v>1</v>
      </c>
      <c r="I621" s="236">
        <v>1</v>
      </c>
      <c r="J621" s="236"/>
      <c r="Y621" s="176" t="s">
        <v>1144</v>
      </c>
      <c r="Z621" s="176" t="s">
        <v>1144</v>
      </c>
    </row>
    <row r="622" spans="1:26" x14ac:dyDescent="0.3">
      <c r="A622" s="232">
        <v>811790</v>
      </c>
      <c r="B622" s="232" t="s">
        <v>3812</v>
      </c>
      <c r="C622" s="232" t="s">
        <v>66</v>
      </c>
      <c r="D622" s="232" t="s">
        <v>3813</v>
      </c>
      <c r="E622" s="232">
        <v>2</v>
      </c>
      <c r="F622" s="233">
        <v>35823</v>
      </c>
      <c r="G622" s="232" t="s">
        <v>251</v>
      </c>
      <c r="H622" s="234">
        <v>1</v>
      </c>
      <c r="I622" s="236">
        <v>1</v>
      </c>
      <c r="J622" s="236"/>
      <c r="X622" s="176" t="s">
        <v>1144</v>
      </c>
      <c r="Y622" s="176" t="s">
        <v>1144</v>
      </c>
      <c r="Z622" s="176" t="s">
        <v>1144</v>
      </c>
    </row>
    <row r="623" spans="1:26" x14ac:dyDescent="0.3">
      <c r="A623" s="232">
        <v>811968</v>
      </c>
      <c r="B623" s="232" t="s">
        <v>3825</v>
      </c>
      <c r="C623" s="232" t="s">
        <v>3826</v>
      </c>
      <c r="D623" s="232" t="s">
        <v>3827</v>
      </c>
      <c r="E623" s="232">
        <v>2</v>
      </c>
      <c r="F623" s="233">
        <v>34826</v>
      </c>
      <c r="G623" s="232" t="s">
        <v>3828</v>
      </c>
      <c r="H623" s="234">
        <v>1</v>
      </c>
      <c r="I623" s="236">
        <v>1</v>
      </c>
      <c r="J623" s="236"/>
      <c r="X623" s="176" t="s">
        <v>1144</v>
      </c>
      <c r="Y623" s="176" t="s">
        <v>1144</v>
      </c>
      <c r="Z623" s="176" t="s">
        <v>1144</v>
      </c>
    </row>
    <row r="624" spans="1:26" x14ac:dyDescent="0.3">
      <c r="A624" s="232">
        <v>812125</v>
      </c>
      <c r="B624" s="232" t="s">
        <v>3837</v>
      </c>
      <c r="C624" s="232" t="s">
        <v>357</v>
      </c>
      <c r="D624" s="232" t="s">
        <v>3838</v>
      </c>
      <c r="E624" s="232">
        <v>2</v>
      </c>
      <c r="F624" s="233">
        <v>35905</v>
      </c>
      <c r="G624" s="232" t="s">
        <v>251</v>
      </c>
      <c r="H624" s="234">
        <v>1</v>
      </c>
      <c r="I624" s="236">
        <v>1</v>
      </c>
      <c r="J624" s="236"/>
      <c r="Y624" s="176" t="s">
        <v>1144</v>
      </c>
      <c r="Z624" s="176" t="s">
        <v>1144</v>
      </c>
    </row>
    <row r="625" spans="1:26" x14ac:dyDescent="0.3">
      <c r="A625" s="232">
        <v>812143</v>
      </c>
      <c r="B625" s="232" t="s">
        <v>3841</v>
      </c>
      <c r="C625" s="232" t="s">
        <v>61</v>
      </c>
      <c r="D625" s="232" t="s">
        <v>2587</v>
      </c>
      <c r="E625" s="232">
        <v>2</v>
      </c>
      <c r="F625" s="233">
        <v>30400</v>
      </c>
      <c r="G625" s="232" t="s">
        <v>3842</v>
      </c>
      <c r="H625" s="234">
        <v>1</v>
      </c>
      <c r="I625" s="236">
        <v>1</v>
      </c>
      <c r="J625" s="236"/>
      <c r="Y625" s="176" t="s">
        <v>1144</v>
      </c>
      <c r="Z625" s="176" t="s">
        <v>1144</v>
      </c>
    </row>
    <row r="626" spans="1:26" x14ac:dyDescent="0.3">
      <c r="A626" s="232">
        <v>812152</v>
      </c>
      <c r="B626" s="232" t="s">
        <v>3845</v>
      </c>
      <c r="C626" s="232" t="s">
        <v>469</v>
      </c>
      <c r="D626" s="232" t="s">
        <v>650</v>
      </c>
      <c r="E626" s="232">
        <v>2</v>
      </c>
      <c r="F626" s="233">
        <v>35278</v>
      </c>
      <c r="G626" s="232" t="s">
        <v>251</v>
      </c>
      <c r="H626" s="234">
        <v>1</v>
      </c>
      <c r="I626" s="236">
        <v>1</v>
      </c>
      <c r="J626" s="236"/>
      <c r="Y626" s="176" t="s">
        <v>1144</v>
      </c>
      <c r="Z626" s="176" t="s">
        <v>1144</v>
      </c>
    </row>
    <row r="627" spans="1:26" x14ac:dyDescent="0.3">
      <c r="A627" s="232">
        <v>812169</v>
      </c>
      <c r="B627" s="232" t="s">
        <v>3852</v>
      </c>
      <c r="C627" s="232" t="s">
        <v>92</v>
      </c>
      <c r="D627" s="232" t="s">
        <v>3853</v>
      </c>
      <c r="E627" s="232">
        <v>2</v>
      </c>
      <c r="F627" s="233">
        <v>36006</v>
      </c>
      <c r="G627" s="232" t="s">
        <v>251</v>
      </c>
      <c r="H627" s="234">
        <v>1</v>
      </c>
      <c r="I627" s="236">
        <v>1</v>
      </c>
      <c r="J627" s="236"/>
      <c r="Y627" s="176" t="s">
        <v>1144</v>
      </c>
      <c r="Z627" s="176" t="s">
        <v>1144</v>
      </c>
    </row>
    <row r="628" spans="1:26" x14ac:dyDescent="0.3">
      <c r="A628" s="232">
        <v>812171</v>
      </c>
      <c r="B628" s="232" t="s">
        <v>3854</v>
      </c>
      <c r="C628" s="232" t="s">
        <v>66</v>
      </c>
      <c r="D628" s="232" t="s">
        <v>918</v>
      </c>
      <c r="E628" s="232">
        <v>2</v>
      </c>
      <c r="F628" s="233">
        <v>35278</v>
      </c>
      <c r="G628" s="232" t="s">
        <v>1076</v>
      </c>
      <c r="H628" s="234">
        <v>1</v>
      </c>
      <c r="I628" s="236">
        <v>1</v>
      </c>
      <c r="J628" s="236"/>
      <c r="Y628" s="176" t="s">
        <v>1144</v>
      </c>
      <c r="Z628" s="176" t="s">
        <v>1144</v>
      </c>
    </row>
    <row r="629" spans="1:26" x14ac:dyDescent="0.3">
      <c r="A629" s="232">
        <v>812172</v>
      </c>
      <c r="B629" s="232" t="s">
        <v>3855</v>
      </c>
      <c r="C629" s="232" t="s">
        <v>326</v>
      </c>
      <c r="D629" s="232" t="s">
        <v>688</v>
      </c>
      <c r="E629" s="232">
        <v>2</v>
      </c>
      <c r="F629" s="233">
        <v>34009</v>
      </c>
      <c r="G629" s="232" t="s">
        <v>666</v>
      </c>
      <c r="H629" s="234">
        <v>1</v>
      </c>
      <c r="I629" s="236">
        <v>1</v>
      </c>
      <c r="J629" s="236"/>
      <c r="Y629" s="176" t="s">
        <v>1144</v>
      </c>
      <c r="Z629" s="176" t="s">
        <v>1144</v>
      </c>
    </row>
    <row r="630" spans="1:26" x14ac:dyDescent="0.3">
      <c r="A630" s="232">
        <v>812173</v>
      </c>
      <c r="B630" s="232" t="s">
        <v>3856</v>
      </c>
      <c r="C630" s="232" t="s">
        <v>130</v>
      </c>
      <c r="D630" s="232" t="s">
        <v>956</v>
      </c>
      <c r="E630" s="232">
        <v>2</v>
      </c>
      <c r="F630" s="233">
        <v>35288</v>
      </c>
      <c r="G630" s="232" t="s">
        <v>251</v>
      </c>
      <c r="H630" s="234">
        <v>1</v>
      </c>
      <c r="I630" s="236">
        <v>1</v>
      </c>
      <c r="J630" s="236"/>
      <c r="Y630" s="176" t="s">
        <v>1144</v>
      </c>
      <c r="Z630" s="176" t="s">
        <v>1144</v>
      </c>
    </row>
    <row r="631" spans="1:26" x14ac:dyDescent="0.3">
      <c r="A631" s="232">
        <v>812174</v>
      </c>
      <c r="B631" s="232" t="s">
        <v>3857</v>
      </c>
      <c r="C631" s="232" t="s">
        <v>3858</v>
      </c>
      <c r="D631" s="232" t="s">
        <v>1080</v>
      </c>
      <c r="E631" s="232">
        <v>2</v>
      </c>
      <c r="F631" s="233">
        <v>36165</v>
      </c>
      <c r="G631" s="232" t="s">
        <v>251</v>
      </c>
      <c r="H631" s="234">
        <v>1</v>
      </c>
      <c r="I631" s="236">
        <v>1</v>
      </c>
      <c r="J631" s="236"/>
      <c r="Y631" s="176" t="s">
        <v>1144</v>
      </c>
      <c r="Z631" s="176" t="s">
        <v>1144</v>
      </c>
    </row>
    <row r="632" spans="1:26" x14ac:dyDescent="0.3">
      <c r="A632" s="232">
        <v>812184</v>
      </c>
      <c r="B632" s="232" t="s">
        <v>3864</v>
      </c>
      <c r="C632" s="232" t="s">
        <v>3865</v>
      </c>
      <c r="D632" s="232" t="s">
        <v>3866</v>
      </c>
      <c r="E632" s="232">
        <v>2</v>
      </c>
      <c r="F632" s="233">
        <v>33675</v>
      </c>
      <c r="G632" s="232" t="s">
        <v>251</v>
      </c>
      <c r="H632" s="234">
        <v>1</v>
      </c>
      <c r="I632" s="236">
        <v>1</v>
      </c>
      <c r="J632" s="236"/>
      <c r="Y632" s="176" t="s">
        <v>1144</v>
      </c>
      <c r="Z632" s="176" t="s">
        <v>1144</v>
      </c>
    </row>
    <row r="633" spans="1:26" x14ac:dyDescent="0.3">
      <c r="A633" s="232">
        <v>812187</v>
      </c>
      <c r="B633" s="232" t="s">
        <v>3867</v>
      </c>
      <c r="C633" s="232" t="s">
        <v>104</v>
      </c>
      <c r="D633" s="232" t="s">
        <v>3868</v>
      </c>
      <c r="E633" s="232">
        <v>2</v>
      </c>
      <c r="F633" s="233">
        <v>35569</v>
      </c>
      <c r="G633" s="232" t="s">
        <v>251</v>
      </c>
      <c r="H633" s="234">
        <v>1</v>
      </c>
      <c r="I633" s="236">
        <v>1</v>
      </c>
      <c r="J633" s="236"/>
      <c r="Y633" s="176" t="s">
        <v>1144</v>
      </c>
      <c r="Z633" s="176" t="s">
        <v>1144</v>
      </c>
    </row>
    <row r="634" spans="1:26" x14ac:dyDescent="0.3">
      <c r="A634" s="232">
        <v>812190</v>
      </c>
      <c r="B634" s="232" t="s">
        <v>3870</v>
      </c>
      <c r="C634" s="232" t="s">
        <v>180</v>
      </c>
      <c r="D634" s="232" t="s">
        <v>1095</v>
      </c>
      <c r="E634" s="232">
        <v>2</v>
      </c>
      <c r="F634" s="233">
        <v>35648</v>
      </c>
      <c r="G634" s="232" t="s">
        <v>251</v>
      </c>
      <c r="H634" s="234">
        <v>1</v>
      </c>
      <c r="I634" s="236">
        <v>1</v>
      </c>
      <c r="J634" s="236"/>
      <c r="Y634" s="176" t="s">
        <v>1144</v>
      </c>
      <c r="Z634" s="176" t="s">
        <v>1144</v>
      </c>
    </row>
    <row r="635" spans="1:26" x14ac:dyDescent="0.3">
      <c r="A635" s="232">
        <v>812191</v>
      </c>
      <c r="B635" s="232" t="s">
        <v>3871</v>
      </c>
      <c r="C635" s="232" t="s">
        <v>3872</v>
      </c>
      <c r="D635" s="232" t="s">
        <v>1020</v>
      </c>
      <c r="E635" s="232">
        <v>2</v>
      </c>
      <c r="F635" s="233">
        <v>34912</v>
      </c>
      <c r="G635" s="232" t="s">
        <v>251</v>
      </c>
      <c r="H635" s="234">
        <v>1</v>
      </c>
      <c r="I635" s="236">
        <v>1</v>
      </c>
      <c r="J635" s="236"/>
      <c r="Y635" s="176" t="s">
        <v>1144</v>
      </c>
      <c r="Z635" s="176" t="s">
        <v>1144</v>
      </c>
    </row>
    <row r="636" spans="1:26" x14ac:dyDescent="0.3">
      <c r="A636" s="232">
        <v>812193</v>
      </c>
      <c r="B636" s="232" t="s">
        <v>3873</v>
      </c>
      <c r="C636" s="232" t="s">
        <v>2242</v>
      </c>
      <c r="D636" s="232" t="s">
        <v>206</v>
      </c>
      <c r="E636" s="232">
        <v>2</v>
      </c>
      <c r="F636" s="233">
        <v>34566</v>
      </c>
      <c r="G636" s="232" t="s">
        <v>620</v>
      </c>
      <c r="H636" s="234">
        <v>1</v>
      </c>
      <c r="I636" s="236">
        <v>1</v>
      </c>
      <c r="J636" s="236"/>
      <c r="Y636" s="176" t="s">
        <v>1144</v>
      </c>
      <c r="Z636" s="176" t="s">
        <v>1144</v>
      </c>
    </row>
    <row r="637" spans="1:26" x14ac:dyDescent="0.3">
      <c r="A637" s="232">
        <v>812200</v>
      </c>
      <c r="B637" s="232" t="s">
        <v>3875</v>
      </c>
      <c r="C637" s="232" t="s">
        <v>3010</v>
      </c>
      <c r="D637" s="232" t="s">
        <v>911</v>
      </c>
      <c r="E637" s="232">
        <v>2</v>
      </c>
      <c r="F637" s="233">
        <v>30525</v>
      </c>
      <c r="G637" s="232" t="s">
        <v>262</v>
      </c>
      <c r="H637" s="234">
        <v>1</v>
      </c>
      <c r="I637" s="236">
        <v>1</v>
      </c>
      <c r="J637" s="236"/>
      <c r="Y637" s="176" t="s">
        <v>1144</v>
      </c>
      <c r="Z637" s="176" t="s">
        <v>1144</v>
      </c>
    </row>
    <row r="638" spans="1:26" x14ac:dyDescent="0.3">
      <c r="A638" s="232">
        <v>812207</v>
      </c>
      <c r="B638" s="232" t="s">
        <v>3881</v>
      </c>
      <c r="C638" s="232" t="s">
        <v>89</v>
      </c>
      <c r="D638" s="232" t="s">
        <v>789</v>
      </c>
      <c r="E638" s="232">
        <v>2</v>
      </c>
      <c r="F638" s="233">
        <v>32343</v>
      </c>
      <c r="G638" s="232" t="s">
        <v>264</v>
      </c>
      <c r="H638" s="234">
        <v>1</v>
      </c>
      <c r="I638" s="236">
        <v>1</v>
      </c>
      <c r="J638" s="236"/>
      <c r="Y638" s="176" t="s">
        <v>1144</v>
      </c>
      <c r="Z638" s="176" t="s">
        <v>1144</v>
      </c>
    </row>
    <row r="639" spans="1:26" x14ac:dyDescent="0.3">
      <c r="A639" s="232">
        <v>812217</v>
      </c>
      <c r="B639" s="232" t="s">
        <v>3889</v>
      </c>
      <c r="C639" s="232" t="s">
        <v>114</v>
      </c>
      <c r="D639" s="232" t="s">
        <v>633</v>
      </c>
      <c r="E639" s="232">
        <v>2</v>
      </c>
      <c r="F639" s="233">
        <v>36463</v>
      </c>
      <c r="G639" s="232" t="s">
        <v>267</v>
      </c>
      <c r="H639" s="234">
        <v>1</v>
      </c>
      <c r="I639" s="236">
        <v>1</v>
      </c>
      <c r="J639" s="236"/>
      <c r="Y639" s="176" t="s">
        <v>1144</v>
      </c>
      <c r="Z639" s="176" t="s">
        <v>1144</v>
      </c>
    </row>
    <row r="640" spans="1:26" x14ac:dyDescent="0.3">
      <c r="A640" s="232">
        <v>812223</v>
      </c>
      <c r="B640" s="232" t="s">
        <v>3891</v>
      </c>
      <c r="C640" s="232" t="s">
        <v>104</v>
      </c>
      <c r="D640" s="232" t="s">
        <v>817</v>
      </c>
      <c r="E640" s="232">
        <v>2</v>
      </c>
      <c r="F640" s="233">
        <v>34940</v>
      </c>
      <c r="G640" s="232" t="s">
        <v>251</v>
      </c>
      <c r="H640" s="234">
        <v>1</v>
      </c>
      <c r="I640" s="236">
        <v>1</v>
      </c>
      <c r="J640" s="236"/>
      <c r="Y640" s="176" t="s">
        <v>1144</v>
      </c>
      <c r="Z640" s="176" t="s">
        <v>1144</v>
      </c>
    </row>
    <row r="641" spans="1:26" x14ac:dyDescent="0.3">
      <c r="A641" s="232">
        <v>812224</v>
      </c>
      <c r="B641" s="232" t="s">
        <v>3892</v>
      </c>
      <c r="C641" s="232" t="s">
        <v>146</v>
      </c>
      <c r="D641" s="232" t="s">
        <v>650</v>
      </c>
      <c r="E641" s="232">
        <v>2</v>
      </c>
      <c r="F641" s="233">
        <v>35674</v>
      </c>
      <c r="G641" s="232" t="s">
        <v>788</v>
      </c>
      <c r="H641" s="234">
        <v>1</v>
      </c>
      <c r="I641" s="236">
        <v>1</v>
      </c>
      <c r="J641" s="236"/>
      <c r="Y641" s="176" t="s">
        <v>1144</v>
      </c>
      <c r="Z641" s="176" t="s">
        <v>1144</v>
      </c>
    </row>
    <row r="642" spans="1:26" x14ac:dyDescent="0.3">
      <c r="A642" s="232">
        <v>812229</v>
      </c>
      <c r="B642" s="232" t="s">
        <v>3895</v>
      </c>
      <c r="C642" s="232" t="s">
        <v>89</v>
      </c>
      <c r="D642" s="232" t="s">
        <v>41</v>
      </c>
      <c r="E642" s="232">
        <v>2</v>
      </c>
      <c r="F642" s="233" t="s">
        <v>3896</v>
      </c>
      <c r="G642" s="232" t="s">
        <v>251</v>
      </c>
      <c r="H642" s="234">
        <v>1</v>
      </c>
      <c r="I642" s="236">
        <v>1</v>
      </c>
      <c r="J642" s="236"/>
      <c r="Y642" s="176" t="s">
        <v>1144</v>
      </c>
      <c r="Z642" s="176" t="s">
        <v>1144</v>
      </c>
    </row>
    <row r="643" spans="1:26" x14ac:dyDescent="0.3">
      <c r="A643" s="232">
        <v>812233</v>
      </c>
      <c r="B643" s="232" t="s">
        <v>3898</v>
      </c>
      <c r="C643" s="232" t="s">
        <v>70</v>
      </c>
      <c r="D643" s="232" t="s">
        <v>922</v>
      </c>
      <c r="E643" s="232">
        <v>2</v>
      </c>
      <c r="F643" s="233">
        <v>36107</v>
      </c>
      <c r="G643" s="232" t="s">
        <v>251</v>
      </c>
      <c r="H643" s="234">
        <v>1</v>
      </c>
      <c r="I643" s="236">
        <v>1</v>
      </c>
      <c r="J643" s="236"/>
      <c r="Y643" s="176" t="s">
        <v>1144</v>
      </c>
      <c r="Z643" s="176" t="s">
        <v>1144</v>
      </c>
    </row>
    <row r="644" spans="1:26" x14ac:dyDescent="0.3">
      <c r="A644" s="232">
        <v>812236</v>
      </c>
      <c r="B644" s="232" t="s">
        <v>3899</v>
      </c>
      <c r="C644" s="232" t="s">
        <v>104</v>
      </c>
      <c r="D644" s="232" t="s">
        <v>869</v>
      </c>
      <c r="E644" s="232">
        <v>2</v>
      </c>
      <c r="F644" s="233" t="s">
        <v>3900</v>
      </c>
      <c r="G644" s="232" t="s">
        <v>251</v>
      </c>
      <c r="H644" s="234">
        <v>1</v>
      </c>
      <c r="I644" s="236">
        <v>1</v>
      </c>
      <c r="J644" s="236"/>
      <c r="Y644" s="176" t="s">
        <v>1144</v>
      </c>
      <c r="Z644" s="176" t="s">
        <v>1144</v>
      </c>
    </row>
    <row r="645" spans="1:26" x14ac:dyDescent="0.3">
      <c r="A645" s="232">
        <v>812611</v>
      </c>
      <c r="B645" s="232" t="s">
        <v>3903</v>
      </c>
      <c r="C645" s="232" t="s">
        <v>130</v>
      </c>
      <c r="D645" s="232" t="s">
        <v>3904</v>
      </c>
      <c r="E645" s="232">
        <v>2</v>
      </c>
      <c r="F645" s="233">
        <v>35065</v>
      </c>
      <c r="G645" s="232" t="s">
        <v>893</v>
      </c>
      <c r="H645" s="234">
        <v>1</v>
      </c>
      <c r="I645" s="236">
        <v>1</v>
      </c>
      <c r="J645" s="236"/>
      <c r="Y645" s="176" t="s">
        <v>1144</v>
      </c>
      <c r="Z645" s="176" t="s">
        <v>1144</v>
      </c>
    </row>
    <row r="646" spans="1:26" x14ac:dyDescent="0.3">
      <c r="A646" s="232">
        <v>812620</v>
      </c>
      <c r="B646" s="232" t="s">
        <v>3908</v>
      </c>
      <c r="C646" s="232" t="s">
        <v>118</v>
      </c>
      <c r="D646" s="232" t="s">
        <v>805</v>
      </c>
      <c r="E646" s="232">
        <v>2</v>
      </c>
      <c r="F646" s="233">
        <v>34023</v>
      </c>
      <c r="G646" s="232" t="s">
        <v>2550</v>
      </c>
      <c r="H646" s="234">
        <v>1</v>
      </c>
      <c r="I646" s="236">
        <v>1</v>
      </c>
      <c r="J646" s="236"/>
      <c r="Y646" s="176" t="s">
        <v>1144</v>
      </c>
      <c r="Z646" s="176" t="s">
        <v>1144</v>
      </c>
    </row>
    <row r="647" spans="1:26" x14ac:dyDescent="0.3">
      <c r="A647" s="232">
        <v>812622</v>
      </c>
      <c r="B647" s="232" t="s">
        <v>3911</v>
      </c>
      <c r="C647" s="232" t="s">
        <v>341</v>
      </c>
      <c r="D647" s="232" t="s">
        <v>805</v>
      </c>
      <c r="E647" s="232">
        <v>2</v>
      </c>
      <c r="F647" s="233">
        <v>31594</v>
      </c>
      <c r="G647" s="232" t="s">
        <v>3912</v>
      </c>
      <c r="H647" s="234">
        <v>1</v>
      </c>
      <c r="I647" s="236">
        <v>1</v>
      </c>
      <c r="J647" s="236"/>
      <c r="Y647" s="176" t="s">
        <v>1144</v>
      </c>
      <c r="Z647" s="176" t="s">
        <v>1144</v>
      </c>
    </row>
    <row r="648" spans="1:26" x14ac:dyDescent="0.3">
      <c r="A648" s="232">
        <v>812638</v>
      </c>
      <c r="B648" s="232" t="s">
        <v>3926</v>
      </c>
      <c r="C648" s="232" t="s">
        <v>193</v>
      </c>
      <c r="D648" s="232" t="s">
        <v>914</v>
      </c>
      <c r="E648" s="232">
        <v>2</v>
      </c>
      <c r="F648" s="233">
        <v>28796</v>
      </c>
      <c r="G648" s="232" t="s">
        <v>738</v>
      </c>
      <c r="H648" s="234">
        <v>1</v>
      </c>
      <c r="I648" s="236">
        <v>1</v>
      </c>
      <c r="J648" s="236"/>
      <c r="Y648" s="176" t="s">
        <v>1144</v>
      </c>
      <c r="Z648" s="176" t="s">
        <v>1144</v>
      </c>
    </row>
    <row r="649" spans="1:26" x14ac:dyDescent="0.3">
      <c r="A649" s="232">
        <v>812646</v>
      </c>
      <c r="B649" s="232" t="s">
        <v>3933</v>
      </c>
      <c r="C649" s="232" t="s">
        <v>158</v>
      </c>
      <c r="D649" s="232" t="s">
        <v>1063</v>
      </c>
      <c r="E649" s="232">
        <v>2</v>
      </c>
      <c r="F649" s="233">
        <v>35799</v>
      </c>
      <c r="G649" s="232" t="s">
        <v>850</v>
      </c>
      <c r="H649" s="234">
        <v>1</v>
      </c>
      <c r="I649" s="236">
        <v>1</v>
      </c>
      <c r="J649" s="236"/>
      <c r="Y649" s="176" t="s">
        <v>1144</v>
      </c>
      <c r="Z649" s="176" t="s">
        <v>1144</v>
      </c>
    </row>
    <row r="650" spans="1:26" x14ac:dyDescent="0.3">
      <c r="A650" s="232">
        <v>812674</v>
      </c>
      <c r="B650" s="232" t="s">
        <v>3944</v>
      </c>
      <c r="C650" s="232" t="s">
        <v>153</v>
      </c>
      <c r="D650" s="232" t="s">
        <v>722</v>
      </c>
      <c r="E650" s="232">
        <v>2</v>
      </c>
      <c r="F650" s="233">
        <v>32609</v>
      </c>
      <c r="G650" s="232" t="s">
        <v>251</v>
      </c>
      <c r="H650" s="234">
        <v>1</v>
      </c>
      <c r="I650" s="236">
        <v>1</v>
      </c>
      <c r="J650" s="236"/>
      <c r="Y650" s="176" t="s">
        <v>1144</v>
      </c>
      <c r="Z650" s="176" t="s">
        <v>1144</v>
      </c>
    </row>
    <row r="651" spans="1:26" x14ac:dyDescent="0.3">
      <c r="A651" s="232">
        <v>812686</v>
      </c>
      <c r="B651" s="232" t="s">
        <v>3954</v>
      </c>
      <c r="C651" s="232" t="s">
        <v>63</v>
      </c>
      <c r="D651" s="232" t="s">
        <v>3955</v>
      </c>
      <c r="E651" s="232">
        <v>2</v>
      </c>
      <c r="F651" s="233">
        <v>34702</v>
      </c>
      <c r="G651" s="232" t="s">
        <v>1056</v>
      </c>
      <c r="H651" s="234">
        <v>1</v>
      </c>
      <c r="I651" s="236">
        <v>1</v>
      </c>
      <c r="J651" s="236"/>
      <c r="Y651" s="176" t="s">
        <v>1144</v>
      </c>
      <c r="Z651" s="176" t="s">
        <v>1144</v>
      </c>
    </row>
    <row r="652" spans="1:26" x14ac:dyDescent="0.3">
      <c r="A652" s="232">
        <v>813315</v>
      </c>
      <c r="B652" s="232" t="s">
        <v>3996</v>
      </c>
      <c r="C652" s="232" t="s">
        <v>3997</v>
      </c>
      <c r="D652" s="232" t="s">
        <v>3319</v>
      </c>
      <c r="E652" s="232">
        <v>2</v>
      </c>
      <c r="F652" s="233">
        <v>35656</v>
      </c>
      <c r="G652" s="232" t="s">
        <v>251</v>
      </c>
      <c r="H652" s="234">
        <v>1</v>
      </c>
      <c r="I652" s="236">
        <v>1</v>
      </c>
      <c r="J652" s="236"/>
      <c r="Y652" s="176" t="s">
        <v>1144</v>
      </c>
      <c r="Z652" s="176" t="s">
        <v>1144</v>
      </c>
    </row>
    <row r="653" spans="1:26" x14ac:dyDescent="0.3">
      <c r="A653" s="232">
        <v>813317</v>
      </c>
      <c r="B653" s="232" t="s">
        <v>3998</v>
      </c>
      <c r="C653" s="232" t="s">
        <v>85</v>
      </c>
      <c r="D653" s="232" t="s">
        <v>3999</v>
      </c>
      <c r="E653" s="232">
        <v>2</v>
      </c>
      <c r="F653" s="233">
        <v>31802</v>
      </c>
      <c r="G653" s="232" t="s">
        <v>251</v>
      </c>
      <c r="H653" s="234">
        <v>1</v>
      </c>
      <c r="I653" s="236">
        <v>1</v>
      </c>
      <c r="J653" s="236"/>
      <c r="Y653" s="176" t="s">
        <v>1144</v>
      </c>
      <c r="Z653" s="176" t="s">
        <v>1144</v>
      </c>
    </row>
    <row r="654" spans="1:26" x14ac:dyDescent="0.3">
      <c r="A654" s="232">
        <v>813318</v>
      </c>
      <c r="B654" s="232" t="s">
        <v>4000</v>
      </c>
      <c r="C654" s="232" t="s">
        <v>113</v>
      </c>
      <c r="D654" s="232" t="s">
        <v>633</v>
      </c>
      <c r="E654" s="232">
        <v>2</v>
      </c>
      <c r="F654" s="233">
        <v>31799</v>
      </c>
      <c r="G654" s="232" t="s">
        <v>1508</v>
      </c>
      <c r="H654" s="234">
        <v>1</v>
      </c>
      <c r="I654" s="236">
        <v>1</v>
      </c>
      <c r="J654" s="236"/>
      <c r="Y654" s="176" t="s">
        <v>1144</v>
      </c>
      <c r="Z654" s="176" t="s">
        <v>1144</v>
      </c>
    </row>
    <row r="655" spans="1:26" x14ac:dyDescent="0.3">
      <c r="A655" s="232">
        <v>813320</v>
      </c>
      <c r="B655" s="232" t="s">
        <v>4001</v>
      </c>
      <c r="C655" s="232" t="s">
        <v>76</v>
      </c>
      <c r="D655" s="232" t="s">
        <v>783</v>
      </c>
      <c r="E655" s="232">
        <v>2</v>
      </c>
      <c r="F655" s="233">
        <v>35295</v>
      </c>
      <c r="G655" s="232" t="s">
        <v>685</v>
      </c>
      <c r="H655" s="234">
        <v>1</v>
      </c>
      <c r="I655" s="236">
        <v>1</v>
      </c>
      <c r="J655" s="236"/>
      <c r="Y655" s="176" t="s">
        <v>1144</v>
      </c>
      <c r="Z655" s="176" t="s">
        <v>1144</v>
      </c>
    </row>
    <row r="656" spans="1:26" x14ac:dyDescent="0.3">
      <c r="A656" s="232">
        <v>813338</v>
      </c>
      <c r="B656" s="232" t="s">
        <v>4017</v>
      </c>
      <c r="C656" s="232" t="s">
        <v>172</v>
      </c>
      <c r="D656" s="232" t="s">
        <v>1924</v>
      </c>
      <c r="E656" s="232">
        <v>2</v>
      </c>
      <c r="F656" s="233">
        <v>33730</v>
      </c>
      <c r="G656" s="232" t="s">
        <v>663</v>
      </c>
      <c r="H656" s="234">
        <v>1</v>
      </c>
      <c r="I656" s="236">
        <v>1</v>
      </c>
      <c r="J656" s="236"/>
      <c r="Y656" s="176" t="s">
        <v>1144</v>
      </c>
      <c r="Z656" s="176" t="s">
        <v>1144</v>
      </c>
    </row>
    <row r="657" spans="1:26" x14ac:dyDescent="0.3">
      <c r="A657" s="232">
        <v>813340</v>
      </c>
      <c r="B657" s="232" t="s">
        <v>4018</v>
      </c>
      <c r="C657" s="232" t="s">
        <v>346</v>
      </c>
      <c r="D657" s="232" t="s">
        <v>691</v>
      </c>
      <c r="E657" s="232">
        <v>2</v>
      </c>
      <c r="F657" s="233">
        <v>34064</v>
      </c>
      <c r="G657" s="232" t="s">
        <v>810</v>
      </c>
      <c r="H657" s="234">
        <v>1</v>
      </c>
      <c r="I657" s="236">
        <v>1</v>
      </c>
      <c r="J657" s="236"/>
      <c r="Y657" s="176" t="s">
        <v>1144</v>
      </c>
      <c r="Z657" s="176" t="s">
        <v>1144</v>
      </c>
    </row>
    <row r="658" spans="1:26" x14ac:dyDescent="0.3">
      <c r="A658" s="232">
        <v>813342</v>
      </c>
      <c r="B658" s="232" t="s">
        <v>4019</v>
      </c>
      <c r="C658" s="232" t="s">
        <v>4020</v>
      </c>
      <c r="D658" s="232" t="s">
        <v>745</v>
      </c>
      <c r="E658" s="232">
        <v>2</v>
      </c>
      <c r="F658" s="233">
        <v>35952</v>
      </c>
      <c r="G658" s="232" t="s">
        <v>251</v>
      </c>
      <c r="H658" s="234">
        <v>1</v>
      </c>
      <c r="I658" s="236">
        <v>1</v>
      </c>
      <c r="J658" s="236"/>
      <c r="Y658" s="176" t="s">
        <v>1144</v>
      </c>
      <c r="Z658" s="176" t="s">
        <v>1144</v>
      </c>
    </row>
    <row r="659" spans="1:26" x14ac:dyDescent="0.3">
      <c r="A659" s="232">
        <v>813345</v>
      </c>
      <c r="B659" s="232" t="s">
        <v>4021</v>
      </c>
      <c r="C659" s="232" t="s">
        <v>124</v>
      </c>
      <c r="D659" s="232" t="s">
        <v>699</v>
      </c>
      <c r="E659" s="232">
        <v>2</v>
      </c>
      <c r="F659" s="233">
        <v>34701</v>
      </c>
      <c r="G659" s="232" t="s">
        <v>251</v>
      </c>
      <c r="H659" s="234">
        <v>1</v>
      </c>
      <c r="I659" s="236">
        <v>1</v>
      </c>
      <c r="J659" s="236"/>
      <c r="Y659" s="176" t="s">
        <v>1144</v>
      </c>
      <c r="Z659" s="176" t="s">
        <v>1144</v>
      </c>
    </row>
    <row r="660" spans="1:26" x14ac:dyDescent="0.3">
      <c r="A660" s="232">
        <v>813347</v>
      </c>
      <c r="B660" s="232" t="s">
        <v>4022</v>
      </c>
      <c r="C660" s="232" t="s">
        <v>3396</v>
      </c>
      <c r="D660" s="232" t="s">
        <v>4023</v>
      </c>
      <c r="E660" s="232">
        <v>2</v>
      </c>
      <c r="F660" s="233">
        <v>33393</v>
      </c>
      <c r="G660" s="232" t="s">
        <v>251</v>
      </c>
      <c r="H660" s="234">
        <v>1</v>
      </c>
      <c r="I660" s="236">
        <v>1</v>
      </c>
      <c r="J660" s="236"/>
      <c r="Y660" s="176" t="s">
        <v>1144</v>
      </c>
      <c r="Z660" s="176" t="s">
        <v>1144</v>
      </c>
    </row>
    <row r="661" spans="1:26" x14ac:dyDescent="0.3">
      <c r="A661" s="232">
        <v>813358</v>
      </c>
      <c r="B661" s="232" t="s">
        <v>4028</v>
      </c>
      <c r="C661" s="232" t="s">
        <v>90</v>
      </c>
      <c r="D661" s="232" t="s">
        <v>794</v>
      </c>
      <c r="E661" s="232">
        <v>2</v>
      </c>
      <c r="F661" s="233">
        <v>34574</v>
      </c>
      <c r="G661" s="232" t="s">
        <v>265</v>
      </c>
      <c r="H661" s="234">
        <v>1</v>
      </c>
      <c r="I661" s="236">
        <v>1</v>
      </c>
      <c r="J661" s="236"/>
      <c r="Y661" s="176" t="s">
        <v>1144</v>
      </c>
      <c r="Z661" s="176" t="s">
        <v>1144</v>
      </c>
    </row>
    <row r="662" spans="1:26" x14ac:dyDescent="0.3">
      <c r="A662" s="232">
        <v>813360</v>
      </c>
      <c r="B662" s="232" t="s">
        <v>4029</v>
      </c>
      <c r="C662" s="232" t="s">
        <v>90</v>
      </c>
      <c r="D662" s="232" t="s">
        <v>691</v>
      </c>
      <c r="E662" s="232">
        <v>2</v>
      </c>
      <c r="F662" s="233">
        <v>32518</v>
      </c>
      <c r="G662" s="232" t="s">
        <v>713</v>
      </c>
      <c r="H662" s="234">
        <v>1</v>
      </c>
      <c r="I662" s="236">
        <v>1</v>
      </c>
      <c r="J662" s="236"/>
      <c r="Y662" s="176" t="s">
        <v>1144</v>
      </c>
      <c r="Z662" s="176" t="s">
        <v>1144</v>
      </c>
    </row>
    <row r="663" spans="1:26" x14ac:dyDescent="0.3">
      <c r="A663" s="232">
        <v>813374</v>
      </c>
      <c r="B663" s="232" t="s">
        <v>4037</v>
      </c>
      <c r="C663" s="232" t="s">
        <v>104</v>
      </c>
      <c r="D663" s="232" t="s">
        <v>628</v>
      </c>
      <c r="E663" s="232">
        <v>2</v>
      </c>
      <c r="F663" s="233">
        <v>33032</v>
      </c>
      <c r="G663" s="232" t="s">
        <v>251</v>
      </c>
      <c r="H663" s="234">
        <v>1</v>
      </c>
      <c r="I663" s="236">
        <v>1</v>
      </c>
      <c r="J663" s="236"/>
      <c r="Y663" s="176" t="s">
        <v>1144</v>
      </c>
      <c r="Z663" s="176" t="s">
        <v>1144</v>
      </c>
    </row>
    <row r="664" spans="1:26" x14ac:dyDescent="0.3">
      <c r="A664" s="232">
        <v>805010</v>
      </c>
      <c r="B664" s="232" t="s">
        <v>4053</v>
      </c>
      <c r="C664" s="232" t="s">
        <v>378</v>
      </c>
      <c r="D664" s="232" t="s">
        <v>1667</v>
      </c>
      <c r="E664" s="232">
        <v>2</v>
      </c>
      <c r="F664" s="233">
        <v>34362</v>
      </c>
      <c r="G664" s="232" t="s">
        <v>647</v>
      </c>
      <c r="H664" s="234">
        <v>1</v>
      </c>
      <c r="I664" s="236">
        <v>1</v>
      </c>
      <c r="J664" s="236"/>
      <c r="W664" s="176" t="s">
        <v>1144</v>
      </c>
      <c r="X664" s="176" t="s">
        <v>1144</v>
      </c>
      <c r="Y664" s="176" t="s">
        <v>1144</v>
      </c>
      <c r="Z664" s="176" t="s">
        <v>1144</v>
      </c>
    </row>
    <row r="665" spans="1:26" x14ac:dyDescent="0.3">
      <c r="A665" s="232">
        <v>805478</v>
      </c>
      <c r="B665" s="232" t="s">
        <v>4055</v>
      </c>
      <c r="C665" s="232" t="s">
        <v>83</v>
      </c>
      <c r="D665" s="232" t="s">
        <v>4056</v>
      </c>
      <c r="E665" s="232">
        <v>2</v>
      </c>
      <c r="F665" s="233">
        <v>33926</v>
      </c>
      <c r="G665" s="232" t="s">
        <v>267</v>
      </c>
      <c r="H665" s="234">
        <v>1</v>
      </c>
      <c r="I665" s="236">
        <v>1</v>
      </c>
      <c r="J665" s="236"/>
      <c r="W665" s="176" t="s">
        <v>1144</v>
      </c>
      <c r="X665" s="176" t="s">
        <v>1144</v>
      </c>
      <c r="Y665" s="176" t="s">
        <v>1144</v>
      </c>
      <c r="Z665" s="176" t="s">
        <v>1144</v>
      </c>
    </row>
    <row r="666" spans="1:26" x14ac:dyDescent="0.3">
      <c r="A666" s="232">
        <v>808133</v>
      </c>
      <c r="B666" s="232" t="s">
        <v>4066</v>
      </c>
      <c r="C666" s="232" t="s">
        <v>95</v>
      </c>
      <c r="D666" s="232" t="s">
        <v>820</v>
      </c>
      <c r="E666" s="232">
        <v>2</v>
      </c>
      <c r="F666" s="233">
        <v>34794</v>
      </c>
      <c r="G666" s="232" t="s">
        <v>251</v>
      </c>
      <c r="H666" s="234">
        <v>1</v>
      </c>
      <c r="I666" s="236">
        <v>1</v>
      </c>
      <c r="J666" s="236"/>
      <c r="W666" s="176" t="s">
        <v>1144</v>
      </c>
      <c r="Y666" s="176" t="s">
        <v>1144</v>
      </c>
      <c r="Z666" s="176" t="s">
        <v>1144</v>
      </c>
    </row>
    <row r="667" spans="1:26" x14ac:dyDescent="0.3">
      <c r="A667" s="232">
        <v>808722</v>
      </c>
      <c r="B667" s="232" t="s">
        <v>4077</v>
      </c>
      <c r="C667" s="232" t="s">
        <v>70</v>
      </c>
      <c r="D667" s="232" t="s">
        <v>820</v>
      </c>
      <c r="E667" s="232">
        <v>2</v>
      </c>
      <c r="F667" s="233">
        <v>36203</v>
      </c>
      <c r="G667" s="232" t="s">
        <v>251</v>
      </c>
      <c r="H667" s="234">
        <v>1</v>
      </c>
      <c r="I667" s="236">
        <v>1</v>
      </c>
      <c r="J667" s="236"/>
      <c r="W667" s="176" t="s">
        <v>1144</v>
      </c>
      <c r="X667" s="176" t="s">
        <v>1144</v>
      </c>
      <c r="Y667" s="176" t="s">
        <v>1144</v>
      </c>
      <c r="Z667" s="176" t="s">
        <v>1144</v>
      </c>
    </row>
    <row r="668" spans="1:26" x14ac:dyDescent="0.3">
      <c r="A668" s="232">
        <v>808739</v>
      </c>
      <c r="B668" s="232" t="s">
        <v>4078</v>
      </c>
      <c r="C668" s="232" t="s">
        <v>114</v>
      </c>
      <c r="D668" s="232" t="s">
        <v>1073</v>
      </c>
      <c r="E668" s="232">
        <v>2</v>
      </c>
      <c r="F668" s="233">
        <v>29756</v>
      </c>
      <c r="G668" s="232" t="s">
        <v>893</v>
      </c>
      <c r="H668" s="234">
        <v>1</v>
      </c>
      <c r="I668" s="236">
        <v>1</v>
      </c>
      <c r="J668" s="236"/>
      <c r="W668" s="176" t="s">
        <v>1144</v>
      </c>
      <c r="X668" s="176" t="s">
        <v>1144</v>
      </c>
      <c r="Y668" s="176" t="s">
        <v>1144</v>
      </c>
      <c r="Z668" s="176" t="s">
        <v>1144</v>
      </c>
    </row>
    <row r="669" spans="1:26" x14ac:dyDescent="0.3">
      <c r="A669" s="232">
        <v>808757</v>
      </c>
      <c r="B669" s="232" t="s">
        <v>4081</v>
      </c>
      <c r="C669" s="232" t="s">
        <v>3457</v>
      </c>
      <c r="D669" s="232" t="s">
        <v>4082</v>
      </c>
      <c r="E669" s="232">
        <v>2</v>
      </c>
      <c r="F669" s="233">
        <v>36526</v>
      </c>
      <c r="G669" s="232" t="s">
        <v>251</v>
      </c>
      <c r="H669" s="234">
        <v>1</v>
      </c>
      <c r="I669" s="236">
        <v>1</v>
      </c>
      <c r="J669" s="236"/>
      <c r="W669" s="176" t="s">
        <v>1144</v>
      </c>
      <c r="X669" s="176" t="s">
        <v>1144</v>
      </c>
      <c r="Y669" s="176" t="s">
        <v>1144</v>
      </c>
      <c r="Z669" s="176" t="s">
        <v>1144</v>
      </c>
    </row>
    <row r="670" spans="1:26" x14ac:dyDescent="0.3">
      <c r="A670" s="232">
        <v>808994</v>
      </c>
      <c r="B670" s="232" t="s">
        <v>4086</v>
      </c>
      <c r="C670" s="232" t="s">
        <v>393</v>
      </c>
      <c r="D670" s="232" t="s">
        <v>614</v>
      </c>
      <c r="E670" s="232">
        <v>2</v>
      </c>
      <c r="F670" s="233">
        <v>36356</v>
      </c>
      <c r="G670" s="232" t="s">
        <v>3349</v>
      </c>
      <c r="H670" s="234">
        <v>1</v>
      </c>
      <c r="I670" s="236">
        <v>1</v>
      </c>
      <c r="J670" s="236"/>
      <c r="W670" s="176" t="s">
        <v>1144</v>
      </c>
      <c r="X670" s="176" t="s">
        <v>1144</v>
      </c>
      <c r="Y670" s="176" t="s">
        <v>1144</v>
      </c>
      <c r="Z670" s="176" t="s">
        <v>1144</v>
      </c>
    </row>
    <row r="671" spans="1:26" x14ac:dyDescent="0.3">
      <c r="A671" s="232">
        <v>809071</v>
      </c>
      <c r="B671" s="232" t="s">
        <v>4087</v>
      </c>
      <c r="C671" s="232" t="s">
        <v>312</v>
      </c>
      <c r="D671" s="232" t="s">
        <v>678</v>
      </c>
      <c r="E671" s="232">
        <v>2</v>
      </c>
      <c r="F671" s="233">
        <v>36526</v>
      </c>
      <c r="G671" s="232" t="s">
        <v>251</v>
      </c>
      <c r="H671" s="234">
        <v>1</v>
      </c>
      <c r="I671" s="236">
        <v>1</v>
      </c>
      <c r="J671" s="236"/>
      <c r="W671" s="176" t="s">
        <v>1144</v>
      </c>
      <c r="Y671" s="176" t="s">
        <v>1144</v>
      </c>
      <c r="Z671" s="176" t="s">
        <v>1144</v>
      </c>
    </row>
    <row r="672" spans="1:26" x14ac:dyDescent="0.3">
      <c r="A672" s="232">
        <v>809076</v>
      </c>
      <c r="B672" s="232" t="s">
        <v>4088</v>
      </c>
      <c r="C672" s="232" t="s">
        <v>462</v>
      </c>
      <c r="D672" s="232" t="s">
        <v>4089</v>
      </c>
      <c r="E672" s="232">
        <v>2</v>
      </c>
      <c r="F672" s="233">
        <v>35580</v>
      </c>
      <c r="G672" s="232" t="s">
        <v>251</v>
      </c>
      <c r="H672" s="234">
        <v>1</v>
      </c>
      <c r="I672" s="236">
        <v>1</v>
      </c>
      <c r="J672" s="236"/>
      <c r="W672" s="176" t="s">
        <v>1144</v>
      </c>
      <c r="X672" s="176" t="s">
        <v>1144</v>
      </c>
      <c r="Y672" s="176" t="s">
        <v>1144</v>
      </c>
      <c r="Z672" s="176" t="s">
        <v>1144</v>
      </c>
    </row>
    <row r="673" spans="1:26" x14ac:dyDescent="0.3">
      <c r="A673" s="232">
        <v>810208</v>
      </c>
      <c r="B673" s="232" t="s">
        <v>4092</v>
      </c>
      <c r="C673" s="232" t="s">
        <v>4093</v>
      </c>
      <c r="D673" s="232" t="s">
        <v>644</v>
      </c>
      <c r="E673" s="232">
        <v>2</v>
      </c>
      <c r="F673" s="233">
        <v>33818</v>
      </c>
      <c r="G673" s="232" t="s">
        <v>251</v>
      </c>
      <c r="H673" s="234">
        <v>1</v>
      </c>
      <c r="I673" s="236">
        <v>1</v>
      </c>
      <c r="J673" s="236"/>
      <c r="W673" s="176" t="s">
        <v>1144</v>
      </c>
      <c r="X673" s="176" t="s">
        <v>1144</v>
      </c>
      <c r="Y673" s="176" t="s">
        <v>1144</v>
      </c>
      <c r="Z673" s="176" t="s">
        <v>1144</v>
      </c>
    </row>
    <row r="674" spans="1:26" x14ac:dyDescent="0.3">
      <c r="A674" s="232">
        <v>810441</v>
      </c>
      <c r="B674" s="232" t="s">
        <v>4097</v>
      </c>
      <c r="C674" s="232" t="s">
        <v>101</v>
      </c>
      <c r="D674" s="232" t="s">
        <v>784</v>
      </c>
      <c r="E674" s="232">
        <v>2</v>
      </c>
      <c r="F674" s="233">
        <v>34301</v>
      </c>
      <c r="G674" s="232" t="s">
        <v>702</v>
      </c>
      <c r="H674" s="234">
        <v>1</v>
      </c>
      <c r="I674" s="236">
        <v>1</v>
      </c>
      <c r="J674" s="236"/>
      <c r="W674" s="176" t="s">
        <v>1144</v>
      </c>
      <c r="X674" s="176" t="s">
        <v>1144</v>
      </c>
      <c r="Y674" s="176" t="s">
        <v>1144</v>
      </c>
      <c r="Z674" s="176" t="s">
        <v>1144</v>
      </c>
    </row>
    <row r="675" spans="1:26" x14ac:dyDescent="0.3">
      <c r="A675" s="232">
        <v>810455</v>
      </c>
      <c r="B675" s="232" t="s">
        <v>4099</v>
      </c>
      <c r="C675" s="232" t="s">
        <v>4100</v>
      </c>
      <c r="D675" s="232" t="s">
        <v>4101</v>
      </c>
      <c r="E675" s="232">
        <v>2</v>
      </c>
      <c r="F675" s="233">
        <v>34405</v>
      </c>
      <c r="G675" s="232" t="s">
        <v>251</v>
      </c>
      <c r="H675" s="234">
        <v>1</v>
      </c>
      <c r="I675" s="236">
        <v>1</v>
      </c>
      <c r="J675" s="236"/>
      <c r="W675" s="176" t="s">
        <v>1144</v>
      </c>
      <c r="Y675" s="176" t="s">
        <v>1144</v>
      </c>
      <c r="Z675" s="176" t="s">
        <v>1144</v>
      </c>
    </row>
    <row r="676" spans="1:26" x14ac:dyDescent="0.3">
      <c r="A676" s="232">
        <v>810617</v>
      </c>
      <c r="B676" s="232" t="s">
        <v>4102</v>
      </c>
      <c r="C676" s="232" t="s">
        <v>104</v>
      </c>
      <c r="D676" s="232" t="s">
        <v>636</v>
      </c>
      <c r="E676" s="232">
        <v>2</v>
      </c>
      <c r="F676" s="233">
        <v>35191</v>
      </c>
      <c r="G676" s="232" t="s">
        <v>848</v>
      </c>
      <c r="H676" s="234">
        <v>1</v>
      </c>
      <c r="I676" s="236">
        <v>1</v>
      </c>
      <c r="J676" s="236"/>
      <c r="W676" s="176" t="s">
        <v>1144</v>
      </c>
      <c r="X676" s="176" t="s">
        <v>1144</v>
      </c>
      <c r="Y676" s="176" t="s">
        <v>1144</v>
      </c>
      <c r="Z676" s="176" t="s">
        <v>1144</v>
      </c>
    </row>
    <row r="677" spans="1:26" x14ac:dyDescent="0.3">
      <c r="A677" s="232">
        <v>810619</v>
      </c>
      <c r="B677" s="232" t="s">
        <v>4103</v>
      </c>
      <c r="C677" s="232" t="s">
        <v>4104</v>
      </c>
      <c r="D677" s="232" t="s">
        <v>677</v>
      </c>
      <c r="E677" s="232">
        <v>2</v>
      </c>
      <c r="F677" s="233">
        <v>35378</v>
      </c>
      <c r="G677" s="232" t="s">
        <v>702</v>
      </c>
      <c r="H677" s="234">
        <v>1</v>
      </c>
      <c r="I677" s="236">
        <v>1</v>
      </c>
      <c r="J677" s="236"/>
      <c r="W677" s="176" t="s">
        <v>1144</v>
      </c>
      <c r="X677" s="176" t="s">
        <v>1144</v>
      </c>
      <c r="Y677" s="176" t="s">
        <v>1144</v>
      </c>
      <c r="Z677" s="176" t="s">
        <v>1144</v>
      </c>
    </row>
    <row r="678" spans="1:26" x14ac:dyDescent="0.3">
      <c r="A678" s="232">
        <v>810621</v>
      </c>
      <c r="B678" s="232" t="s">
        <v>4105</v>
      </c>
      <c r="C678" s="232" t="s">
        <v>2117</v>
      </c>
      <c r="D678" s="232" t="s">
        <v>670</v>
      </c>
      <c r="E678" s="232">
        <v>2</v>
      </c>
      <c r="F678" s="233">
        <v>35508</v>
      </c>
      <c r="G678" s="232" t="s">
        <v>873</v>
      </c>
      <c r="H678" s="234">
        <v>1</v>
      </c>
      <c r="I678" s="236">
        <v>1</v>
      </c>
      <c r="J678" s="236"/>
      <c r="W678" s="176" t="s">
        <v>1144</v>
      </c>
      <c r="X678" s="176" t="s">
        <v>1144</v>
      </c>
      <c r="Y678" s="176" t="s">
        <v>1144</v>
      </c>
      <c r="Z678" s="176" t="s">
        <v>1144</v>
      </c>
    </row>
    <row r="679" spans="1:26" x14ac:dyDescent="0.3">
      <c r="A679" s="232">
        <v>810824</v>
      </c>
      <c r="B679" s="232" t="s">
        <v>4114</v>
      </c>
      <c r="C679" s="232" t="s">
        <v>4115</v>
      </c>
      <c r="D679" s="232" t="s">
        <v>600</v>
      </c>
      <c r="E679" s="232">
        <v>2</v>
      </c>
      <c r="F679" s="233">
        <v>29664</v>
      </c>
      <c r="G679" s="232" t="s">
        <v>251</v>
      </c>
      <c r="H679" s="234">
        <v>1</v>
      </c>
      <c r="I679" s="236">
        <v>1</v>
      </c>
      <c r="J679" s="236"/>
      <c r="W679" s="176" t="s">
        <v>1144</v>
      </c>
      <c r="X679" s="176" t="s">
        <v>1144</v>
      </c>
      <c r="Y679" s="176" t="s">
        <v>1144</v>
      </c>
      <c r="Z679" s="176" t="s">
        <v>1144</v>
      </c>
    </row>
    <row r="680" spans="1:26" x14ac:dyDescent="0.3">
      <c r="A680" s="232">
        <v>810896</v>
      </c>
      <c r="B680" s="232" t="s">
        <v>4138</v>
      </c>
      <c r="C680" s="232" t="s">
        <v>64</v>
      </c>
      <c r="D680" s="232" t="s">
        <v>4139</v>
      </c>
      <c r="E680" s="232">
        <v>2</v>
      </c>
      <c r="F680" s="233">
        <v>34700</v>
      </c>
      <c r="G680" s="232" t="s">
        <v>695</v>
      </c>
      <c r="H680" s="234">
        <v>1</v>
      </c>
      <c r="I680" s="236">
        <v>1</v>
      </c>
      <c r="J680" s="236"/>
      <c r="W680" s="176" t="s">
        <v>1144</v>
      </c>
      <c r="X680" s="176" t="s">
        <v>1144</v>
      </c>
      <c r="Y680" s="176" t="s">
        <v>1144</v>
      </c>
      <c r="Z680" s="176" t="s">
        <v>1144</v>
      </c>
    </row>
    <row r="681" spans="1:26" x14ac:dyDescent="0.3">
      <c r="A681" s="232">
        <v>810898</v>
      </c>
      <c r="B681" s="232" t="s">
        <v>4140</v>
      </c>
      <c r="C681" s="232" t="s">
        <v>99</v>
      </c>
      <c r="D681" s="232" t="s">
        <v>789</v>
      </c>
      <c r="E681" s="232">
        <v>2</v>
      </c>
      <c r="F681" s="233">
        <v>34847</v>
      </c>
      <c r="G681" s="232" t="s">
        <v>682</v>
      </c>
      <c r="H681" s="234">
        <v>1</v>
      </c>
      <c r="I681" s="236">
        <v>1</v>
      </c>
      <c r="J681" s="236"/>
      <c r="W681" s="176" t="s">
        <v>1144</v>
      </c>
      <c r="X681" s="176" t="s">
        <v>1144</v>
      </c>
      <c r="Y681" s="176" t="s">
        <v>1144</v>
      </c>
      <c r="Z681" s="176" t="s">
        <v>1144</v>
      </c>
    </row>
    <row r="682" spans="1:26" x14ac:dyDescent="0.3">
      <c r="A682" s="232">
        <v>810899</v>
      </c>
      <c r="B682" s="232" t="s">
        <v>4141</v>
      </c>
      <c r="C682" s="232" t="s">
        <v>366</v>
      </c>
      <c r="D682" s="232" t="s">
        <v>4142</v>
      </c>
      <c r="E682" s="232">
        <v>2</v>
      </c>
      <c r="F682" s="233">
        <v>33130</v>
      </c>
      <c r="G682" s="232" t="s">
        <v>1247</v>
      </c>
      <c r="H682" s="234">
        <v>1</v>
      </c>
      <c r="I682" s="236">
        <v>1</v>
      </c>
      <c r="J682" s="236"/>
      <c r="W682" s="176" t="s">
        <v>1144</v>
      </c>
      <c r="X682" s="176" t="s">
        <v>1144</v>
      </c>
      <c r="Y682" s="176" t="s">
        <v>1144</v>
      </c>
      <c r="Z682" s="176" t="s">
        <v>1144</v>
      </c>
    </row>
    <row r="683" spans="1:26" x14ac:dyDescent="0.3">
      <c r="A683" s="232">
        <v>810902</v>
      </c>
      <c r="B683" s="232" t="s">
        <v>4144</v>
      </c>
      <c r="C683" s="232" t="s">
        <v>364</v>
      </c>
      <c r="D683" s="232" t="s">
        <v>727</v>
      </c>
      <c r="E683" s="232">
        <v>2</v>
      </c>
      <c r="F683" s="233">
        <v>32830</v>
      </c>
      <c r="G683" s="232" t="s">
        <v>702</v>
      </c>
      <c r="H683" s="234">
        <v>1</v>
      </c>
      <c r="I683" s="236">
        <v>1</v>
      </c>
      <c r="J683" s="236"/>
      <c r="W683" s="176" t="s">
        <v>1144</v>
      </c>
      <c r="X683" s="176" t="s">
        <v>1144</v>
      </c>
      <c r="Y683" s="176" t="s">
        <v>1144</v>
      </c>
      <c r="Z683" s="176" t="s">
        <v>1144</v>
      </c>
    </row>
    <row r="684" spans="1:26" x14ac:dyDescent="0.3">
      <c r="A684" s="232">
        <v>810905</v>
      </c>
      <c r="B684" s="232" t="s">
        <v>4145</v>
      </c>
      <c r="C684" s="232" t="s">
        <v>4146</v>
      </c>
      <c r="D684" s="232" t="s">
        <v>3159</v>
      </c>
      <c r="E684" s="232">
        <v>2</v>
      </c>
      <c r="F684" s="233">
        <v>24497</v>
      </c>
      <c r="G684" s="232" t="s">
        <v>1264</v>
      </c>
      <c r="H684" s="234">
        <v>1</v>
      </c>
      <c r="I684" s="236">
        <v>1</v>
      </c>
      <c r="J684" s="236"/>
      <c r="W684" s="176" t="s">
        <v>1144</v>
      </c>
      <c r="X684" s="176" t="s">
        <v>1144</v>
      </c>
      <c r="Y684" s="176" t="s">
        <v>1144</v>
      </c>
      <c r="Z684" s="176" t="s">
        <v>1144</v>
      </c>
    </row>
    <row r="685" spans="1:26" x14ac:dyDescent="0.3">
      <c r="A685" s="232">
        <v>810936</v>
      </c>
      <c r="B685" s="232" t="s">
        <v>4147</v>
      </c>
      <c r="C685" s="232" t="s">
        <v>3959</v>
      </c>
      <c r="D685" s="232" t="s">
        <v>4148</v>
      </c>
      <c r="E685" s="232">
        <v>2</v>
      </c>
      <c r="F685" s="233">
        <v>36161</v>
      </c>
      <c r="G685" s="232" t="s">
        <v>251</v>
      </c>
      <c r="H685" s="234">
        <v>1</v>
      </c>
      <c r="I685" s="236">
        <v>1</v>
      </c>
      <c r="J685" s="236"/>
      <c r="W685" s="176" t="s">
        <v>1144</v>
      </c>
      <c r="X685" s="176" t="s">
        <v>1144</v>
      </c>
      <c r="Y685" s="176" t="s">
        <v>1144</v>
      </c>
      <c r="Z685" s="176" t="s">
        <v>1144</v>
      </c>
    </row>
    <row r="686" spans="1:26" x14ac:dyDescent="0.3">
      <c r="A686" s="232">
        <v>810943</v>
      </c>
      <c r="B686" s="232" t="s">
        <v>4151</v>
      </c>
      <c r="C686" s="232" t="s">
        <v>151</v>
      </c>
      <c r="D686" s="232" t="s">
        <v>1870</v>
      </c>
      <c r="E686" s="232">
        <v>2</v>
      </c>
      <c r="F686" s="233">
        <v>34846</v>
      </c>
      <c r="G686" s="232" t="s">
        <v>4152</v>
      </c>
      <c r="H686" s="234">
        <v>1</v>
      </c>
      <c r="I686" s="236">
        <v>1</v>
      </c>
      <c r="J686" s="236"/>
      <c r="W686" s="176" t="s">
        <v>1144</v>
      </c>
      <c r="X686" s="176" t="s">
        <v>1144</v>
      </c>
      <c r="Y686" s="176" t="s">
        <v>1144</v>
      </c>
      <c r="Z686" s="176" t="s">
        <v>1144</v>
      </c>
    </row>
    <row r="687" spans="1:26" x14ac:dyDescent="0.3">
      <c r="A687" s="232">
        <v>810945</v>
      </c>
      <c r="B687" s="232" t="s">
        <v>4153</v>
      </c>
      <c r="C687" s="232" t="s">
        <v>332</v>
      </c>
      <c r="D687" s="232" t="s">
        <v>1020</v>
      </c>
      <c r="E687" s="232">
        <v>2</v>
      </c>
      <c r="F687" s="233">
        <v>32982</v>
      </c>
      <c r="G687" s="232" t="s">
        <v>251</v>
      </c>
      <c r="H687" s="234">
        <v>1</v>
      </c>
      <c r="I687" s="236">
        <v>1</v>
      </c>
      <c r="J687" s="236"/>
      <c r="W687" s="176" t="s">
        <v>1144</v>
      </c>
      <c r="X687" s="176" t="s">
        <v>1144</v>
      </c>
      <c r="Y687" s="176" t="s">
        <v>1144</v>
      </c>
      <c r="Z687" s="176" t="s">
        <v>1144</v>
      </c>
    </row>
    <row r="688" spans="1:26" x14ac:dyDescent="0.3">
      <c r="A688" s="232">
        <v>810946</v>
      </c>
      <c r="B688" s="232" t="s">
        <v>4154</v>
      </c>
      <c r="C688" s="232" t="s">
        <v>87</v>
      </c>
      <c r="D688" s="232" t="s">
        <v>868</v>
      </c>
      <c r="E688" s="232">
        <v>2</v>
      </c>
      <c r="F688" s="233">
        <v>32143</v>
      </c>
      <c r="G688" s="232" t="s">
        <v>702</v>
      </c>
      <c r="H688" s="234">
        <v>1</v>
      </c>
      <c r="I688" s="236">
        <v>1</v>
      </c>
      <c r="J688" s="236"/>
      <c r="W688" s="176" t="s">
        <v>1144</v>
      </c>
      <c r="X688" s="176" t="s">
        <v>1144</v>
      </c>
      <c r="Y688" s="176" t="s">
        <v>1144</v>
      </c>
      <c r="Z688" s="176" t="s">
        <v>1144</v>
      </c>
    </row>
    <row r="689" spans="1:26" x14ac:dyDescent="0.3">
      <c r="A689" s="232">
        <v>810947</v>
      </c>
      <c r="B689" s="232" t="s">
        <v>4155</v>
      </c>
      <c r="C689" s="232" t="s">
        <v>70</v>
      </c>
      <c r="D689" s="232" t="s">
        <v>793</v>
      </c>
      <c r="E689" s="232">
        <v>2</v>
      </c>
      <c r="F689" s="233">
        <v>35065</v>
      </c>
      <c r="G689" s="232" t="s">
        <v>1918</v>
      </c>
      <c r="H689" s="234">
        <v>1</v>
      </c>
      <c r="I689" s="236">
        <v>1</v>
      </c>
      <c r="J689" s="236"/>
      <c r="W689" s="176" t="s">
        <v>1144</v>
      </c>
      <c r="X689" s="176" t="s">
        <v>1144</v>
      </c>
      <c r="Y689" s="176" t="s">
        <v>1144</v>
      </c>
      <c r="Z689" s="176" t="s">
        <v>1144</v>
      </c>
    </row>
    <row r="690" spans="1:26" x14ac:dyDescent="0.3">
      <c r="A690" s="232">
        <v>810951</v>
      </c>
      <c r="B690" s="232" t="s">
        <v>4156</v>
      </c>
      <c r="C690" s="232" t="s">
        <v>66</v>
      </c>
      <c r="D690" s="232" t="s">
        <v>612</v>
      </c>
      <c r="E690" s="232">
        <v>2</v>
      </c>
      <c r="F690" s="233">
        <v>35796</v>
      </c>
      <c r="G690" s="232" t="s">
        <v>850</v>
      </c>
      <c r="H690" s="234">
        <v>1</v>
      </c>
      <c r="I690" s="236">
        <v>1</v>
      </c>
      <c r="J690" s="236"/>
      <c r="W690" s="176" t="s">
        <v>1144</v>
      </c>
      <c r="X690" s="176" t="s">
        <v>1144</v>
      </c>
      <c r="Y690" s="176" t="s">
        <v>1144</v>
      </c>
      <c r="Z690" s="176" t="s">
        <v>1144</v>
      </c>
    </row>
    <row r="691" spans="1:26" x14ac:dyDescent="0.3">
      <c r="A691" s="232">
        <v>810952</v>
      </c>
      <c r="B691" s="232" t="s">
        <v>4157</v>
      </c>
      <c r="C691" s="232" t="s">
        <v>89</v>
      </c>
      <c r="D691" s="232" t="s">
        <v>1205</v>
      </c>
      <c r="E691" s="232">
        <v>2</v>
      </c>
      <c r="F691" s="233">
        <v>35439</v>
      </c>
      <c r="G691" s="232" t="s">
        <v>251</v>
      </c>
      <c r="H691" s="234">
        <v>1</v>
      </c>
      <c r="I691" s="236">
        <v>1</v>
      </c>
      <c r="J691" s="236"/>
      <c r="W691" s="176" t="s">
        <v>1144</v>
      </c>
      <c r="X691" s="176" t="s">
        <v>1144</v>
      </c>
      <c r="Y691" s="176" t="s">
        <v>1144</v>
      </c>
      <c r="Z691" s="176" t="s">
        <v>1144</v>
      </c>
    </row>
    <row r="692" spans="1:26" x14ac:dyDescent="0.3">
      <c r="A692" s="232">
        <v>811409</v>
      </c>
      <c r="B692" s="232" t="s">
        <v>4164</v>
      </c>
      <c r="C692" s="232" t="s">
        <v>398</v>
      </c>
      <c r="D692" s="232" t="s">
        <v>922</v>
      </c>
      <c r="E692" s="232">
        <v>2</v>
      </c>
      <c r="F692" s="233">
        <v>35166</v>
      </c>
      <c r="H692" s="234">
        <v>1</v>
      </c>
      <c r="I692" s="236">
        <v>1</v>
      </c>
      <c r="J692" s="236"/>
      <c r="W692" s="176" t="s">
        <v>1144</v>
      </c>
      <c r="X692" s="176" t="s">
        <v>1144</v>
      </c>
      <c r="Y692" s="176" t="s">
        <v>1144</v>
      </c>
      <c r="Z692" s="176" t="s">
        <v>1144</v>
      </c>
    </row>
    <row r="693" spans="1:26" x14ac:dyDescent="0.3">
      <c r="A693" s="232">
        <v>811418</v>
      </c>
      <c r="B693" s="232" t="s">
        <v>4165</v>
      </c>
      <c r="C693" s="232" t="s">
        <v>76</v>
      </c>
      <c r="D693" s="232" t="s">
        <v>784</v>
      </c>
      <c r="E693" s="232">
        <v>2</v>
      </c>
      <c r="F693" s="233">
        <v>35093</v>
      </c>
      <c r="G693" s="232" t="s">
        <v>251</v>
      </c>
      <c r="H693" s="234">
        <v>1</v>
      </c>
      <c r="I693" s="236">
        <v>1</v>
      </c>
      <c r="J693" s="236"/>
      <c r="W693" s="176" t="s">
        <v>1144</v>
      </c>
      <c r="X693" s="176" t="s">
        <v>1144</v>
      </c>
      <c r="Y693" s="176" t="s">
        <v>1144</v>
      </c>
      <c r="Z693" s="176" t="s">
        <v>1144</v>
      </c>
    </row>
    <row r="694" spans="1:26" x14ac:dyDescent="0.3">
      <c r="A694" s="232">
        <v>811419</v>
      </c>
      <c r="B694" s="232" t="s">
        <v>4166</v>
      </c>
      <c r="C694" s="232" t="s">
        <v>89</v>
      </c>
      <c r="D694" s="232" t="s">
        <v>633</v>
      </c>
      <c r="E694" s="232">
        <v>2</v>
      </c>
      <c r="F694" s="233">
        <v>32675</v>
      </c>
      <c r="G694" s="232" t="s">
        <v>267</v>
      </c>
      <c r="H694" s="234">
        <v>1</v>
      </c>
      <c r="I694" s="236">
        <v>1</v>
      </c>
      <c r="J694" s="236"/>
      <c r="W694" s="176" t="s">
        <v>1144</v>
      </c>
      <c r="X694" s="176" t="s">
        <v>1144</v>
      </c>
      <c r="Y694" s="176" t="s">
        <v>1144</v>
      </c>
      <c r="Z694" s="176" t="s">
        <v>1144</v>
      </c>
    </row>
    <row r="695" spans="1:26" x14ac:dyDescent="0.3">
      <c r="A695" s="232">
        <v>811420</v>
      </c>
      <c r="B695" s="232" t="s">
        <v>4167</v>
      </c>
      <c r="C695" s="232" t="s">
        <v>64</v>
      </c>
      <c r="D695" s="232" t="s">
        <v>1218</v>
      </c>
      <c r="E695" s="232">
        <v>2</v>
      </c>
      <c r="F695" s="233">
        <v>34510</v>
      </c>
      <c r="G695" s="232" t="s">
        <v>4168</v>
      </c>
      <c r="H695" s="234">
        <v>1</v>
      </c>
      <c r="I695" s="236">
        <v>1</v>
      </c>
      <c r="J695" s="236"/>
      <c r="W695" s="176" t="s">
        <v>1144</v>
      </c>
      <c r="X695" s="176" t="s">
        <v>1144</v>
      </c>
      <c r="Y695" s="176" t="s">
        <v>1144</v>
      </c>
      <c r="Z695" s="176" t="s">
        <v>1144</v>
      </c>
    </row>
    <row r="696" spans="1:26" x14ac:dyDescent="0.3">
      <c r="A696" s="232">
        <v>811421</v>
      </c>
      <c r="B696" s="232" t="s">
        <v>4169</v>
      </c>
      <c r="C696" s="232" t="s">
        <v>69</v>
      </c>
      <c r="D696" s="232" t="s">
        <v>649</v>
      </c>
      <c r="E696" s="232">
        <v>2</v>
      </c>
      <c r="F696" s="233">
        <v>33351</v>
      </c>
      <c r="G696" s="232" t="s">
        <v>702</v>
      </c>
      <c r="H696" s="234">
        <v>1</v>
      </c>
      <c r="I696" s="236">
        <v>1</v>
      </c>
      <c r="J696" s="236"/>
      <c r="W696" s="176" t="s">
        <v>1144</v>
      </c>
      <c r="X696" s="176" t="s">
        <v>1144</v>
      </c>
      <c r="Y696" s="176" t="s">
        <v>1144</v>
      </c>
      <c r="Z696" s="176" t="s">
        <v>1144</v>
      </c>
    </row>
    <row r="697" spans="1:26" x14ac:dyDescent="0.3">
      <c r="A697" s="232">
        <v>811423</v>
      </c>
      <c r="B697" s="232" t="s">
        <v>4170</v>
      </c>
      <c r="C697" s="232" t="s">
        <v>66</v>
      </c>
      <c r="D697" s="232" t="s">
        <v>633</v>
      </c>
      <c r="E697" s="232">
        <v>2</v>
      </c>
      <c r="F697" s="233">
        <v>33001</v>
      </c>
      <c r="G697" s="232" t="s">
        <v>262</v>
      </c>
      <c r="H697" s="234">
        <v>1</v>
      </c>
      <c r="I697" s="236">
        <v>1</v>
      </c>
      <c r="J697" s="236"/>
      <c r="W697" s="176" t="s">
        <v>1144</v>
      </c>
      <c r="X697" s="176" t="s">
        <v>1144</v>
      </c>
      <c r="Y697" s="176" t="s">
        <v>1144</v>
      </c>
      <c r="Z697" s="176" t="s">
        <v>1144</v>
      </c>
    </row>
    <row r="698" spans="1:26" x14ac:dyDescent="0.3">
      <c r="A698" s="232">
        <v>811428</v>
      </c>
      <c r="B698" s="232" t="s">
        <v>4171</v>
      </c>
      <c r="C698" s="232" t="s">
        <v>70</v>
      </c>
      <c r="D698" s="232" t="s">
        <v>4172</v>
      </c>
      <c r="E698" s="232">
        <v>2</v>
      </c>
      <c r="F698" s="233">
        <v>27030</v>
      </c>
      <c r="G698" s="232" t="s">
        <v>1352</v>
      </c>
      <c r="H698" s="234">
        <v>1</v>
      </c>
      <c r="I698" s="236">
        <v>1</v>
      </c>
      <c r="J698" s="236"/>
      <c r="W698" s="176" t="s">
        <v>1144</v>
      </c>
      <c r="X698" s="176" t="s">
        <v>1144</v>
      </c>
      <c r="Y698" s="176" t="s">
        <v>1144</v>
      </c>
      <c r="Z698" s="176" t="s">
        <v>1144</v>
      </c>
    </row>
    <row r="699" spans="1:26" x14ac:dyDescent="0.3">
      <c r="A699" s="232">
        <v>811430</v>
      </c>
      <c r="B699" s="232" t="s">
        <v>4173</v>
      </c>
      <c r="C699" s="232" t="s">
        <v>96</v>
      </c>
      <c r="D699" s="232" t="s">
        <v>684</v>
      </c>
      <c r="E699" s="232">
        <v>2</v>
      </c>
      <c r="F699" s="233">
        <v>35431</v>
      </c>
      <c r="G699" s="232" t="s">
        <v>702</v>
      </c>
      <c r="H699" s="234">
        <v>1</v>
      </c>
      <c r="I699" s="236">
        <v>1</v>
      </c>
      <c r="J699" s="236"/>
      <c r="W699" s="176" t="s">
        <v>1144</v>
      </c>
      <c r="X699" s="176" t="s">
        <v>1144</v>
      </c>
      <c r="Y699" s="176" t="s">
        <v>1144</v>
      </c>
      <c r="Z699" s="176" t="s">
        <v>1144</v>
      </c>
    </row>
    <row r="700" spans="1:26" x14ac:dyDescent="0.3">
      <c r="A700" s="232">
        <v>811432</v>
      </c>
      <c r="B700" s="232" t="s">
        <v>4174</v>
      </c>
      <c r="C700" s="232" t="s">
        <v>486</v>
      </c>
      <c r="D700" s="232" t="s">
        <v>979</v>
      </c>
      <c r="E700" s="232">
        <v>2</v>
      </c>
      <c r="F700" s="233">
        <v>35431</v>
      </c>
      <c r="G700" s="232" t="s">
        <v>702</v>
      </c>
      <c r="H700" s="234">
        <v>1</v>
      </c>
      <c r="I700" s="236">
        <v>1</v>
      </c>
      <c r="J700" s="236"/>
      <c r="W700" s="176" t="s">
        <v>1144</v>
      </c>
      <c r="X700" s="176" t="s">
        <v>1144</v>
      </c>
      <c r="Y700" s="176" t="s">
        <v>1144</v>
      </c>
      <c r="Z700" s="176" t="s">
        <v>1144</v>
      </c>
    </row>
    <row r="701" spans="1:26" x14ac:dyDescent="0.3">
      <c r="A701" s="232">
        <v>811434</v>
      </c>
      <c r="B701" s="232" t="s">
        <v>4175</v>
      </c>
      <c r="C701" s="232" t="s">
        <v>66</v>
      </c>
      <c r="D701" s="232" t="s">
        <v>3301</v>
      </c>
      <c r="E701" s="232">
        <v>2</v>
      </c>
      <c r="F701" s="233">
        <v>35069</v>
      </c>
      <c r="G701" s="232" t="s">
        <v>702</v>
      </c>
      <c r="H701" s="234">
        <v>1</v>
      </c>
      <c r="I701" s="236">
        <v>1</v>
      </c>
      <c r="J701" s="236"/>
      <c r="W701" s="176" t="s">
        <v>1144</v>
      </c>
      <c r="X701" s="176" t="s">
        <v>1144</v>
      </c>
      <c r="Y701" s="176" t="s">
        <v>1144</v>
      </c>
      <c r="Z701" s="176" t="s">
        <v>1144</v>
      </c>
    </row>
    <row r="702" spans="1:26" x14ac:dyDescent="0.3">
      <c r="A702" s="232">
        <v>811438</v>
      </c>
      <c r="B702" s="232" t="s">
        <v>4176</v>
      </c>
      <c r="C702" s="232" t="s">
        <v>68</v>
      </c>
      <c r="D702" s="232" t="s">
        <v>659</v>
      </c>
      <c r="E702" s="232">
        <v>2</v>
      </c>
      <c r="F702" s="233">
        <v>34335</v>
      </c>
      <c r="G702" s="232" t="s">
        <v>702</v>
      </c>
      <c r="H702" s="234">
        <v>1</v>
      </c>
      <c r="I702" s="236">
        <v>1</v>
      </c>
      <c r="J702" s="236"/>
      <c r="W702" s="176" t="s">
        <v>1144</v>
      </c>
      <c r="X702" s="176" t="s">
        <v>1144</v>
      </c>
      <c r="Y702" s="176" t="s">
        <v>1144</v>
      </c>
      <c r="Z702" s="176" t="s">
        <v>1144</v>
      </c>
    </row>
    <row r="703" spans="1:26" x14ac:dyDescent="0.3">
      <c r="A703" s="232">
        <v>811439</v>
      </c>
      <c r="B703" s="232" t="s">
        <v>4177</v>
      </c>
      <c r="C703" s="232" t="s">
        <v>68</v>
      </c>
      <c r="D703" s="232" t="s">
        <v>624</v>
      </c>
      <c r="E703" s="232">
        <v>2</v>
      </c>
      <c r="F703" s="233">
        <v>34112</v>
      </c>
      <c r="G703" s="232" t="s">
        <v>4178</v>
      </c>
      <c r="H703" s="234">
        <v>1</v>
      </c>
      <c r="I703" s="236">
        <v>1</v>
      </c>
      <c r="J703" s="236"/>
      <c r="W703" s="176" t="s">
        <v>1144</v>
      </c>
      <c r="X703" s="176" t="s">
        <v>1144</v>
      </c>
      <c r="Y703" s="176" t="s">
        <v>1144</v>
      </c>
      <c r="Z703" s="176" t="s">
        <v>1144</v>
      </c>
    </row>
    <row r="704" spans="1:26" x14ac:dyDescent="0.3">
      <c r="A704" s="232">
        <v>807229</v>
      </c>
      <c r="B704" s="232" t="s">
        <v>4215</v>
      </c>
      <c r="C704" s="232" t="s">
        <v>124</v>
      </c>
      <c r="D704" s="232" t="s">
        <v>1052</v>
      </c>
      <c r="E704" s="232">
        <v>2</v>
      </c>
      <c r="F704" s="233">
        <v>35431</v>
      </c>
      <c r="G704" s="232" t="s">
        <v>702</v>
      </c>
      <c r="H704" s="234">
        <v>1</v>
      </c>
      <c r="I704" s="236">
        <v>1</v>
      </c>
      <c r="J704" s="236"/>
      <c r="Y704" s="176" t="s">
        <v>1144</v>
      </c>
      <c r="Z704" s="176" t="s">
        <v>1144</v>
      </c>
    </row>
    <row r="705" spans="1:26" x14ac:dyDescent="0.3">
      <c r="A705" s="232">
        <v>807407</v>
      </c>
      <c r="B705" s="232" t="s">
        <v>4218</v>
      </c>
      <c r="C705" s="232" t="s">
        <v>2649</v>
      </c>
      <c r="D705" s="232" t="s">
        <v>900</v>
      </c>
      <c r="E705" s="232">
        <v>2</v>
      </c>
      <c r="F705" s="233">
        <v>29386</v>
      </c>
      <c r="G705" s="232" t="s">
        <v>251</v>
      </c>
      <c r="H705" s="234">
        <v>1</v>
      </c>
      <c r="I705" s="236">
        <v>1</v>
      </c>
      <c r="J705" s="236"/>
      <c r="Y705" s="176" t="s">
        <v>1144</v>
      </c>
      <c r="Z705" s="176" t="s">
        <v>1144</v>
      </c>
    </row>
    <row r="706" spans="1:26" x14ac:dyDescent="0.3">
      <c r="A706" s="232">
        <v>808445</v>
      </c>
      <c r="B706" s="232" t="s">
        <v>4238</v>
      </c>
      <c r="C706" s="232" t="s">
        <v>451</v>
      </c>
      <c r="D706" s="232" t="s">
        <v>1787</v>
      </c>
      <c r="E706" s="232">
        <v>2</v>
      </c>
      <c r="F706" s="233">
        <v>27544</v>
      </c>
      <c r="G706" s="232" t="s">
        <v>251</v>
      </c>
      <c r="H706" s="234">
        <v>1</v>
      </c>
      <c r="I706" s="236">
        <v>1</v>
      </c>
      <c r="J706" s="236"/>
      <c r="X706" s="176" t="s">
        <v>1144</v>
      </c>
      <c r="Y706" s="176" t="s">
        <v>1144</v>
      </c>
      <c r="Z706" s="176" t="s">
        <v>1144</v>
      </c>
    </row>
    <row r="707" spans="1:26" x14ac:dyDescent="0.3">
      <c r="A707" s="232">
        <v>808497</v>
      </c>
      <c r="B707" s="232" t="s">
        <v>4243</v>
      </c>
      <c r="C707" s="232" t="s">
        <v>4244</v>
      </c>
      <c r="D707" s="232" t="s">
        <v>4245</v>
      </c>
      <c r="E707" s="232">
        <v>2</v>
      </c>
      <c r="F707" s="233">
        <v>34015</v>
      </c>
      <c r="G707" s="232" t="s">
        <v>1693</v>
      </c>
      <c r="H707" s="234">
        <v>1</v>
      </c>
      <c r="I707" s="236">
        <v>1</v>
      </c>
      <c r="J707" s="236"/>
      <c r="X707" s="176" t="s">
        <v>1144</v>
      </c>
      <c r="Y707" s="176" t="s">
        <v>1144</v>
      </c>
      <c r="Z707" s="176" t="s">
        <v>1144</v>
      </c>
    </row>
    <row r="708" spans="1:26" x14ac:dyDescent="0.3">
      <c r="A708" s="232">
        <v>808499</v>
      </c>
      <c r="B708" s="232" t="s">
        <v>4246</v>
      </c>
      <c r="C708" s="232" t="s">
        <v>160</v>
      </c>
      <c r="D708" s="232" t="s">
        <v>672</v>
      </c>
      <c r="E708" s="232">
        <v>2</v>
      </c>
      <c r="F708" s="233">
        <v>35161</v>
      </c>
      <c r="G708" s="232" t="s">
        <v>251</v>
      </c>
      <c r="H708" s="234">
        <v>1</v>
      </c>
      <c r="I708" s="236">
        <v>1</v>
      </c>
      <c r="J708" s="236"/>
      <c r="Y708" s="176" t="s">
        <v>1144</v>
      </c>
      <c r="Z708" s="176" t="s">
        <v>1144</v>
      </c>
    </row>
    <row r="709" spans="1:26" x14ac:dyDescent="0.3">
      <c r="A709" s="232">
        <v>808928</v>
      </c>
      <c r="B709" s="232" t="s">
        <v>4250</v>
      </c>
      <c r="C709" s="232" t="s">
        <v>180</v>
      </c>
      <c r="D709" s="232" t="s">
        <v>607</v>
      </c>
      <c r="E709" s="232">
        <v>2</v>
      </c>
      <c r="F709" s="233">
        <v>34927</v>
      </c>
      <c r="G709" s="232" t="s">
        <v>251</v>
      </c>
      <c r="H709" s="234">
        <v>1</v>
      </c>
      <c r="I709" s="236">
        <v>1</v>
      </c>
      <c r="J709" s="236"/>
      <c r="X709" s="176" t="s">
        <v>1144</v>
      </c>
      <c r="Y709" s="176" t="s">
        <v>1144</v>
      </c>
      <c r="Z709" s="176" t="s">
        <v>1144</v>
      </c>
    </row>
    <row r="710" spans="1:26" x14ac:dyDescent="0.3">
      <c r="A710" s="232">
        <v>809087</v>
      </c>
      <c r="B710" s="232" t="s">
        <v>4253</v>
      </c>
      <c r="C710" s="232" t="s">
        <v>4254</v>
      </c>
      <c r="D710" s="232" t="s">
        <v>4255</v>
      </c>
      <c r="E710" s="232">
        <v>2</v>
      </c>
      <c r="F710" s="233">
        <v>33822</v>
      </c>
      <c r="G710" s="232" t="s">
        <v>647</v>
      </c>
      <c r="H710" s="234">
        <v>1</v>
      </c>
      <c r="I710" s="236">
        <v>1</v>
      </c>
      <c r="J710" s="236"/>
      <c r="Y710" s="176" t="s">
        <v>1144</v>
      </c>
      <c r="Z710" s="176" t="s">
        <v>1144</v>
      </c>
    </row>
    <row r="711" spans="1:26" x14ac:dyDescent="0.3">
      <c r="A711" s="232">
        <v>810886</v>
      </c>
      <c r="B711" s="232" t="s">
        <v>4269</v>
      </c>
      <c r="C711" s="232" t="s">
        <v>92</v>
      </c>
      <c r="D711" s="232" t="s">
        <v>711</v>
      </c>
      <c r="E711" s="232">
        <v>2</v>
      </c>
      <c r="F711" s="233">
        <v>33114</v>
      </c>
      <c r="G711" s="232" t="s">
        <v>759</v>
      </c>
      <c r="H711" s="234">
        <v>1</v>
      </c>
      <c r="I711" s="236">
        <v>1</v>
      </c>
      <c r="J711" s="236"/>
      <c r="Y711" s="176" t="s">
        <v>1144</v>
      </c>
      <c r="Z711" s="176" t="s">
        <v>1144</v>
      </c>
    </row>
    <row r="712" spans="1:26" x14ac:dyDescent="0.3">
      <c r="A712" s="232">
        <v>810937</v>
      </c>
      <c r="B712" s="232" t="s">
        <v>4272</v>
      </c>
      <c r="C712" s="232" t="s">
        <v>92</v>
      </c>
      <c r="D712" s="232" t="s">
        <v>1063</v>
      </c>
      <c r="E712" s="232">
        <v>2</v>
      </c>
      <c r="F712" s="233">
        <v>34817</v>
      </c>
      <c r="G712" s="232" t="s">
        <v>682</v>
      </c>
      <c r="H712" s="234">
        <v>1</v>
      </c>
      <c r="I712" s="236">
        <v>1</v>
      </c>
      <c r="J712" s="236"/>
      <c r="X712" s="176" t="s">
        <v>1144</v>
      </c>
      <c r="Y712" s="176" t="s">
        <v>1144</v>
      </c>
      <c r="Z712" s="176" t="s">
        <v>1144</v>
      </c>
    </row>
    <row r="713" spans="1:26" x14ac:dyDescent="0.3">
      <c r="A713" s="232">
        <v>811413</v>
      </c>
      <c r="B713" s="232" t="s">
        <v>4275</v>
      </c>
      <c r="C713" s="232" t="s">
        <v>4276</v>
      </c>
      <c r="D713" s="232" t="s">
        <v>1300</v>
      </c>
      <c r="E713" s="232">
        <v>2</v>
      </c>
      <c r="F713" s="233">
        <v>33887</v>
      </c>
      <c r="G713" s="232" t="s">
        <v>4277</v>
      </c>
      <c r="H713" s="234">
        <v>1</v>
      </c>
      <c r="I713" s="236">
        <v>1</v>
      </c>
      <c r="J713" s="236"/>
      <c r="Y713" s="176" t="s">
        <v>1144</v>
      </c>
      <c r="Z713" s="176" t="s">
        <v>1144</v>
      </c>
    </row>
    <row r="714" spans="1:26" x14ac:dyDescent="0.3">
      <c r="A714" s="232">
        <v>811436</v>
      </c>
      <c r="B714" s="232" t="s">
        <v>4280</v>
      </c>
      <c r="C714" s="232" t="s">
        <v>126</v>
      </c>
      <c r="D714" s="232" t="s">
        <v>4281</v>
      </c>
      <c r="E714" s="232">
        <v>2</v>
      </c>
      <c r="F714" s="233">
        <v>34716</v>
      </c>
      <c r="G714" s="232" t="s">
        <v>4282</v>
      </c>
      <c r="H714" s="234">
        <v>1</v>
      </c>
      <c r="I714" s="236">
        <v>1</v>
      </c>
      <c r="J714" s="236"/>
      <c r="Y714" s="176" t="s">
        <v>1144</v>
      </c>
      <c r="Z714" s="176" t="s">
        <v>1144</v>
      </c>
    </row>
    <row r="715" spans="1:26" x14ac:dyDescent="0.3">
      <c r="A715" s="232">
        <v>811442</v>
      </c>
      <c r="B715" s="232" t="s">
        <v>4283</v>
      </c>
      <c r="C715" s="232" t="s">
        <v>499</v>
      </c>
      <c r="D715" s="232" t="s">
        <v>644</v>
      </c>
      <c r="E715" s="232">
        <v>2</v>
      </c>
      <c r="F715" s="233">
        <v>34020</v>
      </c>
      <c r="G715" s="232" t="s">
        <v>251</v>
      </c>
      <c r="H715" s="234">
        <v>1</v>
      </c>
      <c r="I715" s="236">
        <v>1</v>
      </c>
      <c r="J715" s="236"/>
      <c r="X715" s="176" t="s">
        <v>1144</v>
      </c>
      <c r="Y715" s="176" t="s">
        <v>1144</v>
      </c>
      <c r="Z715" s="176" t="s">
        <v>1144</v>
      </c>
    </row>
    <row r="716" spans="1:26" x14ac:dyDescent="0.3">
      <c r="A716" s="232">
        <v>811445</v>
      </c>
      <c r="B716" s="232" t="s">
        <v>4284</v>
      </c>
      <c r="C716" s="232" t="s">
        <v>489</v>
      </c>
      <c r="D716" s="232" t="s">
        <v>772</v>
      </c>
      <c r="E716" s="232">
        <v>2</v>
      </c>
      <c r="F716" s="233">
        <v>35817</v>
      </c>
      <c r="G716" s="232" t="s">
        <v>4285</v>
      </c>
      <c r="H716" s="234">
        <v>1</v>
      </c>
      <c r="I716" s="236">
        <v>1</v>
      </c>
      <c r="J716" s="236"/>
      <c r="Y716" s="176" t="s">
        <v>1144</v>
      </c>
      <c r="Z716" s="176" t="s">
        <v>1144</v>
      </c>
    </row>
    <row r="717" spans="1:26" x14ac:dyDescent="0.3">
      <c r="A717" s="232">
        <v>811616</v>
      </c>
      <c r="B717" s="232" t="s">
        <v>4303</v>
      </c>
      <c r="C717" s="232" t="s">
        <v>4304</v>
      </c>
      <c r="D717" s="232" t="s">
        <v>4305</v>
      </c>
      <c r="E717" s="232">
        <v>2</v>
      </c>
      <c r="F717" s="233">
        <v>35144</v>
      </c>
      <c r="G717" s="232" t="s">
        <v>269</v>
      </c>
      <c r="H717" s="234">
        <v>1</v>
      </c>
      <c r="I717" s="236">
        <v>1</v>
      </c>
      <c r="J717" s="236"/>
      <c r="X717" s="176" t="s">
        <v>1144</v>
      </c>
      <c r="Y717" s="176" t="s">
        <v>1144</v>
      </c>
      <c r="Z717" s="176" t="s">
        <v>1144</v>
      </c>
    </row>
    <row r="718" spans="1:26" x14ac:dyDescent="0.3">
      <c r="A718" s="232">
        <v>812353</v>
      </c>
      <c r="B718" s="232" t="s">
        <v>4306</v>
      </c>
      <c r="C718" s="232" t="s">
        <v>105</v>
      </c>
      <c r="D718" s="232" t="s">
        <v>607</v>
      </c>
      <c r="E718" s="232">
        <v>2</v>
      </c>
      <c r="F718" s="233">
        <v>35125</v>
      </c>
      <c r="G718" s="232" t="s">
        <v>4307</v>
      </c>
      <c r="H718" s="234">
        <v>1</v>
      </c>
      <c r="I718" s="236">
        <v>1</v>
      </c>
      <c r="J718" s="236"/>
      <c r="Y718" s="176" t="s">
        <v>1144</v>
      </c>
      <c r="Z718" s="176" t="s">
        <v>1144</v>
      </c>
    </row>
    <row r="719" spans="1:26" x14ac:dyDescent="0.3">
      <c r="A719" s="232">
        <v>812355</v>
      </c>
      <c r="B719" s="232" t="s">
        <v>4308</v>
      </c>
      <c r="C719" s="232" t="s">
        <v>92</v>
      </c>
      <c r="D719" s="232" t="s">
        <v>1059</v>
      </c>
      <c r="E719" s="232">
        <v>2</v>
      </c>
      <c r="F719" s="233">
        <v>34744</v>
      </c>
      <c r="G719" s="232" t="s">
        <v>4309</v>
      </c>
      <c r="H719" s="234">
        <v>1</v>
      </c>
      <c r="I719" s="236">
        <v>1</v>
      </c>
      <c r="J719" s="236"/>
      <c r="Y719" s="176" t="s">
        <v>1144</v>
      </c>
      <c r="Z719" s="176" t="s">
        <v>1144</v>
      </c>
    </row>
    <row r="720" spans="1:26" x14ac:dyDescent="0.3">
      <c r="A720" s="232">
        <v>812356</v>
      </c>
      <c r="B720" s="232" t="s">
        <v>4310</v>
      </c>
      <c r="C720" s="232" t="s">
        <v>527</v>
      </c>
      <c r="D720" s="232" t="s">
        <v>3018</v>
      </c>
      <c r="E720" s="232">
        <v>2</v>
      </c>
      <c r="F720" s="233">
        <v>31910</v>
      </c>
      <c r="G720" s="232" t="s">
        <v>251</v>
      </c>
      <c r="H720" s="234">
        <v>1</v>
      </c>
      <c r="I720" s="236">
        <v>1</v>
      </c>
      <c r="J720" s="236"/>
      <c r="Y720" s="176" t="s">
        <v>1144</v>
      </c>
      <c r="Z720" s="176" t="s">
        <v>1144</v>
      </c>
    </row>
    <row r="721" spans="1:26" x14ac:dyDescent="0.3">
      <c r="A721" s="232">
        <v>812363</v>
      </c>
      <c r="B721" s="232" t="s">
        <v>4313</v>
      </c>
      <c r="C721" s="232" t="s">
        <v>66</v>
      </c>
      <c r="D721" s="232" t="s">
        <v>1091</v>
      </c>
      <c r="E721" s="232">
        <v>2</v>
      </c>
      <c r="F721" s="233">
        <v>34449</v>
      </c>
      <c r="G721" s="232" t="s">
        <v>4314</v>
      </c>
      <c r="H721" s="234">
        <v>1</v>
      </c>
      <c r="I721" s="236">
        <v>1</v>
      </c>
      <c r="J721" s="236"/>
      <c r="Y721" s="176" t="s">
        <v>1144</v>
      </c>
      <c r="Z721" s="176" t="s">
        <v>1144</v>
      </c>
    </row>
    <row r="722" spans="1:26" x14ac:dyDescent="0.3">
      <c r="A722" s="232">
        <v>812364</v>
      </c>
      <c r="B722" s="232" t="s">
        <v>4315</v>
      </c>
      <c r="C722" s="232" t="s">
        <v>65</v>
      </c>
      <c r="D722" s="232" t="s">
        <v>747</v>
      </c>
      <c r="E722" s="232">
        <v>2</v>
      </c>
      <c r="F722" s="233">
        <v>32425</v>
      </c>
      <c r="G722" s="232" t="s">
        <v>2006</v>
      </c>
      <c r="H722" s="234">
        <v>1</v>
      </c>
      <c r="I722" s="236">
        <v>1</v>
      </c>
      <c r="J722" s="236"/>
      <c r="Y722" s="176" t="s">
        <v>1144</v>
      </c>
      <c r="Z722" s="176" t="s">
        <v>1144</v>
      </c>
    </row>
    <row r="723" spans="1:26" x14ac:dyDescent="0.3">
      <c r="A723" s="232">
        <v>812375</v>
      </c>
      <c r="B723" s="232" t="s">
        <v>4317</v>
      </c>
      <c r="C723" s="232" t="s">
        <v>106</v>
      </c>
      <c r="D723" s="232" t="s">
        <v>4318</v>
      </c>
      <c r="E723" s="232">
        <v>2</v>
      </c>
      <c r="F723" s="233">
        <v>35074</v>
      </c>
      <c r="G723" s="232" t="s">
        <v>251</v>
      </c>
      <c r="H723" s="234">
        <v>1</v>
      </c>
      <c r="I723" s="236">
        <v>1</v>
      </c>
      <c r="J723" s="236"/>
      <c r="Y723" s="176" t="s">
        <v>1144</v>
      </c>
      <c r="Z723" s="176" t="s">
        <v>1144</v>
      </c>
    </row>
    <row r="724" spans="1:26" x14ac:dyDescent="0.3">
      <c r="A724" s="232">
        <v>812386</v>
      </c>
      <c r="B724" s="232" t="s">
        <v>4323</v>
      </c>
      <c r="C724" s="232" t="s">
        <v>191</v>
      </c>
      <c r="D724" s="232" t="s">
        <v>4324</v>
      </c>
      <c r="E724" s="232">
        <v>2</v>
      </c>
      <c r="F724" s="233">
        <v>29073</v>
      </c>
      <c r="G724" s="232" t="s">
        <v>4325</v>
      </c>
      <c r="H724" s="234">
        <v>1</v>
      </c>
      <c r="I724" s="236">
        <v>1</v>
      </c>
      <c r="J724" s="236"/>
      <c r="Y724" s="176" t="s">
        <v>1144</v>
      </c>
      <c r="Z724" s="176" t="s">
        <v>1144</v>
      </c>
    </row>
    <row r="725" spans="1:26" x14ac:dyDescent="0.3">
      <c r="A725" s="232">
        <v>812387</v>
      </c>
      <c r="B725" s="232" t="s">
        <v>4326</v>
      </c>
      <c r="C725" s="232" t="s">
        <v>70</v>
      </c>
      <c r="D725" s="232" t="s">
        <v>600</v>
      </c>
      <c r="E725" s="232">
        <v>2</v>
      </c>
      <c r="F725" s="233">
        <v>28842</v>
      </c>
      <c r="G725" s="232" t="s">
        <v>251</v>
      </c>
      <c r="H725" s="234">
        <v>1</v>
      </c>
      <c r="I725" s="236">
        <v>1</v>
      </c>
      <c r="J725" s="236"/>
      <c r="Y725" s="176" t="s">
        <v>1144</v>
      </c>
      <c r="Z725" s="176" t="s">
        <v>1144</v>
      </c>
    </row>
    <row r="726" spans="1:26" x14ac:dyDescent="0.3">
      <c r="A726" s="232">
        <v>807637</v>
      </c>
      <c r="B726" s="232" t="s">
        <v>4329</v>
      </c>
      <c r="C726" s="232" t="s">
        <v>149</v>
      </c>
      <c r="D726" s="232" t="s">
        <v>3744</v>
      </c>
      <c r="E726" s="232">
        <v>2</v>
      </c>
      <c r="F726" s="233">
        <v>34639</v>
      </c>
      <c r="G726" s="232" t="s">
        <v>251</v>
      </c>
      <c r="H726" s="234">
        <v>1</v>
      </c>
      <c r="I726" s="236">
        <v>1</v>
      </c>
      <c r="J726" s="236"/>
      <c r="W726" s="176" t="s">
        <v>1144</v>
      </c>
      <c r="X726" s="176" t="s">
        <v>1144</v>
      </c>
      <c r="Y726" s="176" t="s">
        <v>1144</v>
      </c>
      <c r="Z726" s="176" t="s">
        <v>1144</v>
      </c>
    </row>
    <row r="727" spans="1:26" x14ac:dyDescent="0.3">
      <c r="A727" s="232">
        <v>808983</v>
      </c>
      <c r="B727" s="232" t="s">
        <v>4330</v>
      </c>
      <c r="C727" s="232" t="s">
        <v>66</v>
      </c>
      <c r="D727" s="232" t="s">
        <v>4331</v>
      </c>
      <c r="E727" s="232">
        <v>2</v>
      </c>
      <c r="F727" s="233">
        <v>33604</v>
      </c>
      <c r="G727" s="232" t="s">
        <v>251</v>
      </c>
      <c r="H727" s="234">
        <v>1</v>
      </c>
      <c r="I727" s="236">
        <v>1</v>
      </c>
      <c r="J727" s="236"/>
      <c r="W727" s="176" t="s">
        <v>1144</v>
      </c>
      <c r="X727" s="176" t="s">
        <v>1144</v>
      </c>
      <c r="Y727" s="176" t="s">
        <v>1144</v>
      </c>
      <c r="Z727" s="176" t="s">
        <v>1144</v>
      </c>
    </row>
    <row r="728" spans="1:26" x14ac:dyDescent="0.3">
      <c r="A728" s="232">
        <v>808911</v>
      </c>
      <c r="B728" s="232" t="s">
        <v>4344</v>
      </c>
      <c r="C728" s="232" t="s">
        <v>66</v>
      </c>
      <c r="D728" s="232" t="s">
        <v>1212</v>
      </c>
      <c r="E728" s="232">
        <v>2</v>
      </c>
      <c r="F728" s="233">
        <v>33601</v>
      </c>
      <c r="G728" s="232" t="s">
        <v>765</v>
      </c>
      <c r="H728" s="234">
        <v>1</v>
      </c>
      <c r="I728" s="236">
        <v>1</v>
      </c>
      <c r="J728" s="236"/>
      <c r="Y728" s="176" t="s">
        <v>1144</v>
      </c>
      <c r="Z728" s="176" t="s">
        <v>1144</v>
      </c>
    </row>
    <row r="729" spans="1:26" x14ac:dyDescent="0.3">
      <c r="A729" s="232">
        <v>813957</v>
      </c>
      <c r="B729" s="232" t="s">
        <v>4359</v>
      </c>
      <c r="C729" s="232" t="s">
        <v>1515</v>
      </c>
      <c r="D729" s="232" t="s">
        <v>4360</v>
      </c>
      <c r="E729" s="232">
        <v>2</v>
      </c>
      <c r="F729" s="233">
        <v>35320</v>
      </c>
      <c r="G729" s="232" t="s">
        <v>4361</v>
      </c>
      <c r="H729" s="234">
        <v>1</v>
      </c>
      <c r="I729" s="236">
        <v>1</v>
      </c>
      <c r="J729" s="236"/>
      <c r="Z729" s="176" t="s">
        <v>1144</v>
      </c>
    </row>
    <row r="730" spans="1:26" x14ac:dyDescent="0.3">
      <c r="A730" s="232">
        <v>813546</v>
      </c>
      <c r="B730" s="232" t="s">
        <v>4367</v>
      </c>
      <c r="C730" s="232" t="s">
        <v>352</v>
      </c>
      <c r="D730" s="232" t="s">
        <v>820</v>
      </c>
      <c r="E730" s="232">
        <v>2</v>
      </c>
      <c r="F730" s="233">
        <v>32143</v>
      </c>
      <c r="G730" s="232" t="s">
        <v>1229</v>
      </c>
      <c r="H730" s="234">
        <v>1</v>
      </c>
      <c r="I730" s="236">
        <v>1</v>
      </c>
      <c r="J730" s="236"/>
      <c r="Z730" s="176" t="s">
        <v>1144</v>
      </c>
    </row>
    <row r="731" spans="1:26" x14ac:dyDescent="0.3">
      <c r="A731" s="232">
        <v>813571</v>
      </c>
      <c r="B731" s="232" t="s">
        <v>4369</v>
      </c>
      <c r="C731" s="232" t="s">
        <v>399</v>
      </c>
      <c r="D731" s="232" t="s">
        <v>1053</v>
      </c>
      <c r="E731" s="232">
        <v>2</v>
      </c>
      <c r="F731" s="233">
        <v>34582</v>
      </c>
      <c r="G731" s="232" t="s">
        <v>4370</v>
      </c>
      <c r="H731" s="234">
        <v>1</v>
      </c>
      <c r="I731" s="236">
        <v>1</v>
      </c>
      <c r="J731" s="236"/>
      <c r="Z731" s="176" t="s">
        <v>1144</v>
      </c>
    </row>
    <row r="732" spans="1:26" x14ac:dyDescent="0.3">
      <c r="A732" s="232">
        <v>813627</v>
      </c>
      <c r="B732" s="232" t="s">
        <v>4371</v>
      </c>
      <c r="C732" s="232" t="s">
        <v>1174</v>
      </c>
      <c r="D732" s="232" t="s">
        <v>662</v>
      </c>
      <c r="E732" s="232">
        <v>2</v>
      </c>
      <c r="F732" s="233">
        <v>36647</v>
      </c>
      <c r="G732" s="232" t="s">
        <v>251</v>
      </c>
      <c r="H732" s="234">
        <v>1</v>
      </c>
      <c r="I732" s="236">
        <v>1</v>
      </c>
      <c r="J732" s="236"/>
      <c r="Z732" s="176" t="s">
        <v>1144</v>
      </c>
    </row>
    <row r="733" spans="1:26" x14ac:dyDescent="0.3">
      <c r="A733" s="232">
        <v>813645</v>
      </c>
      <c r="B733" s="232" t="s">
        <v>4373</v>
      </c>
      <c r="C733" s="232" t="s">
        <v>136</v>
      </c>
      <c r="D733" s="232" t="s">
        <v>603</v>
      </c>
      <c r="E733" s="232">
        <v>2</v>
      </c>
      <c r="F733" s="233">
        <v>34455</v>
      </c>
      <c r="G733" s="232" t="s">
        <v>702</v>
      </c>
      <c r="H733" s="234">
        <v>1</v>
      </c>
      <c r="I733" s="236">
        <v>1</v>
      </c>
      <c r="J733" s="236"/>
      <c r="Z733" s="176" t="s">
        <v>1144</v>
      </c>
    </row>
    <row r="734" spans="1:26" x14ac:dyDescent="0.3">
      <c r="A734" s="232">
        <v>813649</v>
      </c>
      <c r="B734" s="232" t="s">
        <v>4374</v>
      </c>
      <c r="C734" s="232" t="s">
        <v>139</v>
      </c>
      <c r="D734" s="232" t="s">
        <v>691</v>
      </c>
      <c r="E734" s="232">
        <v>2</v>
      </c>
      <c r="F734" s="233">
        <v>33705</v>
      </c>
      <c r="G734" s="232" t="s">
        <v>269</v>
      </c>
      <c r="H734" s="234">
        <v>1</v>
      </c>
      <c r="I734" s="236">
        <v>1</v>
      </c>
      <c r="J734" s="236"/>
      <c r="Z734" s="176" t="s">
        <v>1144</v>
      </c>
    </row>
    <row r="735" spans="1:26" x14ac:dyDescent="0.3">
      <c r="A735" s="232">
        <v>813686</v>
      </c>
      <c r="B735" s="232" t="s">
        <v>4375</v>
      </c>
      <c r="C735" s="232" t="s">
        <v>349</v>
      </c>
      <c r="D735" s="232" t="s">
        <v>1074</v>
      </c>
      <c r="E735" s="232">
        <v>2</v>
      </c>
      <c r="F735" s="233" t="s">
        <v>4376</v>
      </c>
      <c r="G735" s="232" t="s">
        <v>4377</v>
      </c>
      <c r="H735" s="234">
        <v>1</v>
      </c>
      <c r="I735" s="236">
        <v>1</v>
      </c>
      <c r="J735" s="236"/>
      <c r="Z735" s="176" t="s">
        <v>1144</v>
      </c>
    </row>
    <row r="736" spans="1:26" x14ac:dyDescent="0.3">
      <c r="A736" s="232">
        <v>813715</v>
      </c>
      <c r="B736" s="232" t="s">
        <v>4378</v>
      </c>
      <c r="C736" s="232" t="s">
        <v>552</v>
      </c>
      <c r="D736" s="232" t="s">
        <v>1047</v>
      </c>
      <c r="E736" s="232">
        <v>2</v>
      </c>
      <c r="F736" s="233">
        <v>30945</v>
      </c>
      <c r="H736" s="234">
        <v>1</v>
      </c>
      <c r="I736" s="236">
        <v>1</v>
      </c>
      <c r="J736" s="236"/>
      <c r="Z736" s="176" t="s">
        <v>1144</v>
      </c>
    </row>
    <row r="737" spans="1:26" x14ac:dyDescent="0.3">
      <c r="A737" s="232">
        <v>813720</v>
      </c>
      <c r="B737" s="232" t="s">
        <v>4379</v>
      </c>
      <c r="C737" s="232" t="s">
        <v>152</v>
      </c>
      <c r="D737" s="232" t="s">
        <v>609</v>
      </c>
      <c r="E737" s="232">
        <v>2</v>
      </c>
      <c r="F737" s="233">
        <v>36764</v>
      </c>
      <c r="G737" s="232" t="s">
        <v>251</v>
      </c>
      <c r="H737" s="234">
        <v>1</v>
      </c>
      <c r="I737" s="236">
        <v>1</v>
      </c>
      <c r="J737" s="236"/>
      <c r="Z737" s="176" t="s">
        <v>1144</v>
      </c>
    </row>
    <row r="738" spans="1:26" x14ac:dyDescent="0.3">
      <c r="A738" s="232">
        <v>813768</v>
      </c>
      <c r="B738" s="232" t="s">
        <v>4380</v>
      </c>
      <c r="C738" s="232" t="s">
        <v>342</v>
      </c>
      <c r="D738" s="232" t="s">
        <v>1510</v>
      </c>
      <c r="E738" s="232">
        <v>2</v>
      </c>
      <c r="F738" s="233" t="s">
        <v>4381</v>
      </c>
      <c r="G738" s="232" t="s">
        <v>251</v>
      </c>
      <c r="H738" s="234">
        <v>1</v>
      </c>
      <c r="I738" s="236">
        <v>1</v>
      </c>
      <c r="J738" s="236"/>
      <c r="Z738" s="176" t="s">
        <v>1144</v>
      </c>
    </row>
    <row r="739" spans="1:26" x14ac:dyDescent="0.3">
      <c r="A739" s="232">
        <v>813785</v>
      </c>
      <c r="B739" s="232" t="s">
        <v>4384</v>
      </c>
      <c r="C739" s="232" t="s">
        <v>78</v>
      </c>
      <c r="D739" s="232" t="s">
        <v>958</v>
      </c>
      <c r="E739" s="232">
        <v>2</v>
      </c>
      <c r="F739" s="233">
        <v>36892</v>
      </c>
      <c r="G739" s="232" t="s">
        <v>251</v>
      </c>
      <c r="H739" s="234">
        <v>1</v>
      </c>
      <c r="I739" s="236">
        <v>1</v>
      </c>
      <c r="J739" s="236"/>
      <c r="Z739" s="176" t="s">
        <v>1144</v>
      </c>
    </row>
    <row r="740" spans="1:26" x14ac:dyDescent="0.3">
      <c r="A740" s="232">
        <v>814091</v>
      </c>
      <c r="B740" s="232" t="s">
        <v>4414</v>
      </c>
      <c r="C740" s="232" t="s">
        <v>319</v>
      </c>
      <c r="D740" s="232" t="s">
        <v>1682</v>
      </c>
      <c r="E740" s="232">
        <v>2</v>
      </c>
      <c r="F740" s="233">
        <v>30157</v>
      </c>
      <c r="G740" s="232" t="s">
        <v>4415</v>
      </c>
      <c r="H740" s="234">
        <v>1</v>
      </c>
      <c r="I740" s="236">
        <v>1</v>
      </c>
      <c r="J740" s="236"/>
      <c r="Z740" s="176" t="s">
        <v>1144</v>
      </c>
    </row>
    <row r="741" spans="1:26" x14ac:dyDescent="0.3">
      <c r="A741" s="232">
        <v>814102</v>
      </c>
      <c r="B741" s="232" t="s">
        <v>4416</v>
      </c>
      <c r="C741" s="232" t="s">
        <v>68</v>
      </c>
      <c r="D741" s="232" t="s">
        <v>925</v>
      </c>
      <c r="E741" s="232">
        <v>2</v>
      </c>
      <c r="F741" s="233" t="s">
        <v>4417</v>
      </c>
      <c r="G741" s="232" t="s">
        <v>702</v>
      </c>
      <c r="H741" s="234">
        <v>1</v>
      </c>
      <c r="I741" s="236">
        <v>1</v>
      </c>
      <c r="J741" s="236"/>
      <c r="Z741" s="176" t="s">
        <v>1144</v>
      </c>
    </row>
    <row r="742" spans="1:26" x14ac:dyDescent="0.3">
      <c r="A742" s="232">
        <v>814105</v>
      </c>
      <c r="B742" s="232" t="s">
        <v>4418</v>
      </c>
      <c r="C742" s="232" t="s">
        <v>199</v>
      </c>
      <c r="D742" s="232" t="s">
        <v>815</v>
      </c>
      <c r="E742" s="232">
        <v>2</v>
      </c>
      <c r="F742" s="233" t="s">
        <v>4419</v>
      </c>
      <c r="G742" s="232" t="s">
        <v>251</v>
      </c>
      <c r="H742" s="234">
        <v>1</v>
      </c>
      <c r="I742" s="236">
        <v>1</v>
      </c>
      <c r="J742" s="236"/>
      <c r="Z742" s="176" t="s">
        <v>1144</v>
      </c>
    </row>
    <row r="743" spans="1:26" x14ac:dyDescent="0.3">
      <c r="A743" s="232">
        <v>814117</v>
      </c>
      <c r="B743" s="232" t="s">
        <v>4422</v>
      </c>
      <c r="C743" s="232" t="s">
        <v>162</v>
      </c>
      <c r="D743" s="232" t="s">
        <v>897</v>
      </c>
      <c r="E743" s="232">
        <v>2</v>
      </c>
      <c r="F743" s="233" t="s">
        <v>4423</v>
      </c>
      <c r="G743" s="232" t="s">
        <v>4424</v>
      </c>
      <c r="H743" s="234">
        <v>1</v>
      </c>
      <c r="I743" s="236">
        <v>1</v>
      </c>
      <c r="J743" s="236"/>
      <c r="Z743" s="176" t="s">
        <v>1144</v>
      </c>
    </row>
    <row r="744" spans="1:26" x14ac:dyDescent="0.3">
      <c r="A744" s="232">
        <v>814141</v>
      </c>
      <c r="B744" s="232" t="s">
        <v>4425</v>
      </c>
      <c r="C744" s="232" t="s">
        <v>104</v>
      </c>
      <c r="D744" s="232" t="s">
        <v>691</v>
      </c>
      <c r="E744" s="232">
        <v>2</v>
      </c>
      <c r="F744" s="233">
        <v>31783</v>
      </c>
      <c r="G744" s="232" t="s">
        <v>702</v>
      </c>
      <c r="H744" s="234">
        <v>1</v>
      </c>
      <c r="I744" s="236">
        <v>1</v>
      </c>
      <c r="J744" s="236"/>
      <c r="Z744" s="176" t="s">
        <v>1144</v>
      </c>
    </row>
    <row r="745" spans="1:26" x14ac:dyDescent="0.3">
      <c r="A745" s="232">
        <v>814154</v>
      </c>
      <c r="B745" s="232" t="s">
        <v>4426</v>
      </c>
      <c r="C745" s="232" t="s">
        <v>154</v>
      </c>
      <c r="D745" s="232" t="s">
        <v>724</v>
      </c>
      <c r="E745" s="232">
        <v>2</v>
      </c>
      <c r="F745" s="233">
        <v>33239</v>
      </c>
      <c r="G745" s="232" t="s">
        <v>271</v>
      </c>
      <c r="H745" s="234">
        <v>1</v>
      </c>
      <c r="I745" s="236">
        <v>1</v>
      </c>
      <c r="J745" s="236"/>
      <c r="Z745" s="176" t="s">
        <v>1144</v>
      </c>
    </row>
    <row r="746" spans="1:26" x14ac:dyDescent="0.3">
      <c r="A746" s="232">
        <v>814155</v>
      </c>
      <c r="B746" s="232" t="s">
        <v>4427</v>
      </c>
      <c r="C746" s="232" t="s">
        <v>586</v>
      </c>
      <c r="D746" s="232" t="s">
        <v>4428</v>
      </c>
      <c r="E746" s="232">
        <v>2</v>
      </c>
      <c r="F746" s="233">
        <v>36389</v>
      </c>
      <c r="G746" s="232" t="s">
        <v>702</v>
      </c>
      <c r="H746" s="234">
        <v>1</v>
      </c>
      <c r="I746" s="236">
        <v>1</v>
      </c>
      <c r="J746" s="236"/>
      <c r="Z746" s="176" t="s">
        <v>1144</v>
      </c>
    </row>
    <row r="747" spans="1:26" x14ac:dyDescent="0.3">
      <c r="A747" s="232">
        <v>814156</v>
      </c>
      <c r="B747" s="232" t="s">
        <v>4429</v>
      </c>
      <c r="C747" s="232" t="s">
        <v>235</v>
      </c>
      <c r="D747" s="232" t="s">
        <v>981</v>
      </c>
      <c r="E747" s="232">
        <v>2</v>
      </c>
      <c r="F747" s="233">
        <v>28491</v>
      </c>
      <c r="G747" s="232" t="s">
        <v>251</v>
      </c>
      <c r="H747" s="234">
        <v>1</v>
      </c>
      <c r="I747" s="236">
        <v>1</v>
      </c>
      <c r="J747" s="236"/>
      <c r="Z747" s="176" t="s">
        <v>1144</v>
      </c>
    </row>
    <row r="748" spans="1:26" x14ac:dyDescent="0.3">
      <c r="A748" s="232">
        <v>814176</v>
      </c>
      <c r="B748" s="232" t="s">
        <v>4430</v>
      </c>
      <c r="C748" s="232" t="s">
        <v>129</v>
      </c>
      <c r="D748" s="232" t="s">
        <v>956</v>
      </c>
      <c r="E748" s="232">
        <v>2</v>
      </c>
      <c r="F748" s="233">
        <v>32582</v>
      </c>
      <c r="G748" s="232" t="s">
        <v>251</v>
      </c>
      <c r="H748" s="234">
        <v>1</v>
      </c>
      <c r="I748" s="236">
        <v>1</v>
      </c>
      <c r="J748" s="236"/>
      <c r="Z748" s="176" t="s">
        <v>1144</v>
      </c>
    </row>
    <row r="749" spans="1:26" x14ac:dyDescent="0.3">
      <c r="A749" s="232">
        <v>813611</v>
      </c>
      <c r="B749" s="232" t="s">
        <v>4442</v>
      </c>
      <c r="C749" s="232" t="s">
        <v>4443</v>
      </c>
      <c r="D749" s="232" t="s">
        <v>650</v>
      </c>
      <c r="E749" s="232">
        <v>2</v>
      </c>
      <c r="F749" s="233">
        <v>35065</v>
      </c>
      <c r="G749" s="232" t="s">
        <v>790</v>
      </c>
      <c r="H749" s="234">
        <v>1</v>
      </c>
      <c r="I749" s="236">
        <v>1</v>
      </c>
      <c r="J749" s="236"/>
      <c r="Z749" s="176" t="s">
        <v>1144</v>
      </c>
    </row>
    <row r="750" spans="1:26" x14ac:dyDescent="0.3">
      <c r="A750" s="232">
        <v>813661</v>
      </c>
      <c r="B750" s="232" t="s">
        <v>4444</v>
      </c>
      <c r="C750" s="232" t="s">
        <v>64</v>
      </c>
      <c r="D750" s="232" t="s">
        <v>4445</v>
      </c>
      <c r="E750" s="232">
        <v>2</v>
      </c>
      <c r="F750" s="233">
        <v>26886</v>
      </c>
      <c r="H750" s="234">
        <v>1</v>
      </c>
      <c r="I750" s="236">
        <v>1</v>
      </c>
      <c r="J750" s="236"/>
      <c r="Z750" s="176" t="s">
        <v>1144</v>
      </c>
    </row>
    <row r="751" spans="1:26" x14ac:dyDescent="0.3">
      <c r="A751" s="232">
        <v>813733</v>
      </c>
      <c r="B751" s="232" t="s">
        <v>4446</v>
      </c>
      <c r="C751" s="232" t="s">
        <v>129</v>
      </c>
      <c r="D751" s="232" t="s">
        <v>918</v>
      </c>
      <c r="E751" s="232">
        <v>2</v>
      </c>
      <c r="F751" s="233" t="s">
        <v>4447</v>
      </c>
      <c r="G751" s="232" t="s">
        <v>647</v>
      </c>
      <c r="H751" s="234">
        <v>1</v>
      </c>
      <c r="I751" s="236">
        <v>1</v>
      </c>
      <c r="J751" s="236"/>
      <c r="Z751" s="176" t="s">
        <v>1144</v>
      </c>
    </row>
    <row r="752" spans="1:26" x14ac:dyDescent="0.3">
      <c r="A752" s="232">
        <v>814199</v>
      </c>
      <c r="B752" s="232" t="s">
        <v>4450</v>
      </c>
      <c r="C752" s="232" t="s">
        <v>66</v>
      </c>
      <c r="D752" s="232" t="s">
        <v>633</v>
      </c>
      <c r="E752" s="232">
        <v>2</v>
      </c>
      <c r="F752" s="233" t="s">
        <v>4451</v>
      </c>
      <c r="G752" s="232" t="s">
        <v>621</v>
      </c>
      <c r="H752" s="234">
        <v>1</v>
      </c>
      <c r="I752" s="236">
        <v>1</v>
      </c>
      <c r="J752" s="236"/>
      <c r="Z752" s="176" t="s">
        <v>1144</v>
      </c>
    </row>
    <row r="753" spans="1:26" x14ac:dyDescent="0.3">
      <c r="A753" s="232">
        <v>813565</v>
      </c>
      <c r="B753" s="232" t="s">
        <v>4458</v>
      </c>
      <c r="C753" s="232" t="s">
        <v>104</v>
      </c>
      <c r="D753" s="232" t="s">
        <v>1226</v>
      </c>
      <c r="E753" s="232">
        <v>2</v>
      </c>
      <c r="F753" s="233">
        <v>31220</v>
      </c>
      <c r="G753" s="232" t="s">
        <v>4459</v>
      </c>
      <c r="H753" s="234">
        <v>1</v>
      </c>
      <c r="I753" s="236">
        <v>1</v>
      </c>
      <c r="J753" s="236"/>
      <c r="Z753" s="176" t="s">
        <v>1144</v>
      </c>
    </row>
    <row r="754" spans="1:26" x14ac:dyDescent="0.3">
      <c r="A754" s="232">
        <v>813810</v>
      </c>
      <c r="B754" s="232" t="s">
        <v>4460</v>
      </c>
      <c r="C754" s="232" t="s">
        <v>346</v>
      </c>
      <c r="D754" s="232" t="s">
        <v>925</v>
      </c>
      <c r="E754" s="232">
        <v>2</v>
      </c>
      <c r="F754" s="233">
        <v>35588</v>
      </c>
      <c r="G754" s="232" t="s">
        <v>267</v>
      </c>
      <c r="H754" s="234">
        <v>1</v>
      </c>
      <c r="I754" s="236">
        <v>1</v>
      </c>
      <c r="J754" s="236"/>
      <c r="Z754" s="176" t="s">
        <v>1144</v>
      </c>
    </row>
    <row r="755" spans="1:26" x14ac:dyDescent="0.3">
      <c r="A755" s="232">
        <v>813928</v>
      </c>
      <c r="B755" s="232" t="s">
        <v>4461</v>
      </c>
      <c r="C755" s="232" t="s">
        <v>68</v>
      </c>
      <c r="D755" s="232" t="s">
        <v>628</v>
      </c>
      <c r="E755" s="232">
        <v>2</v>
      </c>
      <c r="F755" s="233">
        <v>27038</v>
      </c>
      <c r="G755" s="232" t="s">
        <v>4462</v>
      </c>
      <c r="H755" s="234">
        <v>1</v>
      </c>
      <c r="I755" s="236">
        <v>1</v>
      </c>
      <c r="J755" s="236"/>
      <c r="Z755" s="176" t="s">
        <v>1144</v>
      </c>
    </row>
    <row r="756" spans="1:26" x14ac:dyDescent="0.3">
      <c r="A756" s="232">
        <v>814170</v>
      </c>
      <c r="B756" s="232" t="s">
        <v>4469</v>
      </c>
      <c r="C756" s="232" t="s">
        <v>66</v>
      </c>
      <c r="D756" s="232" t="s">
        <v>795</v>
      </c>
      <c r="E756" s="232">
        <v>2</v>
      </c>
      <c r="F756" s="233">
        <v>29594</v>
      </c>
      <c r="G756" s="232" t="s">
        <v>751</v>
      </c>
      <c r="H756" s="234">
        <v>1</v>
      </c>
      <c r="I756" s="236">
        <v>1</v>
      </c>
      <c r="J756" s="236"/>
      <c r="Z756" s="176" t="s">
        <v>1144</v>
      </c>
    </row>
    <row r="757" spans="1:26" x14ac:dyDescent="0.3">
      <c r="A757" s="232">
        <v>813789</v>
      </c>
      <c r="B757" s="232" t="s">
        <v>4470</v>
      </c>
      <c r="C757" s="232" t="s">
        <v>1624</v>
      </c>
      <c r="D757" s="232" t="s">
        <v>2236</v>
      </c>
      <c r="E757" s="232">
        <v>2</v>
      </c>
      <c r="F757" s="233">
        <v>27467</v>
      </c>
      <c r="G757" s="232" t="s">
        <v>251</v>
      </c>
      <c r="H757" s="234">
        <v>1</v>
      </c>
      <c r="I757" s="236">
        <v>1</v>
      </c>
      <c r="J757" s="236"/>
      <c r="Z757" s="176" t="s">
        <v>1144</v>
      </c>
    </row>
    <row r="758" spans="1:26" x14ac:dyDescent="0.3">
      <c r="A758" s="232">
        <v>813552</v>
      </c>
      <c r="B758" s="232" t="s">
        <v>4499</v>
      </c>
      <c r="C758" s="232" t="s">
        <v>454</v>
      </c>
      <c r="D758" s="232" t="s">
        <v>957</v>
      </c>
      <c r="E758" s="232">
        <v>2</v>
      </c>
      <c r="F758" s="233" t="s">
        <v>2041</v>
      </c>
      <c r="G758" s="232" t="s">
        <v>4500</v>
      </c>
      <c r="H758" s="234">
        <v>1</v>
      </c>
      <c r="I758" s="236">
        <v>1</v>
      </c>
      <c r="J758" s="236"/>
      <c r="Z758" s="176" t="s">
        <v>1144</v>
      </c>
    </row>
    <row r="759" spans="1:26" x14ac:dyDescent="0.3">
      <c r="A759" s="232">
        <v>813579</v>
      </c>
      <c r="B759" s="232" t="s">
        <v>4501</v>
      </c>
      <c r="C759" s="232" t="s">
        <v>3414</v>
      </c>
      <c r="D759" s="232" t="s">
        <v>852</v>
      </c>
      <c r="E759" s="232">
        <v>2</v>
      </c>
      <c r="F759" s="233">
        <v>36526</v>
      </c>
      <c r="G759" s="232" t="s">
        <v>251</v>
      </c>
      <c r="H759" s="234">
        <v>1</v>
      </c>
      <c r="I759" s="236">
        <v>1</v>
      </c>
      <c r="J759" s="236"/>
      <c r="Z759" s="176" t="s">
        <v>1144</v>
      </c>
    </row>
    <row r="760" spans="1:26" x14ac:dyDescent="0.3">
      <c r="A760" s="232">
        <v>813617</v>
      </c>
      <c r="B760" s="232" t="s">
        <v>4502</v>
      </c>
      <c r="C760" s="232" t="s">
        <v>65</v>
      </c>
      <c r="D760" s="232" t="s">
        <v>980</v>
      </c>
      <c r="E760" s="232">
        <v>2</v>
      </c>
      <c r="F760" s="233">
        <v>34860</v>
      </c>
      <c r="G760" s="232" t="s">
        <v>251</v>
      </c>
      <c r="H760" s="234">
        <v>1</v>
      </c>
      <c r="I760" s="236">
        <v>1</v>
      </c>
      <c r="J760" s="236"/>
      <c r="Z760" s="176" t="s">
        <v>1144</v>
      </c>
    </row>
    <row r="761" spans="1:26" x14ac:dyDescent="0.3">
      <c r="A761" s="232">
        <v>813676</v>
      </c>
      <c r="B761" s="232" t="s">
        <v>4511</v>
      </c>
      <c r="C761" s="232" t="s">
        <v>2111</v>
      </c>
      <c r="D761" s="232" t="s">
        <v>995</v>
      </c>
      <c r="E761" s="232">
        <v>2</v>
      </c>
      <c r="F761" s="233">
        <v>33990</v>
      </c>
      <c r="H761" s="234">
        <v>1</v>
      </c>
      <c r="I761" s="236">
        <v>1</v>
      </c>
      <c r="J761" s="236"/>
      <c r="Z761" s="176" t="s">
        <v>1144</v>
      </c>
    </row>
    <row r="762" spans="1:26" x14ac:dyDescent="0.3">
      <c r="A762" s="232">
        <v>813680</v>
      </c>
      <c r="B762" s="232" t="s">
        <v>4512</v>
      </c>
      <c r="C762" s="232" t="s">
        <v>354</v>
      </c>
      <c r="D762" s="232" t="s">
        <v>686</v>
      </c>
      <c r="E762" s="232">
        <v>2</v>
      </c>
      <c r="F762" s="233">
        <v>36892</v>
      </c>
      <c r="G762" s="232" t="s">
        <v>251</v>
      </c>
      <c r="H762" s="234">
        <v>1</v>
      </c>
      <c r="I762" s="236">
        <v>1</v>
      </c>
      <c r="J762" s="236"/>
      <c r="Z762" s="176" t="s">
        <v>1144</v>
      </c>
    </row>
    <row r="763" spans="1:26" x14ac:dyDescent="0.3">
      <c r="A763" s="232">
        <v>813728</v>
      </c>
      <c r="B763" s="232" t="s">
        <v>4515</v>
      </c>
      <c r="C763" s="232" t="s">
        <v>235</v>
      </c>
      <c r="D763" s="232" t="s">
        <v>1053</v>
      </c>
      <c r="E763" s="232">
        <v>2</v>
      </c>
      <c r="F763" s="233">
        <v>36526</v>
      </c>
      <c r="G763" s="232" t="s">
        <v>3114</v>
      </c>
      <c r="H763" s="234">
        <v>1</v>
      </c>
      <c r="I763" s="236">
        <v>1</v>
      </c>
      <c r="J763" s="236"/>
      <c r="Z763" s="176" t="s">
        <v>1144</v>
      </c>
    </row>
    <row r="764" spans="1:26" x14ac:dyDescent="0.3">
      <c r="A764" s="232">
        <v>813744</v>
      </c>
      <c r="B764" s="232" t="s">
        <v>4516</v>
      </c>
      <c r="C764" s="232" t="s">
        <v>1349</v>
      </c>
      <c r="D764" s="232" t="s">
        <v>649</v>
      </c>
      <c r="E764" s="232">
        <v>2</v>
      </c>
      <c r="F764" s="233">
        <v>36477</v>
      </c>
      <c r="G764" s="232" t="s">
        <v>782</v>
      </c>
      <c r="H764" s="234">
        <v>1</v>
      </c>
      <c r="I764" s="236">
        <v>1</v>
      </c>
      <c r="J764" s="236"/>
      <c r="Z764" s="176" t="s">
        <v>1144</v>
      </c>
    </row>
    <row r="765" spans="1:26" x14ac:dyDescent="0.3">
      <c r="A765" s="232">
        <v>813760</v>
      </c>
      <c r="B765" s="232" t="s">
        <v>4517</v>
      </c>
      <c r="C765" s="232" t="s">
        <v>350</v>
      </c>
      <c r="D765" s="232" t="s">
        <v>784</v>
      </c>
      <c r="E765" s="232">
        <v>2</v>
      </c>
      <c r="F765" s="233">
        <v>30962</v>
      </c>
      <c r="G765" s="232" t="s">
        <v>991</v>
      </c>
      <c r="H765" s="234">
        <v>1</v>
      </c>
      <c r="I765" s="236">
        <v>1</v>
      </c>
      <c r="J765" s="236"/>
      <c r="Z765" s="176" t="s">
        <v>1144</v>
      </c>
    </row>
    <row r="766" spans="1:26" x14ac:dyDescent="0.3">
      <c r="A766" s="232">
        <v>813771</v>
      </c>
      <c r="B766" s="232" t="s">
        <v>4518</v>
      </c>
      <c r="C766" s="232" t="s">
        <v>363</v>
      </c>
      <c r="D766" s="232" t="s">
        <v>642</v>
      </c>
      <c r="E766" s="232">
        <v>2</v>
      </c>
      <c r="F766" s="233">
        <v>29382</v>
      </c>
      <c r="G766" s="232" t="s">
        <v>629</v>
      </c>
      <c r="H766" s="234">
        <v>1</v>
      </c>
      <c r="I766" s="236">
        <v>1</v>
      </c>
      <c r="J766" s="236"/>
      <c r="Z766" s="176" t="s">
        <v>1144</v>
      </c>
    </row>
    <row r="767" spans="1:26" x14ac:dyDescent="0.3">
      <c r="A767" s="232">
        <v>813907</v>
      </c>
      <c r="B767" s="232" t="s">
        <v>4524</v>
      </c>
      <c r="C767" s="232" t="s">
        <v>114</v>
      </c>
      <c r="D767" s="232" t="s">
        <v>650</v>
      </c>
      <c r="E767" s="232">
        <v>2</v>
      </c>
      <c r="F767" s="233" t="s">
        <v>4525</v>
      </c>
      <c r="G767" s="232" t="s">
        <v>640</v>
      </c>
      <c r="H767" s="234">
        <v>1</v>
      </c>
      <c r="I767" s="236">
        <v>1</v>
      </c>
      <c r="J767" s="236"/>
      <c r="Z767" s="176" t="s">
        <v>1144</v>
      </c>
    </row>
    <row r="768" spans="1:26" x14ac:dyDescent="0.3">
      <c r="A768" s="232">
        <v>814181</v>
      </c>
      <c r="B768" s="232" t="s">
        <v>4529</v>
      </c>
      <c r="C768" s="232" t="s">
        <v>92</v>
      </c>
      <c r="D768" s="232" t="s">
        <v>4530</v>
      </c>
      <c r="E768" s="232">
        <v>2</v>
      </c>
      <c r="F768" s="233">
        <v>34434</v>
      </c>
      <c r="G768" s="232" t="s">
        <v>4531</v>
      </c>
      <c r="H768" s="234">
        <v>1</v>
      </c>
      <c r="I768" s="236">
        <v>1</v>
      </c>
      <c r="J768" s="236"/>
      <c r="Z768" s="176" t="s">
        <v>1144</v>
      </c>
    </row>
    <row r="769" spans="1:26" x14ac:dyDescent="0.3">
      <c r="A769" s="232">
        <v>813861</v>
      </c>
      <c r="B769" s="232" t="s">
        <v>4545</v>
      </c>
      <c r="C769" s="232" t="s">
        <v>350</v>
      </c>
      <c r="D769" s="232" t="s">
        <v>779</v>
      </c>
      <c r="E769" s="232">
        <v>2</v>
      </c>
      <c r="F769" s="233">
        <v>32695</v>
      </c>
      <c r="G769" s="232" t="s">
        <v>269</v>
      </c>
      <c r="H769" s="234">
        <v>1</v>
      </c>
      <c r="I769" s="236">
        <v>1</v>
      </c>
      <c r="J769" s="236"/>
      <c r="Z769" s="176" t="s">
        <v>1144</v>
      </c>
    </row>
    <row r="770" spans="1:26" x14ac:dyDescent="0.3">
      <c r="A770" s="232">
        <v>813964</v>
      </c>
      <c r="B770" s="232" t="s">
        <v>4546</v>
      </c>
      <c r="C770" s="232" t="s">
        <v>579</v>
      </c>
      <c r="D770" s="232" t="s">
        <v>832</v>
      </c>
      <c r="E770" s="232">
        <v>2</v>
      </c>
      <c r="F770" s="233">
        <v>27157</v>
      </c>
      <c r="G770" s="232" t="s">
        <v>251</v>
      </c>
      <c r="H770" s="234">
        <v>1</v>
      </c>
      <c r="I770" s="236">
        <v>1</v>
      </c>
      <c r="J770" s="236"/>
      <c r="Z770" s="176" t="s">
        <v>1144</v>
      </c>
    </row>
    <row r="771" spans="1:26" x14ac:dyDescent="0.3">
      <c r="A771" s="232">
        <v>813604</v>
      </c>
      <c r="B771" s="232" t="s">
        <v>4556</v>
      </c>
      <c r="C771" s="232" t="s">
        <v>90</v>
      </c>
      <c r="D771" s="232" t="s">
        <v>931</v>
      </c>
      <c r="E771" s="232">
        <v>2</v>
      </c>
      <c r="F771" s="233">
        <v>29718</v>
      </c>
      <c r="H771" s="234">
        <v>1</v>
      </c>
      <c r="I771" s="236">
        <v>1</v>
      </c>
      <c r="J771" s="236"/>
      <c r="Z771" s="176" t="s">
        <v>1144</v>
      </c>
    </row>
    <row r="772" spans="1:26" x14ac:dyDescent="0.3">
      <c r="A772" s="232">
        <v>813682</v>
      </c>
      <c r="B772" s="232" t="s">
        <v>4557</v>
      </c>
      <c r="C772" s="232" t="s">
        <v>163</v>
      </c>
      <c r="D772" s="232" t="s">
        <v>1924</v>
      </c>
      <c r="E772" s="232">
        <v>2</v>
      </c>
      <c r="F772" s="233">
        <v>35796</v>
      </c>
      <c r="G772" s="232" t="s">
        <v>262</v>
      </c>
      <c r="H772" s="234">
        <v>1</v>
      </c>
      <c r="I772" s="236">
        <v>1</v>
      </c>
      <c r="J772" s="236"/>
      <c r="Z772" s="176" t="s">
        <v>1144</v>
      </c>
    </row>
    <row r="773" spans="1:26" x14ac:dyDescent="0.3">
      <c r="A773" s="232">
        <v>813684</v>
      </c>
      <c r="B773" s="232" t="s">
        <v>4558</v>
      </c>
      <c r="C773" s="232" t="s">
        <v>92</v>
      </c>
      <c r="D773" s="232" t="s">
        <v>764</v>
      </c>
      <c r="E773" s="232">
        <v>2</v>
      </c>
      <c r="F773" s="233">
        <v>31172</v>
      </c>
      <c r="H773" s="234">
        <v>1</v>
      </c>
      <c r="I773" s="236">
        <v>1</v>
      </c>
      <c r="J773" s="236"/>
      <c r="Z773" s="176" t="s">
        <v>1144</v>
      </c>
    </row>
    <row r="774" spans="1:26" x14ac:dyDescent="0.3">
      <c r="A774" s="232">
        <v>813700</v>
      </c>
      <c r="B774" s="232" t="s">
        <v>4559</v>
      </c>
      <c r="C774" s="232" t="s">
        <v>90</v>
      </c>
      <c r="D774" s="232" t="s">
        <v>4560</v>
      </c>
      <c r="E774" s="232">
        <v>2</v>
      </c>
      <c r="F774" s="233">
        <v>29588</v>
      </c>
      <c r="G774" s="232" t="s">
        <v>2793</v>
      </c>
      <c r="H774" s="234">
        <v>1</v>
      </c>
      <c r="I774" s="236">
        <v>1</v>
      </c>
      <c r="J774" s="236"/>
      <c r="Z774" s="176" t="s">
        <v>1144</v>
      </c>
    </row>
    <row r="775" spans="1:26" x14ac:dyDescent="0.3">
      <c r="A775" s="232">
        <v>813734</v>
      </c>
      <c r="B775" s="232" t="s">
        <v>4561</v>
      </c>
      <c r="C775" s="232" t="s">
        <v>132</v>
      </c>
      <c r="D775" s="232" t="s">
        <v>1643</v>
      </c>
      <c r="E775" s="232">
        <v>2</v>
      </c>
      <c r="F775" s="233" t="s">
        <v>4562</v>
      </c>
      <c r="G775" s="232" t="s">
        <v>702</v>
      </c>
      <c r="H775" s="234">
        <v>1</v>
      </c>
      <c r="I775" s="236">
        <v>1</v>
      </c>
      <c r="J775" s="236"/>
      <c r="Z775" s="176" t="s">
        <v>1144</v>
      </c>
    </row>
    <row r="776" spans="1:26" x14ac:dyDescent="0.3">
      <c r="A776" s="232">
        <v>812352</v>
      </c>
      <c r="B776" s="232" t="s">
        <v>4574</v>
      </c>
      <c r="C776" s="232" t="s">
        <v>150</v>
      </c>
      <c r="D776" s="232" t="s">
        <v>868</v>
      </c>
      <c r="E776" s="232">
        <v>2</v>
      </c>
      <c r="F776" s="233">
        <v>35520</v>
      </c>
      <c r="G776" s="232" t="s">
        <v>251</v>
      </c>
      <c r="H776" s="234">
        <v>1</v>
      </c>
      <c r="I776" s="236">
        <v>1</v>
      </c>
      <c r="J776" s="236"/>
      <c r="Z776" s="176" t="s">
        <v>1144</v>
      </c>
    </row>
    <row r="777" spans="1:26" x14ac:dyDescent="0.3">
      <c r="A777" s="232">
        <v>813577</v>
      </c>
      <c r="B777" s="232" t="s">
        <v>4579</v>
      </c>
      <c r="C777" s="232" t="s">
        <v>574</v>
      </c>
      <c r="D777" s="232" t="s">
        <v>4580</v>
      </c>
      <c r="E777" s="232">
        <v>2</v>
      </c>
      <c r="F777" s="233">
        <v>36757</v>
      </c>
      <c r="G777" s="232" t="s">
        <v>1756</v>
      </c>
      <c r="H777" s="234">
        <v>1</v>
      </c>
      <c r="I777" s="236">
        <v>1</v>
      </c>
      <c r="J777" s="236"/>
      <c r="Z777" s="176" t="s">
        <v>1144</v>
      </c>
    </row>
    <row r="778" spans="1:26" x14ac:dyDescent="0.3">
      <c r="A778" s="232">
        <v>805891</v>
      </c>
      <c r="B778" s="232" t="s">
        <v>4585</v>
      </c>
      <c r="C778" s="232" t="s">
        <v>320</v>
      </c>
      <c r="D778" s="232" t="s">
        <v>4586</v>
      </c>
      <c r="E778" s="232">
        <v>2</v>
      </c>
      <c r="F778" s="233">
        <v>35578</v>
      </c>
      <c r="G778" s="232" t="s">
        <v>4587</v>
      </c>
      <c r="H778" s="234">
        <v>1</v>
      </c>
      <c r="I778" s="236">
        <v>1</v>
      </c>
      <c r="J778" s="236"/>
      <c r="Z778" s="176" t="s">
        <v>1144</v>
      </c>
    </row>
    <row r="779" spans="1:26" x14ac:dyDescent="0.3">
      <c r="A779" s="232">
        <v>807523</v>
      </c>
      <c r="B779" s="232" t="s">
        <v>4590</v>
      </c>
      <c r="C779" s="232" t="s">
        <v>2642</v>
      </c>
      <c r="D779" s="232" t="s">
        <v>4591</v>
      </c>
      <c r="E779" s="232">
        <v>2</v>
      </c>
      <c r="F779" s="233">
        <v>36025</v>
      </c>
      <c r="G779" s="232" t="s">
        <v>251</v>
      </c>
      <c r="H779" s="234">
        <v>1</v>
      </c>
      <c r="I779" s="236">
        <v>1</v>
      </c>
      <c r="J779" s="236"/>
      <c r="Z779" s="176" t="s">
        <v>1144</v>
      </c>
    </row>
    <row r="780" spans="1:26" x14ac:dyDescent="0.3">
      <c r="A780" s="232">
        <v>807282</v>
      </c>
      <c r="B780" s="232" t="s">
        <v>4592</v>
      </c>
      <c r="C780" s="232" t="s">
        <v>114</v>
      </c>
      <c r="D780" s="232" t="s">
        <v>607</v>
      </c>
      <c r="E780" s="232">
        <v>2</v>
      </c>
      <c r="F780" s="233">
        <v>35738</v>
      </c>
      <c r="G780" s="232" t="s">
        <v>4593</v>
      </c>
      <c r="H780" s="234">
        <v>1</v>
      </c>
      <c r="I780" s="236">
        <v>1</v>
      </c>
      <c r="J780" s="236"/>
      <c r="Z780" s="176" t="s">
        <v>1144</v>
      </c>
    </row>
    <row r="781" spans="1:26" x14ac:dyDescent="0.3">
      <c r="A781" s="232">
        <v>811711</v>
      </c>
      <c r="B781" s="232" t="s">
        <v>4596</v>
      </c>
      <c r="C781" s="232" t="s">
        <v>163</v>
      </c>
      <c r="D781" s="232" t="s">
        <v>206</v>
      </c>
      <c r="E781" s="232">
        <v>2</v>
      </c>
      <c r="F781" s="233">
        <v>35820</v>
      </c>
      <c r="G781" s="232" t="s">
        <v>1090</v>
      </c>
      <c r="H781" s="234">
        <v>1</v>
      </c>
      <c r="I781" s="236">
        <v>1</v>
      </c>
      <c r="J781" s="236"/>
      <c r="Z781" s="176" t="s">
        <v>1144</v>
      </c>
    </row>
    <row r="782" spans="1:26" x14ac:dyDescent="0.3">
      <c r="A782" s="232">
        <v>812420</v>
      </c>
      <c r="B782" s="232" t="s">
        <v>531</v>
      </c>
      <c r="C782" s="232" t="s">
        <v>450</v>
      </c>
      <c r="D782" s="232" t="s">
        <v>1787</v>
      </c>
      <c r="E782" s="232">
        <v>2</v>
      </c>
      <c r="F782" s="233">
        <v>34549</v>
      </c>
      <c r="G782" s="232" t="s">
        <v>1809</v>
      </c>
      <c r="H782" s="234">
        <v>1</v>
      </c>
      <c r="I782" s="236">
        <v>1</v>
      </c>
      <c r="J782" s="236"/>
      <c r="Z782" s="176" t="s">
        <v>1144</v>
      </c>
    </row>
    <row r="783" spans="1:26" x14ac:dyDescent="0.3">
      <c r="A783" s="232">
        <v>805888</v>
      </c>
      <c r="B783" s="232" t="s">
        <v>4604</v>
      </c>
      <c r="C783" s="232" t="s">
        <v>1288</v>
      </c>
      <c r="D783" s="232" t="s">
        <v>4605</v>
      </c>
      <c r="E783" s="232">
        <v>2</v>
      </c>
      <c r="F783" s="233">
        <v>34827</v>
      </c>
      <c r="G783" s="232" t="s">
        <v>702</v>
      </c>
      <c r="H783" s="234">
        <v>1</v>
      </c>
      <c r="I783" s="236">
        <v>1</v>
      </c>
      <c r="J783" s="236"/>
      <c r="Z783" s="176" t="s">
        <v>1144</v>
      </c>
    </row>
    <row r="784" spans="1:26" x14ac:dyDescent="0.3">
      <c r="A784" s="232">
        <v>810883</v>
      </c>
      <c r="B784" s="232" t="s">
        <v>4608</v>
      </c>
      <c r="C784" s="232" t="s">
        <v>4609</v>
      </c>
      <c r="D784" s="232" t="s">
        <v>3687</v>
      </c>
      <c r="E784" s="232">
        <v>2</v>
      </c>
      <c r="F784" s="233">
        <v>35613</v>
      </c>
      <c r="G784" s="232" t="s">
        <v>709</v>
      </c>
      <c r="H784" s="234">
        <v>1</v>
      </c>
      <c r="I784" s="236">
        <v>1</v>
      </c>
      <c r="J784" s="236"/>
      <c r="Z784" s="176" t="s">
        <v>1144</v>
      </c>
    </row>
    <row r="785" spans="1:26" x14ac:dyDescent="0.3">
      <c r="A785" s="232">
        <v>811407</v>
      </c>
      <c r="B785" s="232" t="s">
        <v>4610</v>
      </c>
      <c r="C785" s="232" t="s">
        <v>312</v>
      </c>
      <c r="D785" s="232" t="s">
        <v>922</v>
      </c>
      <c r="E785" s="232">
        <v>2</v>
      </c>
      <c r="F785" s="233" t="s">
        <v>4611</v>
      </c>
      <c r="G785" s="232" t="s">
        <v>251</v>
      </c>
      <c r="H785" s="234">
        <v>1</v>
      </c>
      <c r="I785" s="236">
        <v>1</v>
      </c>
      <c r="J785" s="236"/>
      <c r="Z785" s="176" t="s">
        <v>1144</v>
      </c>
    </row>
    <row r="786" spans="1:26" x14ac:dyDescent="0.3">
      <c r="A786" s="232">
        <v>805160</v>
      </c>
      <c r="B786" s="232" t="s">
        <v>4613</v>
      </c>
      <c r="C786" s="232" t="s">
        <v>2111</v>
      </c>
      <c r="D786" s="232" t="s">
        <v>704</v>
      </c>
      <c r="E786" s="232">
        <v>2</v>
      </c>
      <c r="F786" s="233">
        <v>35091</v>
      </c>
      <c r="G786" s="232" t="s">
        <v>702</v>
      </c>
      <c r="H786" s="234">
        <v>1</v>
      </c>
      <c r="I786" s="236">
        <v>1</v>
      </c>
      <c r="J786" s="236"/>
      <c r="W786" s="176" t="s">
        <v>1144</v>
      </c>
      <c r="Z786" s="176" t="s">
        <v>1144</v>
      </c>
    </row>
    <row r="787" spans="1:26" x14ac:dyDescent="0.3">
      <c r="A787" s="232">
        <v>805410</v>
      </c>
      <c r="B787" s="232" t="s">
        <v>4615</v>
      </c>
      <c r="C787" s="232" t="s">
        <v>114</v>
      </c>
      <c r="D787" s="232" t="s">
        <v>670</v>
      </c>
      <c r="E787" s="232">
        <v>2</v>
      </c>
      <c r="F787" s="233" t="s">
        <v>4616</v>
      </c>
      <c r="G787" s="232" t="s">
        <v>251</v>
      </c>
      <c r="H787" s="234">
        <v>1</v>
      </c>
      <c r="I787" s="236">
        <v>1</v>
      </c>
      <c r="J787" s="236"/>
      <c r="Z787" s="176" t="s">
        <v>1144</v>
      </c>
    </row>
    <row r="788" spans="1:26" x14ac:dyDescent="0.3">
      <c r="A788" s="232">
        <v>807249</v>
      </c>
      <c r="B788" s="232" t="s">
        <v>4620</v>
      </c>
      <c r="C788" s="232" t="s">
        <v>4621</v>
      </c>
      <c r="D788" s="232" t="s">
        <v>636</v>
      </c>
      <c r="E788" s="232">
        <v>2</v>
      </c>
      <c r="F788" s="233" t="s">
        <v>1829</v>
      </c>
      <c r="G788" s="232" t="s">
        <v>251</v>
      </c>
      <c r="H788" s="234">
        <v>1</v>
      </c>
      <c r="I788" s="236">
        <v>1</v>
      </c>
      <c r="J788" s="236"/>
      <c r="Z788" s="176" t="s">
        <v>1144</v>
      </c>
    </row>
    <row r="789" spans="1:26" x14ac:dyDescent="0.3">
      <c r="A789" s="232">
        <v>806832</v>
      </c>
      <c r="B789" s="232" t="s">
        <v>4623</v>
      </c>
      <c r="C789" s="232" t="s">
        <v>130</v>
      </c>
      <c r="D789" s="232" t="s">
        <v>761</v>
      </c>
      <c r="E789" s="232">
        <v>2</v>
      </c>
      <c r="F789" s="233">
        <v>35896</v>
      </c>
      <c r="G789" s="232" t="s">
        <v>251</v>
      </c>
      <c r="H789" s="234">
        <v>1</v>
      </c>
      <c r="I789" s="236">
        <v>1</v>
      </c>
      <c r="J789" s="236"/>
      <c r="Z789" s="176" t="s">
        <v>1144</v>
      </c>
    </row>
    <row r="790" spans="1:26" x14ac:dyDescent="0.3">
      <c r="A790" s="232">
        <v>807589</v>
      </c>
      <c r="B790" s="232" t="s">
        <v>4625</v>
      </c>
      <c r="C790" s="232" t="s">
        <v>66</v>
      </c>
      <c r="D790" s="232" t="s">
        <v>4626</v>
      </c>
      <c r="E790" s="232">
        <v>2</v>
      </c>
      <c r="F790" s="233">
        <v>36165</v>
      </c>
      <c r="G790" s="232" t="s">
        <v>269</v>
      </c>
      <c r="H790" s="234">
        <v>1</v>
      </c>
      <c r="I790" s="236">
        <v>1</v>
      </c>
      <c r="J790" s="236"/>
      <c r="V790" s="176" t="s">
        <v>1144</v>
      </c>
      <c r="W790" s="176" t="s">
        <v>1144</v>
      </c>
      <c r="Z790" s="176" t="s">
        <v>1144</v>
      </c>
    </row>
    <row r="791" spans="1:26" x14ac:dyDescent="0.3">
      <c r="A791" s="232">
        <v>814121</v>
      </c>
      <c r="B791" s="232" t="s">
        <v>4631</v>
      </c>
      <c r="C791" s="232" t="s">
        <v>101</v>
      </c>
      <c r="D791" s="232" t="s">
        <v>2635</v>
      </c>
      <c r="E791" s="232">
        <v>2</v>
      </c>
      <c r="F791" s="233">
        <v>32030</v>
      </c>
      <c r="G791" s="232" t="s">
        <v>251</v>
      </c>
      <c r="H791" s="234">
        <v>1</v>
      </c>
      <c r="I791" s="236">
        <v>1</v>
      </c>
      <c r="J791" s="236"/>
      <c r="Z791" s="176" t="s">
        <v>1144</v>
      </c>
    </row>
    <row r="792" spans="1:26" x14ac:dyDescent="0.3">
      <c r="A792" s="232">
        <v>813781</v>
      </c>
      <c r="B792" s="232" t="s">
        <v>4632</v>
      </c>
      <c r="C792" s="232" t="s">
        <v>136</v>
      </c>
      <c r="D792" s="232" t="s">
        <v>820</v>
      </c>
      <c r="E792" s="232">
        <v>2</v>
      </c>
      <c r="F792" s="233">
        <v>36744</v>
      </c>
      <c r="G792" s="232" t="s">
        <v>267</v>
      </c>
      <c r="H792" s="234">
        <v>1</v>
      </c>
      <c r="I792" s="236">
        <v>1</v>
      </c>
      <c r="J792" s="236"/>
      <c r="Z792" s="176" t="s">
        <v>1144</v>
      </c>
    </row>
    <row r="793" spans="1:26" x14ac:dyDescent="0.3">
      <c r="A793" s="232">
        <v>810851</v>
      </c>
      <c r="B793" s="232" t="s">
        <v>4637</v>
      </c>
      <c r="C793" s="232" t="s">
        <v>152</v>
      </c>
      <c r="D793" s="232" t="s">
        <v>2834</v>
      </c>
      <c r="E793" s="232">
        <v>2</v>
      </c>
      <c r="F793" s="233">
        <v>33409</v>
      </c>
      <c r="G793" s="232" t="s">
        <v>801</v>
      </c>
      <c r="H793" s="234">
        <v>1</v>
      </c>
      <c r="I793" s="236">
        <v>1</v>
      </c>
      <c r="J793" s="236"/>
      <c r="X793" s="176" t="s">
        <v>1144</v>
      </c>
      <c r="Z793" s="176" t="s">
        <v>1144</v>
      </c>
    </row>
    <row r="794" spans="1:26" x14ac:dyDescent="0.3">
      <c r="A794" s="232">
        <v>811163</v>
      </c>
      <c r="B794" s="232" t="s">
        <v>4638</v>
      </c>
      <c r="C794" s="232" t="s">
        <v>611</v>
      </c>
      <c r="D794" s="232" t="s">
        <v>2199</v>
      </c>
      <c r="E794" s="232">
        <v>2</v>
      </c>
      <c r="F794" s="233">
        <v>31243</v>
      </c>
      <c r="G794" s="232" t="s">
        <v>251</v>
      </c>
      <c r="H794" s="234">
        <v>1</v>
      </c>
      <c r="I794" s="236">
        <v>1</v>
      </c>
      <c r="J794" s="236"/>
      <c r="Z794" s="176" t="s">
        <v>1144</v>
      </c>
    </row>
    <row r="795" spans="1:26" x14ac:dyDescent="0.3">
      <c r="A795" s="232">
        <v>812908</v>
      </c>
      <c r="B795" s="232" t="s">
        <v>4640</v>
      </c>
      <c r="C795" s="232" t="s">
        <v>399</v>
      </c>
      <c r="D795" s="232" t="s">
        <v>4641</v>
      </c>
      <c r="E795" s="232">
        <v>2</v>
      </c>
      <c r="F795" s="233">
        <v>32417</v>
      </c>
      <c r="G795" s="232" t="s">
        <v>698</v>
      </c>
      <c r="H795" s="234">
        <v>1</v>
      </c>
      <c r="I795" s="236">
        <v>1</v>
      </c>
      <c r="J795" s="236"/>
      <c r="Z795" s="176" t="s">
        <v>1144</v>
      </c>
    </row>
    <row r="796" spans="1:26" x14ac:dyDescent="0.3">
      <c r="A796" s="232">
        <v>813211</v>
      </c>
      <c r="B796" s="232" t="s">
        <v>4643</v>
      </c>
      <c r="C796" s="232" t="s">
        <v>90</v>
      </c>
      <c r="D796" s="232" t="s">
        <v>4644</v>
      </c>
      <c r="E796" s="232">
        <v>2</v>
      </c>
      <c r="F796" s="233">
        <v>33911</v>
      </c>
      <c r="G796" s="232" t="s">
        <v>4645</v>
      </c>
      <c r="H796" s="234">
        <v>1</v>
      </c>
      <c r="I796" s="236">
        <v>1</v>
      </c>
      <c r="J796" s="236"/>
      <c r="Z796" s="176" t="s">
        <v>1144</v>
      </c>
    </row>
    <row r="797" spans="1:26" x14ac:dyDescent="0.3">
      <c r="A797" s="232">
        <v>810991</v>
      </c>
      <c r="B797" s="232" t="s">
        <v>4668</v>
      </c>
      <c r="C797" s="232" t="s">
        <v>74</v>
      </c>
      <c r="D797" s="232" t="s">
        <v>734</v>
      </c>
      <c r="E797" s="232">
        <v>2</v>
      </c>
      <c r="F797" s="233">
        <v>34335</v>
      </c>
      <c r="G797" s="232" t="s">
        <v>269</v>
      </c>
      <c r="H797" s="234">
        <v>1</v>
      </c>
      <c r="I797" s="236">
        <v>1</v>
      </c>
      <c r="J797" s="236"/>
      <c r="Z797" s="176" t="s">
        <v>1144</v>
      </c>
    </row>
    <row r="798" spans="1:26" x14ac:dyDescent="0.3">
      <c r="A798" s="232">
        <v>812426</v>
      </c>
      <c r="B798" s="232" t="s">
        <v>4670</v>
      </c>
      <c r="C798" s="232" t="s">
        <v>4671</v>
      </c>
      <c r="D798" s="232" t="s">
        <v>2091</v>
      </c>
      <c r="E798" s="232">
        <v>2</v>
      </c>
      <c r="F798" s="233">
        <v>35196</v>
      </c>
      <c r="G798" s="232" t="s">
        <v>4672</v>
      </c>
      <c r="H798" s="234">
        <v>1</v>
      </c>
      <c r="I798" s="236">
        <v>1</v>
      </c>
      <c r="J798" s="236"/>
      <c r="Z798" s="176" t="s">
        <v>1144</v>
      </c>
    </row>
    <row r="799" spans="1:26" x14ac:dyDescent="0.3">
      <c r="A799" s="232">
        <v>812857</v>
      </c>
      <c r="B799" s="232" t="s">
        <v>4673</v>
      </c>
      <c r="C799" s="232" t="s">
        <v>104</v>
      </c>
      <c r="D799" s="232" t="s">
        <v>849</v>
      </c>
      <c r="E799" s="232">
        <v>2</v>
      </c>
      <c r="F799" s="233">
        <v>35449</v>
      </c>
      <c r="G799" s="232" t="s">
        <v>833</v>
      </c>
      <c r="H799" s="234">
        <v>1</v>
      </c>
      <c r="I799" s="236">
        <v>1</v>
      </c>
      <c r="J799" s="236"/>
      <c r="Z799" s="176" t="s">
        <v>1144</v>
      </c>
    </row>
    <row r="800" spans="1:26" x14ac:dyDescent="0.3">
      <c r="A800" s="232">
        <v>814224</v>
      </c>
      <c r="B800" s="232" t="s">
        <v>4676</v>
      </c>
      <c r="C800" s="232" t="s">
        <v>153</v>
      </c>
      <c r="D800" s="232" t="s">
        <v>4677</v>
      </c>
      <c r="E800" s="232">
        <v>2</v>
      </c>
      <c r="F800" s="233">
        <v>34397</v>
      </c>
      <c r="G800" s="232" t="s">
        <v>251</v>
      </c>
      <c r="H800" s="234">
        <v>1</v>
      </c>
      <c r="I800" s="236">
        <v>1</v>
      </c>
      <c r="J800" s="236"/>
      <c r="Z800" s="176" t="s">
        <v>1144</v>
      </c>
    </row>
    <row r="801" spans="1:26" x14ac:dyDescent="0.3">
      <c r="A801" s="232">
        <v>800184</v>
      </c>
      <c r="B801" s="232" t="s">
        <v>4678</v>
      </c>
      <c r="C801" s="232" t="s">
        <v>2823</v>
      </c>
      <c r="D801" s="232" t="s">
        <v>731</v>
      </c>
      <c r="E801" s="232">
        <v>2</v>
      </c>
      <c r="F801" s="233">
        <v>27942</v>
      </c>
      <c r="G801" s="232" t="s">
        <v>4679</v>
      </c>
      <c r="H801" s="234">
        <v>1</v>
      </c>
      <c r="I801" s="236">
        <v>1</v>
      </c>
      <c r="J801" s="236"/>
      <c r="Z801" s="176" t="s">
        <v>1144</v>
      </c>
    </row>
    <row r="802" spans="1:26" x14ac:dyDescent="0.3">
      <c r="A802" s="232">
        <v>809199</v>
      </c>
      <c r="B802" s="232" t="s">
        <v>4687</v>
      </c>
      <c r="C802" s="232" t="s">
        <v>87</v>
      </c>
      <c r="D802" s="232" t="s">
        <v>609</v>
      </c>
      <c r="E802" s="232">
        <v>2</v>
      </c>
      <c r="F802" s="233">
        <v>34360</v>
      </c>
      <c r="G802" s="232" t="s">
        <v>251</v>
      </c>
      <c r="H802" s="234">
        <v>1</v>
      </c>
      <c r="I802" s="236">
        <v>1</v>
      </c>
      <c r="J802" s="236"/>
      <c r="Z802" s="176" t="s">
        <v>1144</v>
      </c>
    </row>
    <row r="803" spans="1:26" x14ac:dyDescent="0.3">
      <c r="A803" s="232">
        <v>809701</v>
      </c>
      <c r="B803" s="232" t="s">
        <v>4690</v>
      </c>
      <c r="C803" s="232" t="s">
        <v>153</v>
      </c>
      <c r="D803" s="232" t="s">
        <v>875</v>
      </c>
      <c r="E803" s="232">
        <v>2</v>
      </c>
      <c r="F803" s="233">
        <v>36831</v>
      </c>
      <c r="G803" s="232" t="s">
        <v>251</v>
      </c>
      <c r="H803" s="234">
        <v>1</v>
      </c>
      <c r="I803" s="236">
        <v>1</v>
      </c>
      <c r="J803" s="236"/>
      <c r="X803" s="176" t="s">
        <v>1144</v>
      </c>
      <c r="Z803" s="176" t="s">
        <v>1144</v>
      </c>
    </row>
    <row r="804" spans="1:26" x14ac:dyDescent="0.3">
      <c r="A804" s="232">
        <v>810563</v>
      </c>
      <c r="B804" s="232" t="s">
        <v>4693</v>
      </c>
      <c r="C804" s="232" t="s">
        <v>379</v>
      </c>
      <c r="D804" s="232" t="s">
        <v>1339</v>
      </c>
      <c r="E804" s="232">
        <v>2</v>
      </c>
      <c r="F804" s="233">
        <v>34700</v>
      </c>
      <c r="G804" s="232" t="s">
        <v>251</v>
      </c>
      <c r="H804" s="234">
        <v>1</v>
      </c>
      <c r="I804" s="236">
        <v>1</v>
      </c>
      <c r="J804" s="236"/>
      <c r="Z804" s="176" t="s">
        <v>1144</v>
      </c>
    </row>
    <row r="805" spans="1:26" x14ac:dyDescent="0.3">
      <c r="A805" s="232">
        <v>811444</v>
      </c>
      <c r="B805" s="232" t="s">
        <v>4697</v>
      </c>
      <c r="C805" s="232" t="s">
        <v>4698</v>
      </c>
      <c r="D805" s="232" t="s">
        <v>4699</v>
      </c>
      <c r="E805" s="232">
        <v>2</v>
      </c>
      <c r="F805" s="233">
        <v>36166</v>
      </c>
      <c r="G805" s="232" t="s">
        <v>251</v>
      </c>
      <c r="H805" s="234">
        <v>1</v>
      </c>
      <c r="I805" s="236">
        <v>1</v>
      </c>
      <c r="J805" s="236"/>
      <c r="W805" s="176" t="s">
        <v>1144</v>
      </c>
      <c r="Z805" s="176" t="s">
        <v>1144</v>
      </c>
    </row>
    <row r="806" spans="1:26" x14ac:dyDescent="0.3">
      <c r="A806" s="232">
        <v>811705</v>
      </c>
      <c r="B806" s="232" t="s">
        <v>4702</v>
      </c>
      <c r="C806" s="232" t="s">
        <v>176</v>
      </c>
      <c r="D806" s="232" t="s">
        <v>691</v>
      </c>
      <c r="E806" s="232">
        <v>2</v>
      </c>
      <c r="F806" s="233">
        <v>36185</v>
      </c>
      <c r="G806" s="232" t="s">
        <v>251</v>
      </c>
      <c r="H806" s="234">
        <v>1</v>
      </c>
      <c r="I806" s="236">
        <v>1</v>
      </c>
      <c r="J806" s="236"/>
      <c r="Z806" s="176" t="s">
        <v>1144</v>
      </c>
    </row>
    <row r="807" spans="1:26" x14ac:dyDescent="0.3">
      <c r="A807" s="232">
        <v>812038</v>
      </c>
      <c r="B807" s="232" t="s">
        <v>4707</v>
      </c>
      <c r="C807" s="232" t="s">
        <v>519</v>
      </c>
      <c r="D807" s="232" t="s">
        <v>636</v>
      </c>
      <c r="E807" s="232">
        <v>2</v>
      </c>
      <c r="F807" s="233">
        <v>35226</v>
      </c>
      <c r="G807" s="232" t="s">
        <v>271</v>
      </c>
      <c r="H807" s="234">
        <v>1</v>
      </c>
      <c r="I807" s="236">
        <v>1</v>
      </c>
      <c r="J807" s="236"/>
      <c r="Z807" s="176" t="s">
        <v>1144</v>
      </c>
    </row>
    <row r="808" spans="1:26" x14ac:dyDescent="0.3">
      <c r="A808" s="232">
        <v>812041</v>
      </c>
      <c r="B808" s="232" t="s">
        <v>4708</v>
      </c>
      <c r="C808" s="232" t="s">
        <v>76</v>
      </c>
      <c r="D808" s="232" t="s">
        <v>914</v>
      </c>
      <c r="E808" s="232">
        <v>2</v>
      </c>
      <c r="F808" s="233">
        <v>35065</v>
      </c>
      <c r="G808" s="232" t="s">
        <v>845</v>
      </c>
      <c r="H808" s="234">
        <v>1</v>
      </c>
      <c r="I808" s="236">
        <v>1</v>
      </c>
      <c r="J808" s="236"/>
      <c r="Z808" s="176" t="s">
        <v>1144</v>
      </c>
    </row>
    <row r="809" spans="1:26" x14ac:dyDescent="0.3">
      <c r="A809" s="232">
        <v>812084</v>
      </c>
      <c r="B809" s="232" t="s">
        <v>4354</v>
      </c>
      <c r="C809" s="232" t="s">
        <v>441</v>
      </c>
      <c r="D809" s="232" t="s">
        <v>746</v>
      </c>
      <c r="E809" s="232">
        <v>2</v>
      </c>
      <c r="F809" s="233">
        <v>36161</v>
      </c>
      <c r="G809" s="232" t="s">
        <v>251</v>
      </c>
      <c r="H809" s="234">
        <v>1</v>
      </c>
      <c r="I809" s="236">
        <v>1</v>
      </c>
      <c r="J809" s="236"/>
      <c r="Z809" s="176" t="s">
        <v>1144</v>
      </c>
    </row>
    <row r="810" spans="1:26" x14ac:dyDescent="0.3">
      <c r="A810" s="232">
        <v>812097</v>
      </c>
      <c r="B810" s="232" t="s">
        <v>4709</v>
      </c>
      <c r="C810" s="232" t="s">
        <v>104</v>
      </c>
      <c r="D810" s="232" t="s">
        <v>764</v>
      </c>
      <c r="E810" s="232">
        <v>2</v>
      </c>
      <c r="F810" s="233">
        <v>27987</v>
      </c>
      <c r="G810" s="232" t="s">
        <v>251</v>
      </c>
      <c r="H810" s="234">
        <v>1</v>
      </c>
      <c r="I810" s="236">
        <v>1</v>
      </c>
      <c r="J810" s="236"/>
      <c r="Z810" s="176" t="s">
        <v>1144</v>
      </c>
    </row>
    <row r="811" spans="1:26" x14ac:dyDescent="0.3">
      <c r="A811" s="232">
        <v>812137</v>
      </c>
      <c r="B811" s="232" t="s">
        <v>4711</v>
      </c>
      <c r="C811" s="232" t="s">
        <v>164</v>
      </c>
      <c r="D811" s="232" t="s">
        <v>627</v>
      </c>
      <c r="E811" s="232">
        <v>2</v>
      </c>
      <c r="F811" s="233">
        <v>33035</v>
      </c>
      <c r="G811" s="232" t="s">
        <v>251</v>
      </c>
      <c r="H811" s="234">
        <v>1</v>
      </c>
      <c r="I811" s="236">
        <v>1</v>
      </c>
      <c r="J811" s="236"/>
      <c r="Z811" s="176" t="s">
        <v>1144</v>
      </c>
    </row>
    <row r="812" spans="1:26" x14ac:dyDescent="0.3">
      <c r="A812" s="232">
        <v>812151</v>
      </c>
      <c r="B812" s="232" t="s">
        <v>523</v>
      </c>
      <c r="C812" s="232" t="s">
        <v>96</v>
      </c>
      <c r="D812" s="232" t="s">
        <v>634</v>
      </c>
      <c r="E812" s="232">
        <v>2</v>
      </c>
      <c r="F812" s="233">
        <v>35441</v>
      </c>
      <c r="G812" s="232" t="s">
        <v>251</v>
      </c>
      <c r="H812" s="234">
        <v>1</v>
      </c>
      <c r="I812" s="236">
        <v>1</v>
      </c>
      <c r="J812" s="236"/>
      <c r="Z812" s="176" t="s">
        <v>1144</v>
      </c>
    </row>
    <row r="813" spans="1:26" x14ac:dyDescent="0.3">
      <c r="A813" s="232">
        <v>812154</v>
      </c>
      <c r="B813" s="232" t="s">
        <v>4713</v>
      </c>
      <c r="C813" s="232" t="s">
        <v>4714</v>
      </c>
      <c r="D813" s="232" t="s">
        <v>623</v>
      </c>
      <c r="E813" s="232">
        <v>2</v>
      </c>
      <c r="F813" s="233">
        <v>35989</v>
      </c>
      <c r="G813" s="232" t="s">
        <v>251</v>
      </c>
      <c r="H813" s="234">
        <v>1</v>
      </c>
      <c r="I813" s="236">
        <v>1</v>
      </c>
      <c r="J813" s="236"/>
      <c r="Z813" s="176" t="s">
        <v>1144</v>
      </c>
    </row>
    <row r="814" spans="1:26" x14ac:dyDescent="0.3">
      <c r="A814" s="232">
        <v>812194</v>
      </c>
      <c r="B814" s="232" t="s">
        <v>4719</v>
      </c>
      <c r="C814" s="232" t="s">
        <v>104</v>
      </c>
      <c r="D814" s="232" t="s">
        <v>714</v>
      </c>
      <c r="E814" s="232">
        <v>2</v>
      </c>
      <c r="F814" s="233">
        <v>34099</v>
      </c>
      <c r="G814" s="232" t="s">
        <v>741</v>
      </c>
      <c r="H814" s="234">
        <v>1</v>
      </c>
      <c r="I814" s="236">
        <v>1</v>
      </c>
      <c r="J814" s="236"/>
      <c r="Z814" s="176" t="s">
        <v>1144</v>
      </c>
    </row>
    <row r="815" spans="1:26" x14ac:dyDescent="0.3">
      <c r="A815" s="232">
        <v>812197</v>
      </c>
      <c r="B815" s="232" t="s">
        <v>4720</v>
      </c>
      <c r="C815" s="232" t="s">
        <v>524</v>
      </c>
      <c r="D815" s="232" t="s">
        <v>1177</v>
      </c>
      <c r="E815" s="232">
        <v>2</v>
      </c>
      <c r="F815" s="233">
        <v>35809</v>
      </c>
      <c r="G815" s="232" t="s">
        <v>251</v>
      </c>
      <c r="H815" s="234">
        <v>1</v>
      </c>
      <c r="I815" s="236">
        <v>1</v>
      </c>
      <c r="J815" s="236"/>
      <c r="Z815" s="176" t="s">
        <v>1144</v>
      </c>
    </row>
    <row r="816" spans="1:26" x14ac:dyDescent="0.3">
      <c r="A816" s="232">
        <v>812231</v>
      </c>
      <c r="B816" s="232" t="s">
        <v>4721</v>
      </c>
      <c r="C816" s="232" t="s">
        <v>66</v>
      </c>
      <c r="D816" s="232" t="s">
        <v>755</v>
      </c>
      <c r="E816" s="232">
        <v>2</v>
      </c>
      <c r="F816" s="233">
        <v>31615</v>
      </c>
      <c r="G816" s="232" t="s">
        <v>4722</v>
      </c>
      <c r="H816" s="234">
        <v>1</v>
      </c>
      <c r="I816" s="236">
        <v>1</v>
      </c>
      <c r="J816" s="236"/>
      <c r="Z816" s="176" t="s">
        <v>1144</v>
      </c>
    </row>
    <row r="817" spans="1:26" x14ac:dyDescent="0.3">
      <c r="A817" s="232">
        <v>812232</v>
      </c>
      <c r="B817" s="232" t="s">
        <v>4723</v>
      </c>
      <c r="C817" s="232" t="s">
        <v>484</v>
      </c>
      <c r="D817" s="232" t="s">
        <v>686</v>
      </c>
      <c r="E817" s="232">
        <v>2</v>
      </c>
      <c r="F817" s="233">
        <v>35796</v>
      </c>
      <c r="G817" s="232" t="s">
        <v>251</v>
      </c>
      <c r="H817" s="234">
        <v>1</v>
      </c>
      <c r="I817" s="236">
        <v>1</v>
      </c>
      <c r="J817" s="236"/>
      <c r="Z817" s="176" t="s">
        <v>1144</v>
      </c>
    </row>
    <row r="818" spans="1:26" x14ac:dyDescent="0.3">
      <c r="A818" s="232">
        <v>812262</v>
      </c>
      <c r="B818" s="232" t="s">
        <v>4725</v>
      </c>
      <c r="C818" s="232" t="s">
        <v>1160</v>
      </c>
      <c r="D818" s="232" t="s">
        <v>4726</v>
      </c>
      <c r="E818" s="232">
        <v>2</v>
      </c>
      <c r="F818" s="233">
        <v>28267</v>
      </c>
      <c r="G818" s="232" t="s">
        <v>663</v>
      </c>
      <c r="H818" s="234">
        <v>1</v>
      </c>
      <c r="I818" s="236">
        <v>1</v>
      </c>
      <c r="J818" s="236"/>
      <c r="Z818" s="176" t="s">
        <v>1144</v>
      </c>
    </row>
    <row r="819" spans="1:26" x14ac:dyDescent="0.3">
      <c r="A819" s="232">
        <v>812283</v>
      </c>
      <c r="B819" s="232" t="s">
        <v>4728</v>
      </c>
      <c r="C819" s="232" t="s">
        <v>61</v>
      </c>
      <c r="D819" s="232" t="s">
        <v>721</v>
      </c>
      <c r="E819" s="232">
        <v>2</v>
      </c>
      <c r="F819" s="233">
        <v>34042</v>
      </c>
      <c r="G819" s="232" t="s">
        <v>682</v>
      </c>
      <c r="H819" s="234">
        <v>1</v>
      </c>
      <c r="I819" s="236">
        <v>1</v>
      </c>
      <c r="J819" s="236"/>
      <c r="Z819" s="176" t="s">
        <v>1144</v>
      </c>
    </row>
    <row r="820" spans="1:26" x14ac:dyDescent="0.3">
      <c r="A820" s="232">
        <v>812321</v>
      </c>
      <c r="B820" s="232" t="s">
        <v>4729</v>
      </c>
      <c r="C820" s="232" t="s">
        <v>144</v>
      </c>
      <c r="D820" s="232" t="s">
        <v>1059</v>
      </c>
      <c r="E820" s="232">
        <v>2</v>
      </c>
      <c r="F820" s="233">
        <v>29829</v>
      </c>
      <c r="G820" s="232" t="s">
        <v>251</v>
      </c>
      <c r="H820" s="234">
        <v>1</v>
      </c>
      <c r="I820" s="236">
        <v>1</v>
      </c>
      <c r="J820" s="236"/>
      <c r="Z820" s="176" t="s">
        <v>1144</v>
      </c>
    </row>
    <row r="821" spans="1:26" x14ac:dyDescent="0.3">
      <c r="A821" s="232">
        <v>812335</v>
      </c>
      <c r="B821" s="232" t="s">
        <v>4730</v>
      </c>
      <c r="C821" s="232" t="s">
        <v>4731</v>
      </c>
      <c r="D821" s="232" t="s">
        <v>3829</v>
      </c>
      <c r="E821" s="232">
        <v>2</v>
      </c>
      <c r="F821" s="233">
        <v>35208</v>
      </c>
      <c r="G821" s="232" t="s">
        <v>4732</v>
      </c>
      <c r="H821" s="234">
        <v>1</v>
      </c>
      <c r="I821" s="236">
        <v>1</v>
      </c>
      <c r="J821" s="236"/>
      <c r="Z821" s="176" t="s">
        <v>1144</v>
      </c>
    </row>
    <row r="822" spans="1:26" x14ac:dyDescent="0.3">
      <c r="A822" s="232">
        <v>812360</v>
      </c>
      <c r="B822" s="232" t="s">
        <v>4733</v>
      </c>
      <c r="C822" s="232" t="s">
        <v>66</v>
      </c>
      <c r="D822" s="232" t="s">
        <v>837</v>
      </c>
      <c r="E822" s="232">
        <v>2</v>
      </c>
      <c r="F822" s="233">
        <v>34515</v>
      </c>
      <c r="G822" s="232" t="s">
        <v>666</v>
      </c>
      <c r="H822" s="234">
        <v>1</v>
      </c>
      <c r="I822" s="236">
        <v>1</v>
      </c>
      <c r="J822" s="236"/>
      <c r="Z822" s="176" t="s">
        <v>1144</v>
      </c>
    </row>
    <row r="823" spans="1:26" x14ac:dyDescent="0.3">
      <c r="A823" s="232">
        <v>812419</v>
      </c>
      <c r="B823" s="232" t="s">
        <v>4735</v>
      </c>
      <c r="C823" s="232" t="s">
        <v>471</v>
      </c>
      <c r="D823" s="232" t="s">
        <v>827</v>
      </c>
      <c r="E823" s="232">
        <v>2</v>
      </c>
      <c r="F823" s="233">
        <v>33970</v>
      </c>
      <c r="G823" s="232" t="s">
        <v>4736</v>
      </c>
      <c r="H823" s="234">
        <v>1</v>
      </c>
      <c r="I823" s="236">
        <v>1</v>
      </c>
      <c r="J823" s="236"/>
      <c r="Z823" s="176" t="s">
        <v>1144</v>
      </c>
    </row>
    <row r="824" spans="1:26" x14ac:dyDescent="0.3">
      <c r="A824" s="232">
        <v>812434</v>
      </c>
      <c r="B824" s="232" t="s">
        <v>4737</v>
      </c>
      <c r="C824" s="232" t="s">
        <v>138</v>
      </c>
      <c r="D824" s="232" t="s">
        <v>834</v>
      </c>
      <c r="E824" s="232">
        <v>2</v>
      </c>
      <c r="F824" s="233">
        <v>32332</v>
      </c>
      <c r="G824" s="232" t="s">
        <v>251</v>
      </c>
      <c r="H824" s="234">
        <v>1</v>
      </c>
      <c r="I824" s="236">
        <v>1</v>
      </c>
      <c r="J824" s="236"/>
      <c r="Z824" s="176" t="s">
        <v>1144</v>
      </c>
    </row>
    <row r="825" spans="1:26" x14ac:dyDescent="0.3">
      <c r="A825" s="232">
        <v>812466</v>
      </c>
      <c r="B825" s="232" t="s">
        <v>4738</v>
      </c>
      <c r="C825" s="232" t="s">
        <v>66</v>
      </c>
      <c r="D825" s="232" t="s">
        <v>841</v>
      </c>
      <c r="E825" s="232">
        <v>2</v>
      </c>
      <c r="F825" s="233">
        <v>31852</v>
      </c>
      <c r="G825" s="232" t="s">
        <v>1081</v>
      </c>
      <c r="H825" s="234">
        <v>1</v>
      </c>
      <c r="I825" s="236">
        <v>1</v>
      </c>
      <c r="J825" s="236"/>
      <c r="Z825" s="176" t="s">
        <v>1144</v>
      </c>
    </row>
    <row r="826" spans="1:26" x14ac:dyDescent="0.3">
      <c r="A826" s="232">
        <v>812478</v>
      </c>
      <c r="B826" s="232" t="s">
        <v>4739</v>
      </c>
      <c r="C826" s="232" t="s">
        <v>324</v>
      </c>
      <c r="D826" s="232" t="s">
        <v>924</v>
      </c>
      <c r="E826" s="232">
        <v>2</v>
      </c>
      <c r="F826" s="233">
        <v>32379</v>
      </c>
      <c r="G826" s="232" t="s">
        <v>4740</v>
      </c>
      <c r="H826" s="234">
        <v>1</v>
      </c>
      <c r="I826" s="236">
        <v>1</v>
      </c>
      <c r="J826" s="236"/>
      <c r="Z826" s="176" t="s">
        <v>1144</v>
      </c>
    </row>
    <row r="827" spans="1:26" x14ac:dyDescent="0.3">
      <c r="A827" s="232">
        <v>812489</v>
      </c>
      <c r="B827" s="232" t="s">
        <v>4741</v>
      </c>
      <c r="C827" s="232" t="s">
        <v>471</v>
      </c>
      <c r="D827" s="232" t="s">
        <v>1047</v>
      </c>
      <c r="E827" s="232">
        <v>2</v>
      </c>
      <c r="F827" s="233">
        <v>36052</v>
      </c>
      <c r="G827" s="232" t="s">
        <v>251</v>
      </c>
      <c r="H827" s="234">
        <v>1</v>
      </c>
      <c r="I827" s="236">
        <v>1</v>
      </c>
      <c r="J827" s="236"/>
      <c r="Z827" s="176" t="s">
        <v>1144</v>
      </c>
    </row>
    <row r="828" spans="1:26" x14ac:dyDescent="0.3">
      <c r="A828" s="232">
        <v>812490</v>
      </c>
      <c r="B828" s="232" t="s">
        <v>4742</v>
      </c>
      <c r="C828" s="232" t="s">
        <v>88</v>
      </c>
      <c r="D828" s="232" t="s">
        <v>649</v>
      </c>
      <c r="E828" s="232">
        <v>2</v>
      </c>
      <c r="F828" s="233">
        <v>36173</v>
      </c>
      <c r="G828" s="232" t="s">
        <v>251</v>
      </c>
      <c r="H828" s="234">
        <v>1</v>
      </c>
      <c r="I828" s="236">
        <v>1</v>
      </c>
      <c r="J828" s="236"/>
      <c r="Z828" s="176" t="s">
        <v>1144</v>
      </c>
    </row>
    <row r="829" spans="1:26" x14ac:dyDescent="0.3">
      <c r="A829" s="232">
        <v>812513</v>
      </c>
      <c r="B829" s="232" t="s">
        <v>4744</v>
      </c>
      <c r="C829" s="232" t="s">
        <v>143</v>
      </c>
      <c r="D829" s="232" t="s">
        <v>722</v>
      </c>
      <c r="E829" s="232">
        <v>2</v>
      </c>
      <c r="F829" s="233" t="s">
        <v>4745</v>
      </c>
      <c r="G829" s="232" t="s">
        <v>251</v>
      </c>
      <c r="H829" s="234">
        <v>1</v>
      </c>
      <c r="I829" s="236">
        <v>1</v>
      </c>
      <c r="J829" s="236"/>
      <c r="Z829" s="176" t="s">
        <v>1144</v>
      </c>
    </row>
    <row r="830" spans="1:26" x14ac:dyDescent="0.3">
      <c r="A830" s="232">
        <v>812522</v>
      </c>
      <c r="B830" s="232" t="s">
        <v>4746</v>
      </c>
      <c r="C830" s="232" t="s">
        <v>533</v>
      </c>
      <c r="D830" s="232" t="s">
        <v>717</v>
      </c>
      <c r="E830" s="232">
        <v>2</v>
      </c>
      <c r="F830" s="233">
        <v>36326</v>
      </c>
      <c r="G830" s="232" t="s">
        <v>251</v>
      </c>
      <c r="H830" s="234">
        <v>1</v>
      </c>
      <c r="I830" s="236">
        <v>1</v>
      </c>
      <c r="J830" s="236"/>
      <c r="Z830" s="176" t="s">
        <v>1144</v>
      </c>
    </row>
    <row r="831" spans="1:26" x14ac:dyDescent="0.3">
      <c r="A831" s="232">
        <v>812535</v>
      </c>
      <c r="B831" s="232" t="s">
        <v>4750</v>
      </c>
      <c r="C831" s="232" t="s">
        <v>149</v>
      </c>
      <c r="D831" s="232" t="s">
        <v>4751</v>
      </c>
      <c r="E831" s="232">
        <v>2</v>
      </c>
      <c r="F831" s="233">
        <v>36185</v>
      </c>
      <c r="G831" s="232" t="s">
        <v>4752</v>
      </c>
      <c r="H831" s="234">
        <v>1</v>
      </c>
      <c r="I831" s="236">
        <v>1</v>
      </c>
      <c r="J831" s="236"/>
      <c r="Z831" s="176" t="s">
        <v>1144</v>
      </c>
    </row>
    <row r="832" spans="1:26" x14ac:dyDescent="0.3">
      <c r="A832" s="232">
        <v>812553</v>
      </c>
      <c r="B832" s="232" t="s">
        <v>4753</v>
      </c>
      <c r="C832" s="232" t="s">
        <v>66</v>
      </c>
      <c r="D832" s="232" t="s">
        <v>612</v>
      </c>
      <c r="E832" s="232">
        <v>2</v>
      </c>
      <c r="F832" s="233">
        <v>34342</v>
      </c>
      <c r="G832" s="232" t="s">
        <v>759</v>
      </c>
      <c r="H832" s="234">
        <v>1</v>
      </c>
      <c r="I832" s="236">
        <v>1</v>
      </c>
      <c r="J832" s="236"/>
      <c r="Z832" s="176" t="s">
        <v>1144</v>
      </c>
    </row>
    <row r="833" spans="1:26" x14ac:dyDescent="0.3">
      <c r="A833" s="232">
        <v>812564</v>
      </c>
      <c r="B833" s="232" t="s">
        <v>4754</v>
      </c>
      <c r="C833" s="232" t="s">
        <v>522</v>
      </c>
      <c r="D833" s="232" t="s">
        <v>743</v>
      </c>
      <c r="E833" s="232">
        <v>2</v>
      </c>
      <c r="F833" s="233">
        <v>30682</v>
      </c>
      <c r="G833" s="232" t="s">
        <v>712</v>
      </c>
      <c r="H833" s="234">
        <v>1</v>
      </c>
      <c r="I833" s="236">
        <v>1</v>
      </c>
      <c r="J833" s="236"/>
      <c r="Z833" s="176" t="s">
        <v>1144</v>
      </c>
    </row>
    <row r="834" spans="1:26" x14ac:dyDescent="0.3">
      <c r="A834" s="232">
        <v>812599</v>
      </c>
      <c r="B834" s="232" t="s">
        <v>4757</v>
      </c>
      <c r="C834" s="232" t="s">
        <v>66</v>
      </c>
      <c r="D834" s="232" t="s">
        <v>734</v>
      </c>
      <c r="E834" s="232">
        <v>2</v>
      </c>
      <c r="F834" s="233">
        <v>34969</v>
      </c>
      <c r="G834" s="232" t="s">
        <v>251</v>
      </c>
      <c r="H834" s="234">
        <v>1</v>
      </c>
      <c r="I834" s="236">
        <v>1</v>
      </c>
      <c r="J834" s="236"/>
      <c r="Z834" s="176" t="s">
        <v>1144</v>
      </c>
    </row>
    <row r="835" spans="1:26" x14ac:dyDescent="0.3">
      <c r="A835" s="232">
        <v>812612</v>
      </c>
      <c r="B835" s="232" t="s">
        <v>4758</v>
      </c>
      <c r="C835" s="232" t="s">
        <v>346</v>
      </c>
      <c r="D835" s="232" t="s">
        <v>954</v>
      </c>
      <c r="E835" s="232">
        <v>2</v>
      </c>
      <c r="F835" s="233">
        <v>33970</v>
      </c>
      <c r="G835" s="232" t="s">
        <v>4759</v>
      </c>
      <c r="H835" s="234">
        <v>1</v>
      </c>
      <c r="I835" s="236">
        <v>1</v>
      </c>
      <c r="J835" s="236"/>
      <c r="Z835" s="176" t="s">
        <v>1144</v>
      </c>
    </row>
    <row r="836" spans="1:26" x14ac:dyDescent="0.3">
      <c r="A836" s="232">
        <v>812687</v>
      </c>
      <c r="B836" s="232" t="s">
        <v>4767</v>
      </c>
      <c r="C836" s="232" t="s">
        <v>129</v>
      </c>
      <c r="D836" s="232" t="s">
        <v>622</v>
      </c>
      <c r="E836" s="232">
        <v>2</v>
      </c>
      <c r="F836" s="233">
        <v>32663</v>
      </c>
      <c r="G836" s="232" t="s">
        <v>4768</v>
      </c>
      <c r="H836" s="234">
        <v>1</v>
      </c>
      <c r="I836" s="236">
        <v>1</v>
      </c>
      <c r="J836" s="236"/>
      <c r="Z836" s="176" t="s">
        <v>1144</v>
      </c>
    </row>
    <row r="837" spans="1:26" x14ac:dyDescent="0.3">
      <c r="A837" s="232">
        <v>812692</v>
      </c>
      <c r="B837" s="232" t="s">
        <v>4769</v>
      </c>
      <c r="C837" s="232" t="s">
        <v>143</v>
      </c>
      <c r="D837" s="232" t="s">
        <v>4770</v>
      </c>
      <c r="E837" s="232">
        <v>2</v>
      </c>
      <c r="F837" s="233">
        <v>35910</v>
      </c>
      <c r="G837" s="232" t="s">
        <v>801</v>
      </c>
      <c r="H837" s="234">
        <v>1</v>
      </c>
      <c r="I837" s="236">
        <v>1</v>
      </c>
      <c r="J837" s="236"/>
      <c r="Z837" s="176" t="s">
        <v>1144</v>
      </c>
    </row>
    <row r="838" spans="1:26" x14ac:dyDescent="0.3">
      <c r="A838" s="232">
        <v>812695</v>
      </c>
      <c r="B838" s="232" t="s">
        <v>4771</v>
      </c>
      <c r="C838" s="232" t="s">
        <v>3111</v>
      </c>
      <c r="D838" s="232" t="s">
        <v>1005</v>
      </c>
      <c r="E838" s="232">
        <v>2</v>
      </c>
      <c r="F838" s="233">
        <v>37257</v>
      </c>
      <c r="G838" s="232" t="s">
        <v>271</v>
      </c>
      <c r="H838" s="234">
        <v>1</v>
      </c>
      <c r="I838" s="236">
        <v>1</v>
      </c>
      <c r="J838" s="236"/>
      <c r="Z838" s="176" t="s">
        <v>1144</v>
      </c>
    </row>
    <row r="839" spans="1:26" x14ac:dyDescent="0.3">
      <c r="A839" s="232">
        <v>812768</v>
      </c>
      <c r="B839" s="232" t="s">
        <v>4775</v>
      </c>
      <c r="C839" s="232" t="s">
        <v>493</v>
      </c>
      <c r="D839" s="232" t="s">
        <v>2506</v>
      </c>
      <c r="E839" s="232">
        <v>2</v>
      </c>
      <c r="F839" s="233">
        <v>33243</v>
      </c>
      <c r="G839" s="232" t="s">
        <v>251</v>
      </c>
      <c r="H839" s="234">
        <v>1</v>
      </c>
      <c r="I839" s="236">
        <v>1</v>
      </c>
      <c r="J839" s="236"/>
      <c r="Z839" s="176" t="s">
        <v>1144</v>
      </c>
    </row>
    <row r="840" spans="1:26" x14ac:dyDescent="0.3">
      <c r="A840" s="232">
        <v>812776</v>
      </c>
      <c r="B840" s="232" t="s">
        <v>4776</v>
      </c>
      <c r="C840" s="232" t="s">
        <v>208</v>
      </c>
      <c r="D840" s="232" t="s">
        <v>699</v>
      </c>
      <c r="E840" s="232">
        <v>2</v>
      </c>
      <c r="F840" s="233">
        <v>36047</v>
      </c>
      <c r="G840" s="232" t="s">
        <v>251</v>
      </c>
      <c r="H840" s="234">
        <v>1</v>
      </c>
      <c r="I840" s="236">
        <v>1</v>
      </c>
      <c r="J840" s="236"/>
      <c r="Z840" s="176" t="s">
        <v>1144</v>
      </c>
    </row>
    <row r="841" spans="1:26" x14ac:dyDescent="0.3">
      <c r="A841" s="232">
        <v>812785</v>
      </c>
      <c r="B841" s="232" t="s">
        <v>4777</v>
      </c>
      <c r="C841" s="232" t="s">
        <v>94</v>
      </c>
      <c r="D841" s="232" t="s">
        <v>624</v>
      </c>
      <c r="E841" s="232">
        <v>2</v>
      </c>
      <c r="F841" s="233">
        <v>35796</v>
      </c>
      <c r="G841" s="232" t="s">
        <v>251</v>
      </c>
      <c r="H841" s="234">
        <v>1</v>
      </c>
      <c r="I841" s="236">
        <v>1</v>
      </c>
      <c r="J841" s="236"/>
      <c r="Z841" s="176" t="s">
        <v>1144</v>
      </c>
    </row>
    <row r="842" spans="1:26" x14ac:dyDescent="0.3">
      <c r="A842" s="232">
        <v>812795</v>
      </c>
      <c r="B842" s="232" t="s">
        <v>4778</v>
      </c>
      <c r="C842" s="232" t="s">
        <v>304</v>
      </c>
      <c r="D842" s="232" t="s">
        <v>4355</v>
      </c>
      <c r="E842" s="232">
        <v>2</v>
      </c>
      <c r="F842" s="233">
        <v>28577</v>
      </c>
      <c r="G842" s="232" t="s">
        <v>251</v>
      </c>
      <c r="H842" s="234">
        <v>1</v>
      </c>
      <c r="I842" s="236">
        <v>1</v>
      </c>
      <c r="J842" s="236"/>
      <c r="Z842" s="176" t="s">
        <v>1144</v>
      </c>
    </row>
    <row r="843" spans="1:26" x14ac:dyDescent="0.3">
      <c r="A843" s="232">
        <v>812825</v>
      </c>
      <c r="B843" s="232" t="s">
        <v>4779</v>
      </c>
      <c r="C843" s="232" t="s">
        <v>4780</v>
      </c>
      <c r="D843" s="232" t="s">
        <v>2042</v>
      </c>
      <c r="E843" s="232">
        <v>2</v>
      </c>
      <c r="F843" s="233">
        <v>34349</v>
      </c>
      <c r="G843" s="232" t="s">
        <v>985</v>
      </c>
      <c r="H843" s="234">
        <v>1</v>
      </c>
      <c r="I843" s="236">
        <v>1</v>
      </c>
      <c r="J843" s="236"/>
      <c r="Z843" s="176" t="s">
        <v>1144</v>
      </c>
    </row>
    <row r="844" spans="1:26" x14ac:dyDescent="0.3">
      <c r="A844" s="232">
        <v>812839</v>
      </c>
      <c r="B844" s="232" t="s">
        <v>4783</v>
      </c>
      <c r="C844" s="232" t="s">
        <v>110</v>
      </c>
      <c r="D844" s="232" t="s">
        <v>1552</v>
      </c>
      <c r="E844" s="232">
        <v>2</v>
      </c>
      <c r="F844" s="233">
        <v>33771</v>
      </c>
      <c r="G844" s="232" t="s">
        <v>251</v>
      </c>
      <c r="H844" s="234">
        <v>1</v>
      </c>
      <c r="I844" s="236">
        <v>1</v>
      </c>
      <c r="J844" s="236"/>
      <c r="Z844" s="176" t="s">
        <v>1144</v>
      </c>
    </row>
    <row r="845" spans="1:26" x14ac:dyDescent="0.3">
      <c r="A845" s="232">
        <v>812851</v>
      </c>
      <c r="B845" s="232" t="s">
        <v>4784</v>
      </c>
      <c r="C845" s="232" t="s">
        <v>123</v>
      </c>
      <c r="D845" s="232" t="s">
        <v>4785</v>
      </c>
      <c r="E845" s="232">
        <v>2</v>
      </c>
      <c r="F845" s="233">
        <v>35909</v>
      </c>
      <c r="G845" s="232" t="s">
        <v>251</v>
      </c>
      <c r="H845" s="234">
        <v>1</v>
      </c>
      <c r="I845" s="236">
        <v>1</v>
      </c>
      <c r="J845" s="236"/>
      <c r="Z845" s="176" t="s">
        <v>1144</v>
      </c>
    </row>
    <row r="846" spans="1:26" x14ac:dyDescent="0.3">
      <c r="A846" s="232">
        <v>812853</v>
      </c>
      <c r="B846" s="232" t="s">
        <v>4786</v>
      </c>
      <c r="C846" s="232" t="s">
        <v>3442</v>
      </c>
      <c r="D846" s="232" t="s">
        <v>958</v>
      </c>
      <c r="E846" s="232">
        <v>2</v>
      </c>
      <c r="F846" s="233">
        <v>36447</v>
      </c>
      <c r="G846" s="232" t="s">
        <v>251</v>
      </c>
      <c r="H846" s="234">
        <v>1</v>
      </c>
      <c r="I846" s="236">
        <v>1</v>
      </c>
      <c r="J846" s="236"/>
      <c r="Z846" s="176" t="s">
        <v>1144</v>
      </c>
    </row>
    <row r="847" spans="1:26" x14ac:dyDescent="0.3">
      <c r="A847" s="232">
        <v>812876</v>
      </c>
      <c r="B847" s="232" t="s">
        <v>4788</v>
      </c>
      <c r="C847" s="232" t="s">
        <v>66</v>
      </c>
      <c r="D847" s="232" t="s">
        <v>817</v>
      </c>
      <c r="E847" s="232">
        <v>2</v>
      </c>
      <c r="F847" s="233">
        <v>34773</v>
      </c>
      <c r="G847" s="232" t="s">
        <v>2595</v>
      </c>
      <c r="H847" s="234">
        <v>1</v>
      </c>
      <c r="I847" s="236">
        <v>1</v>
      </c>
      <c r="J847" s="236"/>
      <c r="Z847" s="176" t="s">
        <v>1144</v>
      </c>
    </row>
    <row r="848" spans="1:26" x14ac:dyDescent="0.3">
      <c r="A848" s="232">
        <v>812891</v>
      </c>
      <c r="B848" s="232" t="s">
        <v>4789</v>
      </c>
      <c r="C848" s="232" t="s">
        <v>4790</v>
      </c>
      <c r="D848" s="232" t="s">
        <v>607</v>
      </c>
      <c r="E848" s="232">
        <v>2</v>
      </c>
      <c r="F848" s="233">
        <v>34336</v>
      </c>
      <c r="G848" s="232" t="s">
        <v>4791</v>
      </c>
      <c r="H848" s="234">
        <v>1</v>
      </c>
      <c r="I848" s="236">
        <v>1</v>
      </c>
      <c r="J848" s="236"/>
      <c r="Z848" s="176" t="s">
        <v>1144</v>
      </c>
    </row>
    <row r="849" spans="1:26" x14ac:dyDescent="0.3">
      <c r="A849" s="232">
        <v>812895</v>
      </c>
      <c r="B849" s="232" t="s">
        <v>4792</v>
      </c>
      <c r="C849" s="232" t="s">
        <v>90</v>
      </c>
      <c r="D849" s="232" t="s">
        <v>633</v>
      </c>
      <c r="E849" s="232">
        <v>2</v>
      </c>
      <c r="F849" s="233">
        <v>36161</v>
      </c>
      <c r="G849" s="232" t="s">
        <v>4793</v>
      </c>
      <c r="H849" s="234">
        <v>1</v>
      </c>
      <c r="I849" s="236">
        <v>1</v>
      </c>
      <c r="J849" s="236"/>
      <c r="Z849" s="176" t="s">
        <v>1144</v>
      </c>
    </row>
    <row r="850" spans="1:26" x14ac:dyDescent="0.3">
      <c r="A850" s="232">
        <v>812907</v>
      </c>
      <c r="B850" s="232" t="s">
        <v>4794</v>
      </c>
      <c r="C850" s="232" t="s">
        <v>418</v>
      </c>
      <c r="D850" s="232" t="s">
        <v>699</v>
      </c>
      <c r="E850" s="232">
        <v>2</v>
      </c>
      <c r="F850" s="233">
        <v>34704</v>
      </c>
      <c r="G850" s="232" t="s">
        <v>682</v>
      </c>
      <c r="H850" s="234">
        <v>1</v>
      </c>
      <c r="I850" s="236">
        <v>1</v>
      </c>
      <c r="J850" s="236"/>
      <c r="Z850" s="176" t="s">
        <v>1144</v>
      </c>
    </row>
    <row r="851" spans="1:26" x14ac:dyDescent="0.3">
      <c r="A851" s="232">
        <v>813187</v>
      </c>
      <c r="B851" s="232" t="s">
        <v>4808</v>
      </c>
      <c r="C851" s="232" t="s">
        <v>4809</v>
      </c>
      <c r="D851" s="232" t="s">
        <v>922</v>
      </c>
      <c r="E851" s="232">
        <v>2</v>
      </c>
      <c r="F851" s="233">
        <v>35866</v>
      </c>
      <c r="G851" s="232" t="s">
        <v>267</v>
      </c>
      <c r="H851" s="234">
        <v>1</v>
      </c>
      <c r="I851" s="236">
        <v>1</v>
      </c>
      <c r="J851" s="236"/>
      <c r="Z851" s="176" t="s">
        <v>1144</v>
      </c>
    </row>
    <row r="852" spans="1:26" x14ac:dyDescent="0.3">
      <c r="A852" s="232">
        <v>813191</v>
      </c>
      <c r="B852" s="232" t="s">
        <v>4810</v>
      </c>
      <c r="C852" s="232" t="s">
        <v>95</v>
      </c>
      <c r="D852" s="232" t="s">
        <v>206</v>
      </c>
      <c r="E852" s="232">
        <v>2</v>
      </c>
      <c r="F852" s="233">
        <v>34718</v>
      </c>
      <c r="G852" s="232" t="s">
        <v>1001</v>
      </c>
      <c r="H852" s="234">
        <v>1</v>
      </c>
      <c r="I852" s="236">
        <v>1</v>
      </c>
      <c r="J852" s="236"/>
      <c r="Z852" s="176" t="s">
        <v>1144</v>
      </c>
    </row>
    <row r="853" spans="1:26" x14ac:dyDescent="0.3">
      <c r="A853" s="232">
        <v>813199</v>
      </c>
      <c r="B853" s="232" t="s">
        <v>4811</v>
      </c>
      <c r="C853" s="232" t="s">
        <v>4812</v>
      </c>
      <c r="D853" s="232" t="s">
        <v>4045</v>
      </c>
      <c r="E853" s="232">
        <v>2</v>
      </c>
      <c r="F853" s="233">
        <v>35796</v>
      </c>
      <c r="G853" s="232" t="s">
        <v>251</v>
      </c>
      <c r="H853" s="234">
        <v>1</v>
      </c>
      <c r="I853" s="236">
        <v>1</v>
      </c>
      <c r="J853" s="236"/>
      <c r="Z853" s="176" t="s">
        <v>1144</v>
      </c>
    </row>
    <row r="854" spans="1:26" x14ac:dyDescent="0.3">
      <c r="A854" s="232">
        <v>813205</v>
      </c>
      <c r="B854" s="232" t="s">
        <v>4813</v>
      </c>
      <c r="C854" s="232" t="s">
        <v>455</v>
      </c>
      <c r="D854" s="232" t="s">
        <v>794</v>
      </c>
      <c r="E854" s="232">
        <v>2</v>
      </c>
      <c r="F854" s="233">
        <v>32051</v>
      </c>
      <c r="G854" s="232" t="s">
        <v>4814</v>
      </c>
      <c r="H854" s="234">
        <v>1</v>
      </c>
      <c r="I854" s="236">
        <v>1</v>
      </c>
      <c r="J854" s="236"/>
      <c r="Z854" s="176" t="s">
        <v>1144</v>
      </c>
    </row>
    <row r="855" spans="1:26" x14ac:dyDescent="0.3">
      <c r="A855" s="232">
        <v>813230</v>
      </c>
      <c r="B855" s="232" t="s">
        <v>4815</v>
      </c>
      <c r="C855" s="232" t="s">
        <v>4816</v>
      </c>
      <c r="D855" s="232" t="s">
        <v>4817</v>
      </c>
      <c r="E855" s="232">
        <v>2</v>
      </c>
      <c r="F855" s="233">
        <v>34638</v>
      </c>
      <c r="G855" s="232" t="s">
        <v>251</v>
      </c>
      <c r="H855" s="234">
        <v>1</v>
      </c>
      <c r="I855" s="236">
        <v>1</v>
      </c>
      <c r="J855" s="236"/>
      <c r="Z855" s="176" t="s">
        <v>1144</v>
      </c>
    </row>
    <row r="856" spans="1:26" x14ac:dyDescent="0.3">
      <c r="A856" s="232">
        <v>813239</v>
      </c>
      <c r="B856" s="232" t="s">
        <v>4818</v>
      </c>
      <c r="C856" s="232" t="s">
        <v>114</v>
      </c>
      <c r="D856" s="232" t="s">
        <v>794</v>
      </c>
      <c r="E856" s="232">
        <v>2</v>
      </c>
      <c r="F856" s="233">
        <v>34354</v>
      </c>
      <c r="G856" s="232" t="s">
        <v>989</v>
      </c>
      <c r="H856" s="234">
        <v>1</v>
      </c>
      <c r="I856" s="236">
        <v>1</v>
      </c>
      <c r="J856" s="236"/>
      <c r="Z856" s="176" t="s">
        <v>1144</v>
      </c>
    </row>
    <row r="857" spans="1:26" x14ac:dyDescent="0.3">
      <c r="A857" s="232">
        <v>813276</v>
      </c>
      <c r="B857" s="232" t="s">
        <v>4821</v>
      </c>
      <c r="C857" s="232" t="s">
        <v>4822</v>
      </c>
      <c r="D857" s="232" t="s">
        <v>1023</v>
      </c>
      <c r="E857" s="232">
        <v>2</v>
      </c>
      <c r="F857" s="233">
        <v>31778</v>
      </c>
      <c r="G857" s="232" t="s">
        <v>267</v>
      </c>
      <c r="H857" s="234">
        <v>1</v>
      </c>
      <c r="I857" s="236">
        <v>1</v>
      </c>
      <c r="J857" s="236"/>
      <c r="Z857" s="176" t="s">
        <v>1144</v>
      </c>
    </row>
    <row r="858" spans="1:26" x14ac:dyDescent="0.3">
      <c r="A858" s="232">
        <v>813278</v>
      </c>
      <c r="B858" s="232" t="s">
        <v>4823</v>
      </c>
      <c r="C858" s="232" t="s">
        <v>67</v>
      </c>
      <c r="D858" s="232" t="s">
        <v>4005</v>
      </c>
      <c r="E858" s="232">
        <v>2</v>
      </c>
      <c r="F858" s="233">
        <v>33375</v>
      </c>
      <c r="G858" s="232" t="s">
        <v>4824</v>
      </c>
      <c r="H858" s="234">
        <v>1</v>
      </c>
      <c r="I858" s="236">
        <v>1</v>
      </c>
      <c r="J858" s="236"/>
      <c r="Z858" s="176" t="s">
        <v>1144</v>
      </c>
    </row>
    <row r="859" spans="1:26" x14ac:dyDescent="0.3">
      <c r="A859" s="232">
        <v>813285</v>
      </c>
      <c r="B859" s="232" t="s">
        <v>4825</v>
      </c>
      <c r="C859" s="232" t="s">
        <v>92</v>
      </c>
      <c r="D859" s="232" t="s">
        <v>843</v>
      </c>
      <c r="E859" s="232">
        <v>2</v>
      </c>
      <c r="F859" s="233" t="s">
        <v>4826</v>
      </c>
      <c r="G859" s="232" t="s">
        <v>836</v>
      </c>
      <c r="H859" s="234">
        <v>1</v>
      </c>
      <c r="I859" s="236">
        <v>1</v>
      </c>
      <c r="J859" s="236"/>
      <c r="Z859" s="176" t="s">
        <v>1144</v>
      </c>
    </row>
    <row r="860" spans="1:26" x14ac:dyDescent="0.3">
      <c r="A860" s="232">
        <v>813290</v>
      </c>
      <c r="B860" s="232" t="s">
        <v>4827</v>
      </c>
      <c r="C860" s="232" t="s">
        <v>61</v>
      </c>
      <c r="D860" s="232" t="s">
        <v>1055</v>
      </c>
      <c r="E860" s="232">
        <v>2</v>
      </c>
      <c r="F860" s="233">
        <v>35942</v>
      </c>
      <c r="G860" s="232" t="s">
        <v>3738</v>
      </c>
      <c r="H860" s="234">
        <v>1</v>
      </c>
      <c r="I860" s="236">
        <v>1</v>
      </c>
      <c r="J860" s="236"/>
      <c r="Z860" s="176" t="s">
        <v>1144</v>
      </c>
    </row>
    <row r="861" spans="1:26" x14ac:dyDescent="0.3">
      <c r="A861" s="232">
        <v>813299</v>
      </c>
      <c r="B861" s="232" t="s">
        <v>4828</v>
      </c>
      <c r="C861" s="232" t="s">
        <v>1588</v>
      </c>
      <c r="D861" s="232" t="s">
        <v>1589</v>
      </c>
      <c r="E861" s="232">
        <v>2</v>
      </c>
      <c r="F861" s="233">
        <v>33748</v>
      </c>
      <c r="G861" s="232" t="s">
        <v>840</v>
      </c>
      <c r="H861" s="234">
        <v>1</v>
      </c>
      <c r="I861" s="236">
        <v>1</v>
      </c>
      <c r="J861" s="236"/>
      <c r="Z861" s="176" t="s">
        <v>1144</v>
      </c>
    </row>
    <row r="862" spans="1:26" x14ac:dyDescent="0.3">
      <c r="A862" s="232">
        <v>813303</v>
      </c>
      <c r="B862" s="232" t="s">
        <v>4829</v>
      </c>
      <c r="C862" s="232" t="s">
        <v>4830</v>
      </c>
      <c r="D862" s="232" t="s">
        <v>4831</v>
      </c>
      <c r="E862" s="232">
        <v>2</v>
      </c>
      <c r="F862" s="233">
        <v>33005</v>
      </c>
      <c r="G862" s="232" t="s">
        <v>816</v>
      </c>
      <c r="H862" s="234">
        <v>1</v>
      </c>
      <c r="I862" s="236">
        <v>1</v>
      </c>
      <c r="J862" s="236"/>
      <c r="Z862" s="176" t="s">
        <v>1144</v>
      </c>
    </row>
    <row r="863" spans="1:26" x14ac:dyDescent="0.3">
      <c r="A863" s="232">
        <v>813307</v>
      </c>
      <c r="B863" s="232" t="s">
        <v>4832</v>
      </c>
      <c r="C863" s="232" t="s">
        <v>4833</v>
      </c>
      <c r="D863" s="232" t="s">
        <v>918</v>
      </c>
      <c r="E863" s="232">
        <v>2</v>
      </c>
      <c r="F863" s="233">
        <v>36165</v>
      </c>
      <c r="G863" s="232" t="s">
        <v>251</v>
      </c>
      <c r="H863" s="234">
        <v>1</v>
      </c>
      <c r="I863" s="236">
        <v>1</v>
      </c>
      <c r="J863" s="236"/>
      <c r="Z863" s="176" t="s">
        <v>1144</v>
      </c>
    </row>
    <row r="864" spans="1:26" x14ac:dyDescent="0.3">
      <c r="A864" s="232">
        <v>813308</v>
      </c>
      <c r="B864" s="232" t="s">
        <v>4834</v>
      </c>
      <c r="C864" s="232" t="s">
        <v>368</v>
      </c>
      <c r="D864" s="232" t="s">
        <v>667</v>
      </c>
      <c r="E864" s="232">
        <v>2</v>
      </c>
      <c r="F864" s="233">
        <v>34876</v>
      </c>
      <c r="G864" s="232" t="s">
        <v>1264</v>
      </c>
      <c r="H864" s="234">
        <v>1</v>
      </c>
      <c r="I864" s="236">
        <v>1</v>
      </c>
      <c r="J864" s="236"/>
      <c r="Z864" s="176" t="s">
        <v>1144</v>
      </c>
    </row>
    <row r="865" spans="1:26" x14ac:dyDescent="0.3">
      <c r="A865" s="232">
        <v>813311</v>
      </c>
      <c r="B865" s="232" t="s">
        <v>4835</v>
      </c>
      <c r="C865" s="232" t="s">
        <v>90</v>
      </c>
      <c r="D865" s="232" t="s">
        <v>4836</v>
      </c>
      <c r="E865" s="232">
        <v>2</v>
      </c>
      <c r="F865" s="233">
        <v>28954</v>
      </c>
      <c r="G865" s="232" t="s">
        <v>682</v>
      </c>
      <c r="H865" s="234">
        <v>1</v>
      </c>
      <c r="I865" s="236">
        <v>1</v>
      </c>
      <c r="J865" s="236"/>
      <c r="Z865" s="176" t="s">
        <v>1144</v>
      </c>
    </row>
    <row r="866" spans="1:26" x14ac:dyDescent="0.3">
      <c r="A866" s="232">
        <v>813314</v>
      </c>
      <c r="B866" s="232" t="s">
        <v>4837</v>
      </c>
      <c r="C866" s="232" t="s">
        <v>450</v>
      </c>
      <c r="D866" s="232" t="s">
        <v>4838</v>
      </c>
      <c r="E866" s="232">
        <v>2</v>
      </c>
      <c r="F866" s="233">
        <v>36270</v>
      </c>
      <c r="G866" s="232" t="s">
        <v>4839</v>
      </c>
      <c r="H866" s="234">
        <v>1</v>
      </c>
      <c r="I866" s="236">
        <v>1</v>
      </c>
      <c r="J866" s="236"/>
      <c r="Z866" s="176" t="s">
        <v>1144</v>
      </c>
    </row>
    <row r="867" spans="1:26" x14ac:dyDescent="0.3">
      <c r="A867" s="232">
        <v>813353</v>
      </c>
      <c r="B867" s="232" t="s">
        <v>4841</v>
      </c>
      <c r="C867" s="232" t="s">
        <v>105</v>
      </c>
      <c r="D867" s="232" t="s">
        <v>662</v>
      </c>
      <c r="E867" s="232">
        <v>2</v>
      </c>
      <c r="F867" s="233">
        <v>33613</v>
      </c>
      <c r="G867" s="232" t="s">
        <v>251</v>
      </c>
      <c r="H867" s="234">
        <v>1</v>
      </c>
      <c r="I867" s="236">
        <v>1</v>
      </c>
      <c r="J867" s="236"/>
      <c r="Z867" s="176" t="s">
        <v>1144</v>
      </c>
    </row>
    <row r="868" spans="1:26" x14ac:dyDescent="0.3">
      <c r="A868" s="232">
        <v>813438</v>
      </c>
      <c r="B868" s="232" t="s">
        <v>4842</v>
      </c>
      <c r="C868" s="232" t="s">
        <v>481</v>
      </c>
      <c r="D868" s="232" t="s">
        <v>914</v>
      </c>
      <c r="E868" s="232">
        <v>2</v>
      </c>
      <c r="F868" s="233">
        <v>28862</v>
      </c>
      <c r="G868" s="232" t="s">
        <v>671</v>
      </c>
      <c r="H868" s="234">
        <v>1</v>
      </c>
      <c r="I868" s="236">
        <v>1</v>
      </c>
      <c r="J868" s="236"/>
      <c r="Z868" s="176" t="s">
        <v>1144</v>
      </c>
    </row>
    <row r="869" spans="1:26" x14ac:dyDescent="0.3">
      <c r="A869" s="232">
        <v>813572</v>
      </c>
      <c r="B869" s="232" t="s">
        <v>4869</v>
      </c>
      <c r="C869" s="232" t="s">
        <v>159</v>
      </c>
      <c r="D869" s="232" t="s">
        <v>670</v>
      </c>
      <c r="E869" s="232">
        <v>2</v>
      </c>
      <c r="F869" s="233">
        <v>35065</v>
      </c>
      <c r="G869" s="232" t="s">
        <v>251</v>
      </c>
      <c r="H869" s="234">
        <v>1</v>
      </c>
      <c r="I869" s="236">
        <v>1</v>
      </c>
      <c r="J869" s="236"/>
      <c r="Z869" s="176" t="s">
        <v>1144</v>
      </c>
    </row>
    <row r="870" spans="1:26" x14ac:dyDescent="0.3">
      <c r="A870" s="232">
        <v>813578</v>
      </c>
      <c r="B870" s="232" t="s">
        <v>4870</v>
      </c>
      <c r="C870" s="232" t="s">
        <v>458</v>
      </c>
      <c r="D870" s="232" t="s">
        <v>4871</v>
      </c>
      <c r="E870" s="232">
        <v>2</v>
      </c>
      <c r="F870" s="233" t="s">
        <v>4872</v>
      </c>
      <c r="G870" s="232" t="s">
        <v>1040</v>
      </c>
      <c r="H870" s="234">
        <v>1</v>
      </c>
      <c r="I870" s="236">
        <v>1</v>
      </c>
      <c r="J870" s="236"/>
      <c r="Z870" s="176" t="s">
        <v>1144</v>
      </c>
    </row>
    <row r="871" spans="1:26" x14ac:dyDescent="0.3">
      <c r="A871" s="232">
        <v>813591</v>
      </c>
      <c r="B871" s="232" t="s">
        <v>4875</v>
      </c>
      <c r="C871" s="232" t="s">
        <v>4876</v>
      </c>
      <c r="D871" s="232" t="s">
        <v>650</v>
      </c>
      <c r="E871" s="232">
        <v>2</v>
      </c>
      <c r="F871" s="233">
        <v>35535</v>
      </c>
      <c r="G871" s="232" t="s">
        <v>267</v>
      </c>
      <c r="H871" s="234">
        <v>1</v>
      </c>
      <c r="I871" s="236">
        <v>1</v>
      </c>
      <c r="J871" s="236"/>
      <c r="Z871" s="176" t="s">
        <v>1144</v>
      </c>
    </row>
    <row r="872" spans="1:26" x14ac:dyDescent="0.3">
      <c r="A872" s="232">
        <v>813602</v>
      </c>
      <c r="B872" s="232" t="s">
        <v>4881</v>
      </c>
      <c r="C872" s="232" t="s">
        <v>61</v>
      </c>
      <c r="D872" s="232" t="s">
        <v>4688</v>
      </c>
      <c r="E872" s="232">
        <v>2</v>
      </c>
      <c r="F872" s="233">
        <v>34611</v>
      </c>
      <c r="G872" s="232" t="s">
        <v>1918</v>
      </c>
      <c r="H872" s="234">
        <v>1</v>
      </c>
      <c r="I872" s="236">
        <v>1</v>
      </c>
      <c r="J872" s="236"/>
      <c r="Z872" s="176" t="s">
        <v>1144</v>
      </c>
    </row>
    <row r="873" spans="1:26" x14ac:dyDescent="0.3">
      <c r="A873" s="232">
        <v>813603</v>
      </c>
      <c r="B873" s="232" t="s">
        <v>4882</v>
      </c>
      <c r="C873" s="232" t="s">
        <v>104</v>
      </c>
      <c r="D873" s="232" t="s">
        <v>649</v>
      </c>
      <c r="E873" s="232">
        <v>2</v>
      </c>
      <c r="F873" s="233">
        <v>34786</v>
      </c>
      <c r="G873" s="232" t="s">
        <v>251</v>
      </c>
      <c r="H873" s="234">
        <v>1</v>
      </c>
      <c r="I873" s="236">
        <v>1</v>
      </c>
      <c r="J873" s="236"/>
      <c r="Z873" s="176" t="s">
        <v>1144</v>
      </c>
    </row>
    <row r="874" spans="1:26" x14ac:dyDescent="0.3">
      <c r="A874" s="232">
        <v>813610</v>
      </c>
      <c r="B874" s="232" t="s">
        <v>4884</v>
      </c>
      <c r="C874" s="232" t="s">
        <v>414</v>
      </c>
      <c r="D874" s="232" t="s">
        <v>979</v>
      </c>
      <c r="E874" s="232">
        <v>2</v>
      </c>
      <c r="F874" s="233">
        <v>29453</v>
      </c>
      <c r="G874" s="232" t="s">
        <v>912</v>
      </c>
      <c r="H874" s="234">
        <v>1</v>
      </c>
      <c r="I874" s="236">
        <v>1</v>
      </c>
      <c r="J874" s="236"/>
      <c r="Z874" s="176" t="s">
        <v>1144</v>
      </c>
    </row>
    <row r="875" spans="1:26" x14ac:dyDescent="0.3">
      <c r="A875" s="232">
        <v>813620</v>
      </c>
      <c r="B875" s="232" t="s">
        <v>4887</v>
      </c>
      <c r="C875" s="232" t="s">
        <v>61</v>
      </c>
      <c r="D875" s="232" t="s">
        <v>652</v>
      </c>
      <c r="E875" s="232">
        <v>2</v>
      </c>
      <c r="F875" s="233">
        <v>35563</v>
      </c>
      <c r="G875" s="232" t="s">
        <v>682</v>
      </c>
      <c r="H875" s="234">
        <v>1</v>
      </c>
      <c r="I875" s="236">
        <v>1</v>
      </c>
      <c r="J875" s="236"/>
      <c r="Z875" s="176" t="s">
        <v>1144</v>
      </c>
    </row>
    <row r="876" spans="1:26" x14ac:dyDescent="0.3">
      <c r="A876" s="232">
        <v>813644</v>
      </c>
      <c r="B876" s="232" t="s">
        <v>4893</v>
      </c>
      <c r="C876" s="232" t="s">
        <v>86</v>
      </c>
      <c r="D876" s="232" t="s">
        <v>1255</v>
      </c>
      <c r="E876" s="232">
        <v>2</v>
      </c>
      <c r="F876" s="233">
        <v>29445</v>
      </c>
      <c r="G876" s="232" t="s">
        <v>267</v>
      </c>
      <c r="H876" s="234">
        <v>1</v>
      </c>
      <c r="I876" s="236">
        <v>1</v>
      </c>
      <c r="J876" s="236"/>
      <c r="Z876" s="176" t="s">
        <v>1144</v>
      </c>
    </row>
    <row r="877" spans="1:26" x14ac:dyDescent="0.3">
      <c r="A877" s="232">
        <v>813646</v>
      </c>
      <c r="B877" s="232" t="s">
        <v>4894</v>
      </c>
      <c r="C877" s="232" t="s">
        <v>167</v>
      </c>
      <c r="D877" s="232" t="s">
        <v>607</v>
      </c>
      <c r="E877" s="232">
        <v>2</v>
      </c>
      <c r="F877" s="233">
        <v>35337</v>
      </c>
      <c r="G877" s="232" t="s">
        <v>3265</v>
      </c>
      <c r="H877" s="234">
        <v>1</v>
      </c>
      <c r="I877" s="236">
        <v>1</v>
      </c>
      <c r="J877" s="236"/>
      <c r="Z877" s="176" t="s">
        <v>1144</v>
      </c>
    </row>
    <row r="878" spans="1:26" x14ac:dyDescent="0.3">
      <c r="A878" s="232">
        <v>813650</v>
      </c>
      <c r="B878" s="232" t="s">
        <v>4895</v>
      </c>
      <c r="C878" s="232" t="s">
        <v>79</v>
      </c>
      <c r="D878" s="232" t="s">
        <v>851</v>
      </c>
      <c r="E878" s="232">
        <v>2</v>
      </c>
      <c r="F878" s="233">
        <v>35065</v>
      </c>
      <c r="G878" s="232" t="s">
        <v>4896</v>
      </c>
      <c r="H878" s="234">
        <v>1</v>
      </c>
      <c r="I878" s="236">
        <v>1</v>
      </c>
      <c r="J878" s="236"/>
      <c r="Z878" s="176" t="s">
        <v>1144</v>
      </c>
    </row>
    <row r="879" spans="1:26" x14ac:dyDescent="0.3">
      <c r="A879" s="232">
        <v>813651</v>
      </c>
      <c r="B879" s="232" t="s">
        <v>4897</v>
      </c>
      <c r="C879" s="232" t="s">
        <v>76</v>
      </c>
      <c r="D879" s="232" t="s">
        <v>747</v>
      </c>
      <c r="E879" s="232">
        <v>2</v>
      </c>
      <c r="F879" s="233">
        <v>36093</v>
      </c>
      <c r="G879" s="232" t="s">
        <v>251</v>
      </c>
      <c r="H879" s="234">
        <v>1</v>
      </c>
      <c r="I879" s="236">
        <v>1</v>
      </c>
      <c r="J879" s="236"/>
      <c r="Z879" s="176" t="s">
        <v>1144</v>
      </c>
    </row>
    <row r="880" spans="1:26" x14ac:dyDescent="0.3">
      <c r="A880" s="232">
        <v>813666</v>
      </c>
      <c r="B880" s="232" t="s">
        <v>4905</v>
      </c>
      <c r="C880" s="232" t="s">
        <v>1597</v>
      </c>
      <c r="D880" s="232" t="s">
        <v>4906</v>
      </c>
      <c r="E880" s="232">
        <v>2</v>
      </c>
      <c r="F880" s="233">
        <v>32417</v>
      </c>
      <c r="G880" s="232" t="s">
        <v>265</v>
      </c>
      <c r="H880" s="234">
        <v>1</v>
      </c>
      <c r="I880" s="236">
        <v>1</v>
      </c>
      <c r="J880" s="236"/>
      <c r="Z880" s="176" t="s">
        <v>1144</v>
      </c>
    </row>
    <row r="881" spans="1:26" x14ac:dyDescent="0.3">
      <c r="A881" s="232">
        <v>813685</v>
      </c>
      <c r="B881" s="232" t="s">
        <v>4909</v>
      </c>
      <c r="C881" s="232" t="s">
        <v>334</v>
      </c>
      <c r="D881" s="232" t="s">
        <v>736</v>
      </c>
      <c r="E881" s="232">
        <v>2</v>
      </c>
      <c r="F881" s="233">
        <v>36760</v>
      </c>
      <c r="G881" s="232" t="s">
        <v>251</v>
      </c>
      <c r="H881" s="234">
        <v>1</v>
      </c>
      <c r="I881" s="236">
        <v>1</v>
      </c>
      <c r="J881" s="236"/>
      <c r="Z881" s="176" t="s">
        <v>1144</v>
      </c>
    </row>
    <row r="882" spans="1:26" x14ac:dyDescent="0.3">
      <c r="A882" s="232">
        <v>813696</v>
      </c>
      <c r="B882" s="232" t="s">
        <v>4913</v>
      </c>
      <c r="C882" s="232" t="s">
        <v>150</v>
      </c>
      <c r="D882" s="232" t="s">
        <v>732</v>
      </c>
      <c r="E882" s="232">
        <v>2</v>
      </c>
      <c r="F882" s="233">
        <v>33970</v>
      </c>
      <c r="G882" s="232" t="s">
        <v>702</v>
      </c>
      <c r="H882" s="234">
        <v>1</v>
      </c>
      <c r="I882" s="236">
        <v>1</v>
      </c>
      <c r="J882" s="236"/>
      <c r="Z882" s="176" t="s">
        <v>1144</v>
      </c>
    </row>
    <row r="883" spans="1:26" x14ac:dyDescent="0.3">
      <c r="A883" s="232">
        <v>813698</v>
      </c>
      <c r="B883" s="232" t="s">
        <v>4914</v>
      </c>
      <c r="C883" s="232" t="s">
        <v>335</v>
      </c>
      <c r="D883" s="232" t="s">
        <v>673</v>
      </c>
      <c r="E883" s="232">
        <v>2</v>
      </c>
      <c r="F883" s="233">
        <v>36915</v>
      </c>
      <c r="G883" s="232" t="s">
        <v>454</v>
      </c>
      <c r="H883" s="234">
        <v>1</v>
      </c>
      <c r="I883" s="236">
        <v>1</v>
      </c>
      <c r="J883" s="236"/>
      <c r="Z883" s="176" t="s">
        <v>1144</v>
      </c>
    </row>
    <row r="884" spans="1:26" x14ac:dyDescent="0.3">
      <c r="A884" s="232">
        <v>813704</v>
      </c>
      <c r="B884" s="232" t="s">
        <v>4918</v>
      </c>
      <c r="C884" s="232" t="s">
        <v>183</v>
      </c>
      <c r="D884" s="232" t="s">
        <v>717</v>
      </c>
      <c r="E884" s="232">
        <v>2</v>
      </c>
      <c r="F884" s="233">
        <v>29516</v>
      </c>
      <c r="G884" s="232" t="s">
        <v>251</v>
      </c>
      <c r="H884" s="234">
        <v>1</v>
      </c>
      <c r="I884" s="236">
        <v>1</v>
      </c>
      <c r="J884" s="236"/>
      <c r="Z884" s="176" t="s">
        <v>1144</v>
      </c>
    </row>
    <row r="885" spans="1:26" x14ac:dyDescent="0.3">
      <c r="A885" s="232">
        <v>813725</v>
      </c>
      <c r="B885" s="232" t="s">
        <v>4919</v>
      </c>
      <c r="C885" s="232" t="s">
        <v>68</v>
      </c>
      <c r="D885" s="232" t="s">
        <v>3829</v>
      </c>
      <c r="E885" s="232">
        <v>2</v>
      </c>
      <c r="F885" s="233">
        <v>27983</v>
      </c>
      <c r="G885" s="232" t="s">
        <v>1040</v>
      </c>
      <c r="H885" s="234">
        <v>1</v>
      </c>
      <c r="I885" s="236">
        <v>1</v>
      </c>
      <c r="J885" s="236"/>
      <c r="Z885" s="176" t="s">
        <v>1144</v>
      </c>
    </row>
    <row r="886" spans="1:26" x14ac:dyDescent="0.3">
      <c r="A886" s="232">
        <v>813735</v>
      </c>
      <c r="B886" s="232" t="s">
        <v>4920</v>
      </c>
      <c r="C886" s="232" t="s">
        <v>91</v>
      </c>
      <c r="D886" s="232" t="s">
        <v>4921</v>
      </c>
      <c r="E886" s="232">
        <v>2</v>
      </c>
      <c r="F886" s="233">
        <v>28523</v>
      </c>
      <c r="G886" s="232" t="s">
        <v>4922</v>
      </c>
      <c r="H886" s="234">
        <v>1</v>
      </c>
      <c r="I886" s="236">
        <v>1</v>
      </c>
      <c r="J886" s="236"/>
      <c r="Z886" s="176" t="s">
        <v>1144</v>
      </c>
    </row>
    <row r="887" spans="1:26" x14ac:dyDescent="0.3">
      <c r="A887" s="232">
        <v>813739</v>
      </c>
      <c r="B887" s="232" t="s">
        <v>4923</v>
      </c>
      <c r="C887" s="232" t="s">
        <v>203</v>
      </c>
      <c r="D887" s="232" t="s">
        <v>652</v>
      </c>
      <c r="E887" s="232">
        <v>2</v>
      </c>
      <c r="F887" s="233" t="s">
        <v>4924</v>
      </c>
      <c r="G887" s="232" t="s">
        <v>4925</v>
      </c>
      <c r="H887" s="234">
        <v>1</v>
      </c>
      <c r="I887" s="236">
        <v>1</v>
      </c>
      <c r="J887" s="236"/>
      <c r="Z887" s="176" t="s">
        <v>1144</v>
      </c>
    </row>
    <row r="888" spans="1:26" x14ac:dyDescent="0.3">
      <c r="A888" s="232">
        <v>813747</v>
      </c>
      <c r="B888" s="232" t="s">
        <v>4926</v>
      </c>
      <c r="C888" s="232" t="s">
        <v>4128</v>
      </c>
      <c r="D888" s="232" t="s">
        <v>691</v>
      </c>
      <c r="E888" s="232">
        <v>2</v>
      </c>
      <c r="F888" s="233">
        <v>35600</v>
      </c>
      <c r="G888" s="232" t="s">
        <v>251</v>
      </c>
      <c r="H888" s="234">
        <v>1</v>
      </c>
      <c r="I888" s="236">
        <v>1</v>
      </c>
      <c r="J888" s="236"/>
      <c r="Z888" s="176" t="s">
        <v>1144</v>
      </c>
    </row>
    <row r="889" spans="1:26" x14ac:dyDescent="0.3">
      <c r="A889" s="232">
        <v>813759</v>
      </c>
      <c r="B889" s="232" t="s">
        <v>4927</v>
      </c>
      <c r="C889" s="232" t="s">
        <v>125</v>
      </c>
      <c r="D889" s="232" t="s">
        <v>958</v>
      </c>
      <c r="E889" s="232">
        <v>2</v>
      </c>
      <c r="F889" s="233">
        <v>36392</v>
      </c>
      <c r="G889" s="232" t="s">
        <v>251</v>
      </c>
      <c r="H889" s="234">
        <v>1</v>
      </c>
      <c r="I889" s="236">
        <v>1</v>
      </c>
      <c r="J889" s="236"/>
      <c r="Z889" s="176" t="s">
        <v>1144</v>
      </c>
    </row>
    <row r="890" spans="1:26" x14ac:dyDescent="0.3">
      <c r="A890" s="232">
        <v>813763</v>
      </c>
      <c r="B890" s="232" t="s">
        <v>577</v>
      </c>
      <c r="C890" s="232" t="s">
        <v>94</v>
      </c>
      <c r="D890" s="232" t="s">
        <v>870</v>
      </c>
      <c r="E890" s="232">
        <v>2</v>
      </c>
      <c r="F890" s="233">
        <v>34353</v>
      </c>
      <c r="H890" s="234">
        <v>1</v>
      </c>
      <c r="I890" s="236">
        <v>1</v>
      </c>
      <c r="J890" s="236"/>
      <c r="Z890" s="176" t="s">
        <v>1144</v>
      </c>
    </row>
    <row r="891" spans="1:26" x14ac:dyDescent="0.3">
      <c r="A891" s="232">
        <v>813767</v>
      </c>
      <c r="B891" s="232" t="s">
        <v>4929</v>
      </c>
      <c r="C891" s="232" t="s">
        <v>350</v>
      </c>
      <c r="D891" s="232" t="s">
        <v>794</v>
      </c>
      <c r="E891" s="232">
        <v>2</v>
      </c>
      <c r="F891" s="233">
        <v>36609</v>
      </c>
      <c r="H891" s="234">
        <v>1</v>
      </c>
      <c r="I891" s="236">
        <v>1</v>
      </c>
      <c r="J891" s="236"/>
      <c r="Z891" s="176" t="s">
        <v>1144</v>
      </c>
    </row>
    <row r="892" spans="1:26" x14ac:dyDescent="0.3">
      <c r="A892" s="232">
        <v>813790</v>
      </c>
      <c r="B892" s="232" t="s">
        <v>4932</v>
      </c>
      <c r="C892" s="232" t="s">
        <v>64</v>
      </c>
      <c r="D892" s="232" t="s">
        <v>746</v>
      </c>
      <c r="E892" s="232">
        <v>2</v>
      </c>
      <c r="F892" s="233">
        <v>36555</v>
      </c>
      <c r="G892" s="232" t="s">
        <v>251</v>
      </c>
      <c r="H892" s="234">
        <v>1</v>
      </c>
      <c r="I892" s="236">
        <v>1</v>
      </c>
      <c r="J892" s="236"/>
      <c r="Z892" s="176" t="s">
        <v>1144</v>
      </c>
    </row>
    <row r="893" spans="1:26" x14ac:dyDescent="0.3">
      <c r="A893" s="232">
        <v>813796</v>
      </c>
      <c r="B893" s="232" t="s">
        <v>4934</v>
      </c>
      <c r="C893" s="232" t="s">
        <v>75</v>
      </c>
      <c r="D893" s="232" t="s">
        <v>820</v>
      </c>
      <c r="E893" s="232">
        <v>2</v>
      </c>
      <c r="F893" s="233" t="s">
        <v>4935</v>
      </c>
      <c r="G893" s="232" t="s">
        <v>251</v>
      </c>
      <c r="H893" s="234">
        <v>1</v>
      </c>
      <c r="I893" s="236">
        <v>1</v>
      </c>
      <c r="J893" s="236"/>
      <c r="Z893" s="176" t="s">
        <v>1144</v>
      </c>
    </row>
    <row r="894" spans="1:26" x14ac:dyDescent="0.3">
      <c r="A894" s="232">
        <v>813805</v>
      </c>
      <c r="B894" s="232" t="s">
        <v>4936</v>
      </c>
      <c r="C894" s="232" t="s">
        <v>114</v>
      </c>
      <c r="D894" s="232" t="s">
        <v>4345</v>
      </c>
      <c r="E894" s="232">
        <v>2</v>
      </c>
      <c r="F894" s="233">
        <v>35913</v>
      </c>
      <c r="G894" s="232" t="s">
        <v>741</v>
      </c>
      <c r="H894" s="234">
        <v>1</v>
      </c>
      <c r="I894" s="236">
        <v>1</v>
      </c>
      <c r="J894" s="236"/>
      <c r="Z894" s="176" t="s">
        <v>1144</v>
      </c>
    </row>
    <row r="895" spans="1:26" x14ac:dyDescent="0.3">
      <c r="A895" s="232">
        <v>813811</v>
      </c>
      <c r="B895" s="232" t="s">
        <v>4937</v>
      </c>
      <c r="C895" s="232" t="s">
        <v>314</v>
      </c>
      <c r="D895" s="232" t="s">
        <v>1084</v>
      </c>
      <c r="E895" s="232">
        <v>2</v>
      </c>
      <c r="F895" s="233">
        <v>29221</v>
      </c>
      <c r="G895" s="232" t="s">
        <v>264</v>
      </c>
      <c r="H895" s="234">
        <v>1</v>
      </c>
      <c r="I895" s="236">
        <v>1</v>
      </c>
      <c r="J895" s="236"/>
      <c r="Z895" s="176" t="s">
        <v>1144</v>
      </c>
    </row>
    <row r="896" spans="1:26" x14ac:dyDescent="0.3">
      <c r="A896" s="232">
        <v>813828</v>
      </c>
      <c r="B896" s="232" t="s">
        <v>4941</v>
      </c>
      <c r="C896" s="232" t="s">
        <v>66</v>
      </c>
      <c r="D896" s="232" t="s">
        <v>4348</v>
      </c>
      <c r="E896" s="232">
        <v>2</v>
      </c>
      <c r="F896" s="233" t="s">
        <v>4942</v>
      </c>
      <c r="G896" s="232" t="s">
        <v>702</v>
      </c>
      <c r="H896" s="234">
        <v>1</v>
      </c>
      <c r="I896" s="236">
        <v>1</v>
      </c>
      <c r="J896" s="236"/>
      <c r="Z896" s="176" t="s">
        <v>1144</v>
      </c>
    </row>
    <row r="897" spans="1:26" x14ac:dyDescent="0.3">
      <c r="A897" s="232">
        <v>813835</v>
      </c>
      <c r="B897" s="232" t="s">
        <v>4949</v>
      </c>
      <c r="C897" s="232" t="s">
        <v>3411</v>
      </c>
      <c r="D897" s="232" t="s">
        <v>1244</v>
      </c>
      <c r="E897" s="232">
        <v>2</v>
      </c>
      <c r="F897" s="233">
        <v>29232</v>
      </c>
      <c r="G897" s="232" t="s">
        <v>267</v>
      </c>
      <c r="H897" s="234">
        <v>1</v>
      </c>
      <c r="I897" s="236">
        <v>1</v>
      </c>
      <c r="J897" s="236"/>
      <c r="Z897" s="176" t="s">
        <v>1144</v>
      </c>
    </row>
    <row r="898" spans="1:26" x14ac:dyDescent="0.3">
      <c r="A898" s="232">
        <v>813924</v>
      </c>
      <c r="B898" s="232" t="s">
        <v>4976</v>
      </c>
      <c r="C898" s="232" t="s">
        <v>4977</v>
      </c>
      <c r="D898" s="232" t="s">
        <v>1080</v>
      </c>
      <c r="E898" s="232">
        <v>2</v>
      </c>
      <c r="F898" s="233">
        <v>36526</v>
      </c>
      <c r="G898" s="232" t="s">
        <v>4978</v>
      </c>
      <c r="H898" s="234">
        <v>1</v>
      </c>
      <c r="I898" s="236">
        <v>1</v>
      </c>
      <c r="J898" s="236"/>
      <c r="Z898" s="176" t="s">
        <v>1144</v>
      </c>
    </row>
    <row r="899" spans="1:26" x14ac:dyDescent="0.3">
      <c r="A899" s="232">
        <v>813939</v>
      </c>
      <c r="B899" s="232" t="s">
        <v>4983</v>
      </c>
      <c r="C899" s="232" t="s">
        <v>138</v>
      </c>
      <c r="D899" s="232" t="s">
        <v>931</v>
      </c>
      <c r="E899" s="232">
        <v>2</v>
      </c>
      <c r="F899" s="233">
        <v>35361</v>
      </c>
      <c r="H899" s="234">
        <v>1</v>
      </c>
      <c r="I899" s="236">
        <v>1</v>
      </c>
      <c r="J899" s="236"/>
      <c r="Z899" s="176" t="s">
        <v>1144</v>
      </c>
    </row>
    <row r="900" spans="1:26" x14ac:dyDescent="0.3">
      <c r="A900" s="232">
        <v>813950</v>
      </c>
      <c r="B900" s="232" t="s">
        <v>4984</v>
      </c>
      <c r="C900" s="232" t="s">
        <v>476</v>
      </c>
      <c r="D900" s="232" t="s">
        <v>673</v>
      </c>
      <c r="E900" s="232">
        <v>2</v>
      </c>
      <c r="F900" s="233">
        <v>35431</v>
      </c>
      <c r="G900" s="232" t="s">
        <v>1854</v>
      </c>
      <c r="H900" s="234">
        <v>1</v>
      </c>
      <c r="I900" s="236">
        <v>1</v>
      </c>
      <c r="J900" s="236"/>
      <c r="Z900" s="176" t="s">
        <v>1144</v>
      </c>
    </row>
    <row r="901" spans="1:26" x14ac:dyDescent="0.3">
      <c r="A901" s="232">
        <v>813952</v>
      </c>
      <c r="B901" s="232" t="s">
        <v>4985</v>
      </c>
      <c r="C901" s="232" t="s">
        <v>85</v>
      </c>
      <c r="D901" s="232" t="s">
        <v>837</v>
      </c>
      <c r="E901" s="232">
        <v>2</v>
      </c>
      <c r="F901" s="233" t="s">
        <v>4986</v>
      </c>
      <c r="G901" s="232" t="s">
        <v>251</v>
      </c>
      <c r="H901" s="234">
        <v>1</v>
      </c>
      <c r="I901" s="236">
        <v>1</v>
      </c>
      <c r="J901" s="236"/>
      <c r="Z901" s="176" t="s">
        <v>1144</v>
      </c>
    </row>
    <row r="902" spans="1:26" x14ac:dyDescent="0.3">
      <c r="A902" s="232">
        <v>813954</v>
      </c>
      <c r="B902" s="232" t="s">
        <v>4987</v>
      </c>
      <c r="C902" s="232" t="s">
        <v>91</v>
      </c>
      <c r="D902" s="232" t="s">
        <v>4988</v>
      </c>
      <c r="E902" s="232">
        <v>2</v>
      </c>
      <c r="F902" s="233">
        <v>36901</v>
      </c>
      <c r="G902" s="232" t="s">
        <v>251</v>
      </c>
      <c r="H902" s="234">
        <v>1</v>
      </c>
      <c r="I902" s="236">
        <v>1</v>
      </c>
      <c r="J902" s="236"/>
      <c r="Z902" s="176" t="s">
        <v>1144</v>
      </c>
    </row>
    <row r="903" spans="1:26" x14ac:dyDescent="0.3">
      <c r="A903" s="232">
        <v>813971</v>
      </c>
      <c r="B903" s="232" t="s">
        <v>4990</v>
      </c>
      <c r="C903" s="232" t="s">
        <v>4991</v>
      </c>
      <c r="D903" s="232" t="s">
        <v>752</v>
      </c>
      <c r="E903" s="232">
        <v>2</v>
      </c>
      <c r="F903" s="233">
        <v>32160</v>
      </c>
      <c r="G903" s="232" t="s">
        <v>4992</v>
      </c>
      <c r="H903" s="234">
        <v>1</v>
      </c>
      <c r="I903" s="236">
        <v>1</v>
      </c>
      <c r="J903" s="236"/>
      <c r="Z903" s="176" t="s">
        <v>1144</v>
      </c>
    </row>
    <row r="904" spans="1:26" x14ac:dyDescent="0.3">
      <c r="A904" s="232">
        <v>814086</v>
      </c>
      <c r="B904" s="232" t="s">
        <v>5047</v>
      </c>
      <c r="C904" s="232" t="s">
        <v>2442</v>
      </c>
      <c r="D904" s="232" t="s">
        <v>747</v>
      </c>
      <c r="E904" s="232">
        <v>2</v>
      </c>
      <c r="F904" s="233" t="s">
        <v>5048</v>
      </c>
      <c r="G904" s="232" t="s">
        <v>251</v>
      </c>
      <c r="H904" s="234">
        <v>1</v>
      </c>
      <c r="I904" s="236">
        <v>1</v>
      </c>
      <c r="J904" s="236"/>
      <c r="Z904" s="176" t="s">
        <v>1144</v>
      </c>
    </row>
    <row r="905" spans="1:26" x14ac:dyDescent="0.3">
      <c r="A905" s="232">
        <v>814115</v>
      </c>
      <c r="B905" s="232" t="s">
        <v>5053</v>
      </c>
      <c r="C905" s="232" t="s">
        <v>94</v>
      </c>
      <c r="D905" s="232" t="s">
        <v>676</v>
      </c>
      <c r="E905" s="232">
        <v>2</v>
      </c>
      <c r="F905" s="233">
        <v>30079</v>
      </c>
      <c r="G905" s="232" t="s">
        <v>970</v>
      </c>
      <c r="H905" s="234">
        <v>1</v>
      </c>
      <c r="I905" s="236">
        <v>1</v>
      </c>
      <c r="J905" s="236"/>
      <c r="Z905" s="176" t="s">
        <v>1144</v>
      </c>
    </row>
    <row r="906" spans="1:26" x14ac:dyDescent="0.3">
      <c r="A906" s="232">
        <v>814150</v>
      </c>
      <c r="B906" s="232" t="s">
        <v>5055</v>
      </c>
      <c r="C906" s="232" t="s">
        <v>433</v>
      </c>
      <c r="D906" s="232" t="s">
        <v>3561</v>
      </c>
      <c r="E906" s="232">
        <v>2</v>
      </c>
      <c r="F906" s="233" t="s">
        <v>5056</v>
      </c>
      <c r="G906" s="232" t="s">
        <v>648</v>
      </c>
      <c r="H906" s="234">
        <v>1</v>
      </c>
      <c r="I906" s="236">
        <v>1</v>
      </c>
      <c r="J906" s="236"/>
      <c r="Z906" s="176" t="s">
        <v>1144</v>
      </c>
    </row>
    <row r="907" spans="1:26" x14ac:dyDescent="0.3">
      <c r="A907" s="232">
        <v>814182</v>
      </c>
      <c r="B907" s="232" t="s">
        <v>5060</v>
      </c>
      <c r="C907" s="232" t="s">
        <v>126</v>
      </c>
      <c r="D907" s="232" t="s">
        <v>650</v>
      </c>
      <c r="E907" s="232">
        <v>2</v>
      </c>
      <c r="F907" s="233">
        <v>36214</v>
      </c>
      <c r="G907" s="232" t="s">
        <v>251</v>
      </c>
      <c r="H907" s="234">
        <v>1</v>
      </c>
      <c r="I907" s="236">
        <v>1</v>
      </c>
      <c r="J907" s="236"/>
      <c r="Z907" s="176" t="s">
        <v>1144</v>
      </c>
    </row>
    <row r="908" spans="1:26" x14ac:dyDescent="0.3">
      <c r="A908" s="232">
        <v>814187</v>
      </c>
      <c r="B908" s="232" t="s">
        <v>5062</v>
      </c>
      <c r="C908" s="232" t="s">
        <v>116</v>
      </c>
      <c r="D908" s="232" t="s">
        <v>722</v>
      </c>
      <c r="E908" s="232">
        <v>2</v>
      </c>
      <c r="F908" s="233">
        <v>35530</v>
      </c>
      <c r="G908" s="232" t="s">
        <v>629</v>
      </c>
      <c r="H908" s="234">
        <v>1</v>
      </c>
      <c r="I908" s="236">
        <v>1</v>
      </c>
      <c r="J908" s="236"/>
      <c r="Z908" s="176" t="s">
        <v>1144</v>
      </c>
    </row>
    <row r="909" spans="1:26" x14ac:dyDescent="0.3">
      <c r="A909" s="232">
        <v>803462</v>
      </c>
      <c r="B909" s="232" t="s">
        <v>5081</v>
      </c>
      <c r="C909" s="232" t="s">
        <v>66</v>
      </c>
      <c r="D909" s="232" t="s">
        <v>1082</v>
      </c>
      <c r="E909" s="232">
        <v>2</v>
      </c>
      <c r="F909" s="233">
        <v>33292</v>
      </c>
      <c r="G909" s="232" t="s">
        <v>251</v>
      </c>
      <c r="H909" s="234">
        <v>1</v>
      </c>
      <c r="I909" s="236">
        <v>1</v>
      </c>
      <c r="J909" s="236"/>
    </row>
    <row r="910" spans="1:26" x14ac:dyDescent="0.3">
      <c r="A910" s="232">
        <v>804563</v>
      </c>
      <c r="B910" s="232" t="s">
        <v>5083</v>
      </c>
      <c r="C910" s="232" t="s">
        <v>115</v>
      </c>
      <c r="D910" s="232" t="s">
        <v>664</v>
      </c>
      <c r="E910" s="232">
        <v>2</v>
      </c>
      <c r="F910" s="233" t="s">
        <v>5084</v>
      </c>
      <c r="G910" s="232" t="s">
        <v>251</v>
      </c>
      <c r="H910" s="234">
        <v>1</v>
      </c>
      <c r="I910" s="236">
        <v>1</v>
      </c>
      <c r="J910" s="236"/>
    </row>
    <row r="911" spans="1:26" x14ac:dyDescent="0.3">
      <c r="A911" s="232">
        <v>804864</v>
      </c>
      <c r="B911" s="232" t="s">
        <v>5085</v>
      </c>
      <c r="C911" s="232" t="s">
        <v>1295</v>
      </c>
      <c r="D911" s="232" t="s">
        <v>843</v>
      </c>
      <c r="E911" s="232">
        <v>2</v>
      </c>
      <c r="F911" s="233">
        <v>33351</v>
      </c>
      <c r="G911" s="232" t="s">
        <v>251</v>
      </c>
      <c r="H911" s="234">
        <v>1</v>
      </c>
      <c r="I911" s="236">
        <v>1</v>
      </c>
      <c r="J911" s="236"/>
    </row>
    <row r="912" spans="1:26" x14ac:dyDescent="0.3">
      <c r="A912" s="232">
        <v>805787</v>
      </c>
      <c r="B912" s="232" t="s">
        <v>5090</v>
      </c>
      <c r="C912" s="232" t="s">
        <v>95</v>
      </c>
      <c r="D912" s="232" t="s">
        <v>684</v>
      </c>
      <c r="E912" s="232">
        <v>2</v>
      </c>
      <c r="F912" s="233">
        <v>35065</v>
      </c>
      <c r="G912" s="232" t="s">
        <v>251</v>
      </c>
      <c r="H912" s="234">
        <v>1</v>
      </c>
      <c r="I912" s="236">
        <v>1</v>
      </c>
      <c r="J912" s="236"/>
    </row>
    <row r="913" spans="1:10" x14ac:dyDescent="0.3">
      <c r="A913" s="232">
        <v>806751</v>
      </c>
      <c r="B913" s="232" t="s">
        <v>5094</v>
      </c>
      <c r="C913" s="232" t="s">
        <v>1194</v>
      </c>
      <c r="D913" s="232" t="s">
        <v>820</v>
      </c>
      <c r="E913" s="232">
        <v>2</v>
      </c>
      <c r="F913" s="233">
        <v>33239</v>
      </c>
      <c r="G913" s="232" t="s">
        <v>251</v>
      </c>
      <c r="H913" s="234">
        <v>1</v>
      </c>
      <c r="I913" s="236">
        <v>1</v>
      </c>
      <c r="J913" s="236"/>
    </row>
    <row r="914" spans="1:10" x14ac:dyDescent="0.3">
      <c r="A914" s="232">
        <v>807565</v>
      </c>
      <c r="B914" s="232" t="s">
        <v>5097</v>
      </c>
      <c r="C914" s="232" t="s">
        <v>371</v>
      </c>
      <c r="D914" s="232" t="s">
        <v>670</v>
      </c>
      <c r="E914" s="232">
        <v>2</v>
      </c>
      <c r="F914" s="233" t="s">
        <v>5098</v>
      </c>
      <c r="G914" s="232" t="s">
        <v>725</v>
      </c>
      <c r="H914" s="234">
        <v>1</v>
      </c>
      <c r="I914" s="236">
        <v>1</v>
      </c>
      <c r="J914" s="236"/>
    </row>
    <row r="915" spans="1:10" x14ac:dyDescent="0.3">
      <c r="A915" s="232">
        <v>808079</v>
      </c>
      <c r="B915" s="232" t="s">
        <v>5100</v>
      </c>
      <c r="C915" s="232" t="s">
        <v>5101</v>
      </c>
      <c r="D915" s="232" t="s">
        <v>4101</v>
      </c>
      <c r="E915" s="232">
        <v>2</v>
      </c>
      <c r="F915" s="233">
        <v>34171</v>
      </c>
      <c r="G915" s="232" t="s">
        <v>702</v>
      </c>
      <c r="H915" s="234">
        <v>1</v>
      </c>
      <c r="I915" s="236">
        <v>1</v>
      </c>
      <c r="J915" s="236"/>
    </row>
    <row r="916" spans="1:10" x14ac:dyDescent="0.3">
      <c r="A916" s="232">
        <v>808602</v>
      </c>
      <c r="B916" s="232" t="s">
        <v>5104</v>
      </c>
      <c r="C916" s="232" t="s">
        <v>374</v>
      </c>
      <c r="D916" s="232" t="s">
        <v>5105</v>
      </c>
      <c r="E916" s="232">
        <v>2</v>
      </c>
      <c r="F916" s="233">
        <v>36267</v>
      </c>
      <c r="G916" s="232" t="s">
        <v>1083</v>
      </c>
      <c r="H916" s="234">
        <v>1</v>
      </c>
      <c r="I916" s="236">
        <v>1</v>
      </c>
      <c r="J916" s="236"/>
    </row>
    <row r="917" spans="1:10" x14ac:dyDescent="0.3">
      <c r="A917" s="232">
        <v>808981</v>
      </c>
      <c r="B917" s="232" t="s">
        <v>5107</v>
      </c>
      <c r="C917" s="232" t="s">
        <v>69</v>
      </c>
      <c r="D917" s="232" t="s">
        <v>2635</v>
      </c>
      <c r="E917" s="232">
        <v>2</v>
      </c>
      <c r="F917" s="233">
        <v>30317</v>
      </c>
      <c r="G917" s="232" t="s">
        <v>251</v>
      </c>
      <c r="H917" s="234">
        <v>1</v>
      </c>
      <c r="I917" s="236">
        <v>1</v>
      </c>
      <c r="J917" s="236"/>
    </row>
    <row r="918" spans="1:10" x14ac:dyDescent="0.3">
      <c r="A918" s="232">
        <v>809066</v>
      </c>
      <c r="B918" s="232" t="s">
        <v>5110</v>
      </c>
      <c r="C918" s="232" t="s">
        <v>1515</v>
      </c>
      <c r="D918" s="232" t="s">
        <v>728</v>
      </c>
      <c r="E918" s="232">
        <v>2</v>
      </c>
      <c r="F918" s="233">
        <v>35796</v>
      </c>
      <c r="G918" s="232" t="s">
        <v>251</v>
      </c>
      <c r="H918" s="234">
        <v>1</v>
      </c>
      <c r="I918" s="236">
        <v>1</v>
      </c>
      <c r="J918" s="236"/>
    </row>
    <row r="919" spans="1:10" x14ac:dyDescent="0.3">
      <c r="A919" s="232">
        <v>810904</v>
      </c>
      <c r="B919" s="232" t="s">
        <v>5122</v>
      </c>
      <c r="C919" s="232" t="s">
        <v>71</v>
      </c>
      <c r="D919" s="232" t="s">
        <v>2663</v>
      </c>
      <c r="E919" s="232">
        <v>2</v>
      </c>
      <c r="F919" s="233">
        <v>33200</v>
      </c>
      <c r="G919" s="232" t="s">
        <v>267</v>
      </c>
      <c r="H919" s="234">
        <v>1</v>
      </c>
      <c r="I919" s="236">
        <v>1</v>
      </c>
      <c r="J919" s="236"/>
    </row>
    <row r="920" spans="1:10" x14ac:dyDescent="0.3">
      <c r="A920" s="232">
        <v>810935</v>
      </c>
      <c r="B920" s="232" t="s">
        <v>5123</v>
      </c>
      <c r="C920" s="232" t="s">
        <v>87</v>
      </c>
      <c r="D920" s="232" t="s">
        <v>863</v>
      </c>
      <c r="E920" s="232">
        <v>2</v>
      </c>
      <c r="F920" s="233">
        <v>35997</v>
      </c>
      <c r="G920" s="232" t="s">
        <v>702</v>
      </c>
      <c r="H920" s="234">
        <v>1</v>
      </c>
      <c r="I920" s="236">
        <v>1</v>
      </c>
      <c r="J920" s="236"/>
    </row>
    <row r="921" spans="1:10" x14ac:dyDescent="0.3">
      <c r="A921" s="232">
        <v>811368</v>
      </c>
      <c r="B921" s="232" t="s">
        <v>5125</v>
      </c>
      <c r="C921" s="232" t="s">
        <v>125</v>
      </c>
      <c r="D921" s="232" t="s">
        <v>5126</v>
      </c>
      <c r="E921" s="232">
        <v>2</v>
      </c>
      <c r="F921" s="233">
        <v>34856</v>
      </c>
      <c r="G921" s="232" t="s">
        <v>251</v>
      </c>
      <c r="H921" s="234">
        <v>1</v>
      </c>
      <c r="I921" s="236">
        <v>1</v>
      </c>
      <c r="J921" s="236"/>
    </row>
    <row r="922" spans="1:10" x14ac:dyDescent="0.3">
      <c r="A922" s="232">
        <v>811405</v>
      </c>
      <c r="B922" s="232" t="s">
        <v>5127</v>
      </c>
      <c r="C922" s="232" t="s">
        <v>66</v>
      </c>
      <c r="D922" s="232" t="s">
        <v>904</v>
      </c>
      <c r="E922" s="232">
        <v>2</v>
      </c>
      <c r="F922" s="233">
        <v>28766</v>
      </c>
      <c r="G922" s="232" t="s">
        <v>251</v>
      </c>
      <c r="H922" s="234">
        <v>1</v>
      </c>
      <c r="I922" s="236">
        <v>1</v>
      </c>
      <c r="J922" s="236"/>
    </row>
    <row r="923" spans="1:10" x14ac:dyDescent="0.3">
      <c r="A923" s="232">
        <v>811598</v>
      </c>
      <c r="B923" s="232" t="s">
        <v>5130</v>
      </c>
      <c r="C923" s="232" t="s">
        <v>108</v>
      </c>
      <c r="D923" s="232" t="s">
        <v>1302</v>
      </c>
      <c r="E923" s="232">
        <v>2</v>
      </c>
      <c r="F923" s="233">
        <v>35222</v>
      </c>
      <c r="G923" s="232" t="s">
        <v>251</v>
      </c>
      <c r="H923" s="234">
        <v>1</v>
      </c>
      <c r="I923" s="236">
        <v>1</v>
      </c>
      <c r="J923" s="236"/>
    </row>
    <row r="924" spans="1:10" x14ac:dyDescent="0.3">
      <c r="A924" s="232">
        <v>811615</v>
      </c>
      <c r="B924" s="232" t="s">
        <v>5131</v>
      </c>
      <c r="C924" s="232" t="s">
        <v>3396</v>
      </c>
      <c r="D924" s="232" t="s">
        <v>5132</v>
      </c>
      <c r="E924" s="232">
        <v>2</v>
      </c>
      <c r="F924" s="233">
        <v>33629</v>
      </c>
      <c r="G924" s="232" t="s">
        <v>702</v>
      </c>
      <c r="H924" s="234">
        <v>1</v>
      </c>
      <c r="I924" s="236">
        <v>1</v>
      </c>
      <c r="J924" s="236"/>
    </row>
    <row r="925" spans="1:10" x14ac:dyDescent="0.3">
      <c r="A925" s="232">
        <v>811661</v>
      </c>
      <c r="B925" s="232" t="s">
        <v>5134</v>
      </c>
      <c r="C925" s="232" t="s">
        <v>5135</v>
      </c>
      <c r="D925" s="232" t="s">
        <v>1359</v>
      </c>
      <c r="E925" s="232">
        <v>2</v>
      </c>
      <c r="F925" s="233">
        <v>31967</v>
      </c>
      <c r="G925" s="232" t="s">
        <v>702</v>
      </c>
      <c r="H925" s="234">
        <v>1</v>
      </c>
      <c r="I925" s="236">
        <v>1</v>
      </c>
      <c r="J925" s="236"/>
    </row>
    <row r="926" spans="1:10" x14ac:dyDescent="0.3">
      <c r="A926" s="232">
        <v>811701</v>
      </c>
      <c r="B926" s="232" t="s">
        <v>5136</v>
      </c>
      <c r="C926" s="232" t="s">
        <v>372</v>
      </c>
      <c r="D926" s="232" t="s">
        <v>980</v>
      </c>
      <c r="E926" s="232">
        <v>2</v>
      </c>
      <c r="F926" s="233">
        <v>30799</v>
      </c>
      <c r="G926" s="232" t="s">
        <v>251</v>
      </c>
      <c r="H926" s="234">
        <v>1</v>
      </c>
      <c r="I926" s="236">
        <v>1</v>
      </c>
      <c r="J926" s="236"/>
    </row>
    <row r="927" spans="1:10" x14ac:dyDescent="0.3">
      <c r="A927" s="232">
        <v>811706</v>
      </c>
      <c r="B927" s="232" t="s">
        <v>5137</v>
      </c>
      <c r="C927" s="232" t="s">
        <v>5071</v>
      </c>
      <c r="D927" s="232" t="s">
        <v>784</v>
      </c>
      <c r="E927" s="232">
        <v>2</v>
      </c>
      <c r="F927" s="233">
        <v>36174</v>
      </c>
      <c r="G927" s="232" t="s">
        <v>251</v>
      </c>
      <c r="H927" s="234">
        <v>1</v>
      </c>
      <c r="I927" s="236">
        <v>1</v>
      </c>
      <c r="J927" s="236"/>
    </row>
    <row r="928" spans="1:10" x14ac:dyDescent="0.3">
      <c r="A928" s="232">
        <v>811730</v>
      </c>
      <c r="B928" s="232" t="s">
        <v>5138</v>
      </c>
      <c r="C928" s="232" t="s">
        <v>138</v>
      </c>
      <c r="D928" s="232" t="s">
        <v>5139</v>
      </c>
      <c r="E928" s="232">
        <v>2</v>
      </c>
      <c r="F928" s="233">
        <v>30962</v>
      </c>
      <c r="G928" s="232" t="s">
        <v>251</v>
      </c>
      <c r="H928" s="234">
        <v>1</v>
      </c>
      <c r="I928" s="236">
        <v>1</v>
      </c>
      <c r="J928" s="236"/>
    </row>
    <row r="929" spans="1:10" x14ac:dyDescent="0.3">
      <c r="A929" s="232">
        <v>811971</v>
      </c>
      <c r="B929" s="232" t="s">
        <v>5146</v>
      </c>
      <c r="C929" s="232" t="s">
        <v>125</v>
      </c>
      <c r="D929" s="232" t="s">
        <v>670</v>
      </c>
      <c r="E929" s="232">
        <v>2</v>
      </c>
      <c r="F929" s="233">
        <v>36233</v>
      </c>
      <c r="G929" s="232" t="s">
        <v>251</v>
      </c>
      <c r="H929" s="234">
        <v>1</v>
      </c>
      <c r="I929" s="236">
        <v>1</v>
      </c>
      <c r="J929" s="236"/>
    </row>
    <row r="930" spans="1:10" x14ac:dyDescent="0.3">
      <c r="A930" s="232">
        <v>811981</v>
      </c>
      <c r="B930" s="232" t="s">
        <v>5151</v>
      </c>
      <c r="C930" s="232" t="s">
        <v>62</v>
      </c>
      <c r="D930" s="232" t="s">
        <v>680</v>
      </c>
      <c r="E930" s="232">
        <v>2</v>
      </c>
      <c r="F930" s="233">
        <v>36192</v>
      </c>
      <c r="G930" s="232" t="s">
        <v>758</v>
      </c>
      <c r="H930" s="234">
        <v>1</v>
      </c>
      <c r="I930" s="236">
        <v>1</v>
      </c>
      <c r="J930" s="236"/>
    </row>
    <row r="931" spans="1:10" x14ac:dyDescent="0.3">
      <c r="A931" s="232">
        <v>812036</v>
      </c>
      <c r="B931" s="232" t="s">
        <v>5156</v>
      </c>
      <c r="C931" s="232" t="s">
        <v>393</v>
      </c>
      <c r="D931" s="232" t="s">
        <v>636</v>
      </c>
      <c r="E931" s="232">
        <v>2</v>
      </c>
      <c r="F931" s="233">
        <v>35961</v>
      </c>
      <c r="G931" s="232" t="s">
        <v>251</v>
      </c>
      <c r="H931" s="234">
        <v>1</v>
      </c>
      <c r="I931" s="236">
        <v>1</v>
      </c>
      <c r="J931" s="236"/>
    </row>
    <row r="932" spans="1:10" x14ac:dyDescent="0.3">
      <c r="A932" s="232">
        <v>812037</v>
      </c>
      <c r="B932" s="232" t="s">
        <v>5157</v>
      </c>
      <c r="C932" s="232" t="s">
        <v>483</v>
      </c>
      <c r="D932" s="232" t="s">
        <v>889</v>
      </c>
      <c r="E932" s="232">
        <v>2</v>
      </c>
      <c r="F932" s="233">
        <v>36240</v>
      </c>
      <c r="G932" s="232" t="s">
        <v>251</v>
      </c>
      <c r="H932" s="234">
        <v>1</v>
      </c>
      <c r="I932" s="236">
        <v>1</v>
      </c>
      <c r="J932" s="236"/>
    </row>
    <row r="933" spans="1:10" x14ac:dyDescent="0.3">
      <c r="A933" s="232">
        <v>812051</v>
      </c>
      <c r="B933" s="232" t="s">
        <v>5158</v>
      </c>
      <c r="C933" s="232" t="s">
        <v>128</v>
      </c>
      <c r="D933" s="232" t="s">
        <v>728</v>
      </c>
      <c r="E933" s="232">
        <v>2</v>
      </c>
      <c r="F933" s="233">
        <v>34625</v>
      </c>
      <c r="G933" s="232" t="s">
        <v>5159</v>
      </c>
      <c r="H933" s="234">
        <v>1</v>
      </c>
      <c r="I933" s="236">
        <v>1</v>
      </c>
      <c r="J933" s="236"/>
    </row>
    <row r="934" spans="1:10" x14ac:dyDescent="0.3">
      <c r="A934" s="232">
        <v>812054</v>
      </c>
      <c r="B934" s="232" t="s">
        <v>5160</v>
      </c>
      <c r="C934" s="232" t="s">
        <v>65</v>
      </c>
      <c r="D934" s="232" t="s">
        <v>711</v>
      </c>
      <c r="E934" s="232">
        <v>2</v>
      </c>
      <c r="F934" s="233">
        <v>34516</v>
      </c>
      <c r="G934" s="232" t="s">
        <v>621</v>
      </c>
      <c r="H934" s="234">
        <v>1</v>
      </c>
      <c r="I934" s="236">
        <v>1</v>
      </c>
      <c r="J934" s="236"/>
    </row>
    <row r="935" spans="1:10" x14ac:dyDescent="0.3">
      <c r="A935" s="232">
        <v>812056</v>
      </c>
      <c r="B935" s="232" t="s">
        <v>5161</v>
      </c>
      <c r="C935" s="232" t="s">
        <v>821</v>
      </c>
      <c r="D935" s="232" t="s">
        <v>2562</v>
      </c>
      <c r="E935" s="232">
        <v>2</v>
      </c>
      <c r="F935" s="233">
        <v>34778</v>
      </c>
      <c r="G935" s="232" t="s">
        <v>5162</v>
      </c>
      <c r="H935" s="234">
        <v>1</v>
      </c>
      <c r="I935" s="236">
        <v>1</v>
      </c>
      <c r="J935" s="236"/>
    </row>
    <row r="936" spans="1:10" x14ac:dyDescent="0.3">
      <c r="A936" s="232">
        <v>812057</v>
      </c>
      <c r="B936" s="232" t="s">
        <v>5163</v>
      </c>
      <c r="C936" s="232" t="s">
        <v>338</v>
      </c>
      <c r="D936" s="232" t="s">
        <v>630</v>
      </c>
      <c r="E936" s="232">
        <v>2</v>
      </c>
      <c r="G936" s="232" t="s">
        <v>251</v>
      </c>
      <c r="H936" s="234">
        <v>1</v>
      </c>
      <c r="I936" s="236">
        <v>1</v>
      </c>
      <c r="J936" s="236"/>
    </row>
    <row r="937" spans="1:10" x14ac:dyDescent="0.3">
      <c r="A937" s="232">
        <v>812060</v>
      </c>
      <c r="B937" s="232" t="s">
        <v>5164</v>
      </c>
      <c r="C937" s="232" t="s">
        <v>103</v>
      </c>
      <c r="D937" s="232" t="s">
        <v>691</v>
      </c>
      <c r="E937" s="232">
        <v>2</v>
      </c>
      <c r="F937" s="233">
        <v>34585</v>
      </c>
      <c r="G937" s="232" t="s">
        <v>251</v>
      </c>
      <c r="H937" s="234">
        <v>1</v>
      </c>
      <c r="I937" s="236">
        <v>1</v>
      </c>
      <c r="J937" s="236"/>
    </row>
    <row r="938" spans="1:10" x14ac:dyDescent="0.3">
      <c r="A938" s="232">
        <v>812063</v>
      </c>
      <c r="B938" s="232" t="s">
        <v>5166</v>
      </c>
      <c r="C938" s="232" t="s">
        <v>135</v>
      </c>
      <c r="D938" s="232" t="s">
        <v>863</v>
      </c>
      <c r="E938" s="232">
        <v>2</v>
      </c>
      <c r="F938" s="233">
        <v>32239</v>
      </c>
      <c r="G938" s="232" t="s">
        <v>251</v>
      </c>
      <c r="H938" s="234">
        <v>1</v>
      </c>
      <c r="I938" s="236">
        <v>1</v>
      </c>
      <c r="J938" s="236"/>
    </row>
    <row r="939" spans="1:10" x14ac:dyDescent="0.3">
      <c r="A939" s="232">
        <v>812076</v>
      </c>
      <c r="B939" s="232" t="s">
        <v>5168</v>
      </c>
      <c r="C939" s="232" t="s">
        <v>76</v>
      </c>
      <c r="D939" s="232" t="s">
        <v>973</v>
      </c>
      <c r="E939" s="232">
        <v>2</v>
      </c>
      <c r="F939" s="233">
        <v>32509</v>
      </c>
      <c r="G939" s="232" t="s">
        <v>3738</v>
      </c>
      <c r="H939" s="234">
        <v>1</v>
      </c>
      <c r="I939" s="236">
        <v>1</v>
      </c>
      <c r="J939" s="236"/>
    </row>
    <row r="940" spans="1:10" x14ac:dyDescent="0.3">
      <c r="A940" s="232">
        <v>812080</v>
      </c>
      <c r="B940" s="232" t="s">
        <v>5169</v>
      </c>
      <c r="C940" s="232" t="s">
        <v>66</v>
      </c>
      <c r="D940" s="232" t="s">
        <v>863</v>
      </c>
      <c r="E940" s="232">
        <v>2</v>
      </c>
      <c r="F940" s="233">
        <v>36545</v>
      </c>
      <c r="G940" s="232" t="s">
        <v>251</v>
      </c>
      <c r="H940" s="234">
        <v>1</v>
      </c>
      <c r="I940" s="236">
        <v>1</v>
      </c>
      <c r="J940" s="236"/>
    </row>
    <row r="941" spans="1:10" x14ac:dyDescent="0.3">
      <c r="A941" s="232">
        <v>812100</v>
      </c>
      <c r="B941" s="232" t="s">
        <v>5170</v>
      </c>
      <c r="C941" s="232" t="s">
        <v>4100</v>
      </c>
      <c r="D941" s="232" t="s">
        <v>819</v>
      </c>
      <c r="E941" s="232">
        <v>2</v>
      </c>
      <c r="F941" s="233">
        <v>30682</v>
      </c>
      <c r="G941" s="232" t="s">
        <v>251</v>
      </c>
      <c r="H941" s="234">
        <v>1</v>
      </c>
      <c r="I941" s="236">
        <v>1</v>
      </c>
      <c r="J941" s="236"/>
    </row>
    <row r="942" spans="1:10" x14ac:dyDescent="0.3">
      <c r="A942" s="232">
        <v>812115</v>
      </c>
      <c r="B942" s="232" t="s">
        <v>5171</v>
      </c>
      <c r="C942" s="232" t="s">
        <v>397</v>
      </c>
      <c r="D942" s="232" t="s">
        <v>672</v>
      </c>
      <c r="E942" s="232">
        <v>2</v>
      </c>
      <c r="F942" s="233">
        <v>35585</v>
      </c>
      <c r="G942" s="232" t="s">
        <v>1809</v>
      </c>
      <c r="H942" s="234">
        <v>1</v>
      </c>
      <c r="I942" s="236">
        <v>1</v>
      </c>
      <c r="J942" s="236"/>
    </row>
    <row r="943" spans="1:10" x14ac:dyDescent="0.3">
      <c r="A943" s="232">
        <v>812138</v>
      </c>
      <c r="B943" s="232" t="s">
        <v>5173</v>
      </c>
      <c r="C943" s="232" t="s">
        <v>3382</v>
      </c>
      <c r="D943" s="232" t="s">
        <v>672</v>
      </c>
      <c r="E943" s="232">
        <v>2</v>
      </c>
      <c r="F943" s="233">
        <v>31782</v>
      </c>
      <c r="G943" s="232" t="s">
        <v>251</v>
      </c>
      <c r="H943" s="234">
        <v>1</v>
      </c>
      <c r="I943" s="236">
        <v>1</v>
      </c>
      <c r="J943" s="236"/>
    </row>
    <row r="944" spans="1:10" x14ac:dyDescent="0.3">
      <c r="A944" s="232">
        <v>812140</v>
      </c>
      <c r="B944" s="232" t="s">
        <v>5174</v>
      </c>
      <c r="C944" s="232" t="s">
        <v>5175</v>
      </c>
      <c r="D944" s="232" t="s">
        <v>736</v>
      </c>
      <c r="E944" s="232">
        <v>2</v>
      </c>
      <c r="F944" s="233">
        <v>32509</v>
      </c>
      <c r="G944" s="232" t="s">
        <v>251</v>
      </c>
      <c r="H944" s="234">
        <v>1</v>
      </c>
      <c r="I944" s="236">
        <v>1</v>
      </c>
      <c r="J944" s="236"/>
    </row>
    <row r="945" spans="1:10" x14ac:dyDescent="0.3">
      <c r="A945" s="232">
        <v>812153</v>
      </c>
      <c r="B945" s="232" t="s">
        <v>5177</v>
      </c>
      <c r="C945" s="232" t="s">
        <v>66</v>
      </c>
      <c r="D945" s="232" t="s">
        <v>5178</v>
      </c>
      <c r="E945" s="232">
        <v>2</v>
      </c>
      <c r="F945" s="233">
        <v>36526</v>
      </c>
      <c r="G945" s="232" t="s">
        <v>251</v>
      </c>
      <c r="H945" s="234">
        <v>1</v>
      </c>
      <c r="I945" s="236">
        <v>1</v>
      </c>
      <c r="J945" s="236"/>
    </row>
    <row r="946" spans="1:10" x14ac:dyDescent="0.3">
      <c r="A946" s="232">
        <v>812156</v>
      </c>
      <c r="B946" s="232" t="s">
        <v>5179</v>
      </c>
      <c r="C946" s="232" t="s">
        <v>126</v>
      </c>
      <c r="D946" s="232" t="s">
        <v>1032</v>
      </c>
      <c r="E946" s="232">
        <v>2</v>
      </c>
      <c r="F946" s="233">
        <v>35302</v>
      </c>
      <c r="G946" s="232" t="s">
        <v>1048</v>
      </c>
      <c r="H946" s="234">
        <v>1</v>
      </c>
      <c r="I946" s="236">
        <v>1</v>
      </c>
      <c r="J946" s="236"/>
    </row>
    <row r="947" spans="1:10" x14ac:dyDescent="0.3">
      <c r="A947" s="232">
        <v>812168</v>
      </c>
      <c r="B947" s="232" t="s">
        <v>5184</v>
      </c>
      <c r="C947" s="232" t="s">
        <v>79</v>
      </c>
      <c r="D947" s="232" t="s">
        <v>5185</v>
      </c>
      <c r="E947" s="232">
        <v>2</v>
      </c>
      <c r="F947" s="233">
        <v>32331</v>
      </c>
      <c r="G947" s="232" t="s">
        <v>251</v>
      </c>
      <c r="H947" s="234">
        <v>1</v>
      </c>
      <c r="I947" s="236">
        <v>1</v>
      </c>
      <c r="J947" s="236"/>
    </row>
    <row r="948" spans="1:10" x14ac:dyDescent="0.3">
      <c r="A948" s="232">
        <v>812192</v>
      </c>
      <c r="B948" s="232" t="s">
        <v>5192</v>
      </c>
      <c r="C948" s="232" t="s">
        <v>104</v>
      </c>
      <c r="D948" s="232" t="s">
        <v>1072</v>
      </c>
      <c r="E948" s="232">
        <v>2</v>
      </c>
      <c r="F948" s="233">
        <v>35445</v>
      </c>
      <c r="G948" s="232" t="s">
        <v>5193</v>
      </c>
      <c r="H948" s="234">
        <v>1</v>
      </c>
      <c r="I948" s="236">
        <v>1</v>
      </c>
      <c r="J948" s="236"/>
    </row>
    <row r="949" spans="1:10" x14ac:dyDescent="0.3">
      <c r="A949" s="232">
        <v>812301</v>
      </c>
      <c r="B949" s="232" t="s">
        <v>5205</v>
      </c>
      <c r="C949" s="232" t="s">
        <v>127</v>
      </c>
      <c r="D949" s="232" t="s">
        <v>843</v>
      </c>
      <c r="E949" s="232">
        <v>2</v>
      </c>
      <c r="F949" s="233">
        <v>32678</v>
      </c>
      <c r="G949" s="232" t="s">
        <v>665</v>
      </c>
      <c r="H949" s="234">
        <v>1</v>
      </c>
      <c r="I949" s="236">
        <v>1</v>
      </c>
      <c r="J949" s="236"/>
    </row>
    <row r="950" spans="1:10" x14ac:dyDescent="0.3">
      <c r="A950" s="232">
        <v>812340</v>
      </c>
      <c r="B950" s="232" t="s">
        <v>5207</v>
      </c>
      <c r="C950" s="232" t="s">
        <v>135</v>
      </c>
      <c r="D950" s="232" t="s">
        <v>722</v>
      </c>
      <c r="E950" s="232">
        <v>2</v>
      </c>
      <c r="F950" s="233">
        <v>34922</v>
      </c>
      <c r="G950" s="232" t="s">
        <v>818</v>
      </c>
      <c r="H950" s="234">
        <v>1</v>
      </c>
      <c r="I950" s="236">
        <v>1</v>
      </c>
      <c r="J950" s="236"/>
    </row>
    <row r="951" spans="1:10" x14ac:dyDescent="0.3">
      <c r="A951" s="232">
        <v>812344</v>
      </c>
      <c r="B951" s="232" t="s">
        <v>5208</v>
      </c>
      <c r="C951" s="232" t="s">
        <v>176</v>
      </c>
      <c r="D951" s="232" t="s">
        <v>3886</v>
      </c>
      <c r="E951" s="232">
        <v>2</v>
      </c>
      <c r="F951" s="233">
        <v>34458</v>
      </c>
      <c r="G951" s="232" t="s">
        <v>251</v>
      </c>
      <c r="H951" s="234">
        <v>1</v>
      </c>
      <c r="I951" s="236">
        <v>1</v>
      </c>
      <c r="J951" s="236"/>
    </row>
    <row r="952" spans="1:10" x14ac:dyDescent="0.3">
      <c r="A952" s="232">
        <v>812347</v>
      </c>
      <c r="B952" s="232" t="s">
        <v>5209</v>
      </c>
      <c r="C952" s="232" t="s">
        <v>80</v>
      </c>
      <c r="D952" s="232" t="s">
        <v>650</v>
      </c>
      <c r="E952" s="232">
        <v>2</v>
      </c>
      <c r="F952" s="233">
        <v>34335</v>
      </c>
      <c r="G952" s="232" t="s">
        <v>251</v>
      </c>
      <c r="H952" s="234">
        <v>1</v>
      </c>
      <c r="I952" s="236">
        <v>1</v>
      </c>
      <c r="J952" s="236"/>
    </row>
    <row r="953" spans="1:10" x14ac:dyDescent="0.3">
      <c r="A953" s="232">
        <v>812348</v>
      </c>
      <c r="B953" s="232" t="s">
        <v>5210</v>
      </c>
      <c r="C953" s="232" t="s">
        <v>2242</v>
      </c>
      <c r="D953" s="232" t="s">
        <v>2673</v>
      </c>
      <c r="E953" s="232">
        <v>2</v>
      </c>
      <c r="F953" s="233">
        <v>34700</v>
      </c>
      <c r="G953" s="232" t="s">
        <v>271</v>
      </c>
      <c r="H953" s="234">
        <v>1</v>
      </c>
      <c r="I953" s="236">
        <v>1</v>
      </c>
      <c r="J953" s="236"/>
    </row>
    <row r="954" spans="1:10" x14ac:dyDescent="0.3">
      <c r="A954" s="232">
        <v>812349</v>
      </c>
      <c r="B954" s="232" t="s">
        <v>5211</v>
      </c>
      <c r="C954" s="232" t="s">
        <v>442</v>
      </c>
      <c r="D954" s="232" t="s">
        <v>659</v>
      </c>
      <c r="E954" s="232">
        <v>2</v>
      </c>
      <c r="F954" s="233">
        <v>35950</v>
      </c>
      <c r="G954" s="232" t="s">
        <v>251</v>
      </c>
      <c r="H954" s="234">
        <v>1</v>
      </c>
      <c r="I954" s="236">
        <v>1</v>
      </c>
      <c r="J954" s="236"/>
    </row>
    <row r="955" spans="1:10" x14ac:dyDescent="0.3">
      <c r="A955" s="232">
        <v>812354</v>
      </c>
      <c r="B955" s="232" t="s">
        <v>5212</v>
      </c>
      <c r="C955" s="232" t="s">
        <v>314</v>
      </c>
      <c r="D955" s="232" t="s">
        <v>730</v>
      </c>
      <c r="E955" s="232">
        <v>2</v>
      </c>
      <c r="F955" s="233">
        <v>36217</v>
      </c>
      <c r="G955" s="232" t="s">
        <v>251</v>
      </c>
      <c r="H955" s="234">
        <v>1</v>
      </c>
      <c r="I955" s="236">
        <v>1</v>
      </c>
      <c r="J955" s="236"/>
    </row>
    <row r="956" spans="1:10" x14ac:dyDescent="0.3">
      <c r="A956" s="232">
        <v>812365</v>
      </c>
      <c r="B956" s="232" t="s">
        <v>5213</v>
      </c>
      <c r="C956" s="232" t="s">
        <v>150</v>
      </c>
      <c r="D956" s="232" t="s">
        <v>820</v>
      </c>
      <c r="E956" s="232">
        <v>2</v>
      </c>
      <c r="F956" s="233">
        <v>35435</v>
      </c>
      <c r="G956" s="232" t="s">
        <v>251</v>
      </c>
      <c r="H956" s="234">
        <v>1</v>
      </c>
      <c r="I956" s="236">
        <v>1</v>
      </c>
      <c r="J956" s="236"/>
    </row>
    <row r="957" spans="1:10" x14ac:dyDescent="0.3">
      <c r="A957" s="232">
        <v>812370</v>
      </c>
      <c r="B957" s="232" t="s">
        <v>5214</v>
      </c>
      <c r="C957" s="232" t="s">
        <v>528</v>
      </c>
      <c r="D957" s="232" t="s">
        <v>736</v>
      </c>
      <c r="E957" s="232">
        <v>2</v>
      </c>
      <c r="F957" s="233">
        <v>36080</v>
      </c>
      <c r="G957" s="232" t="s">
        <v>251</v>
      </c>
      <c r="H957" s="234">
        <v>1</v>
      </c>
      <c r="I957" s="236">
        <v>1</v>
      </c>
      <c r="J957" s="236"/>
    </row>
    <row r="958" spans="1:10" x14ac:dyDescent="0.3">
      <c r="A958" s="232">
        <v>812374</v>
      </c>
      <c r="B958" s="232" t="s">
        <v>5215</v>
      </c>
      <c r="C958" s="232" t="s">
        <v>161</v>
      </c>
      <c r="D958" s="232" t="s">
        <v>747</v>
      </c>
      <c r="E958" s="232">
        <v>2</v>
      </c>
      <c r="F958" s="233" t="s">
        <v>4387</v>
      </c>
      <c r="G958" s="232" t="s">
        <v>666</v>
      </c>
      <c r="H958" s="234">
        <v>1</v>
      </c>
      <c r="I958" s="236">
        <v>1</v>
      </c>
      <c r="J958" s="236"/>
    </row>
    <row r="959" spans="1:10" x14ac:dyDescent="0.3">
      <c r="A959" s="232">
        <v>812409</v>
      </c>
      <c r="B959" s="232" t="s">
        <v>5216</v>
      </c>
      <c r="C959" s="232" t="s">
        <v>78</v>
      </c>
      <c r="D959" s="232" t="s">
        <v>843</v>
      </c>
      <c r="E959" s="232">
        <v>2</v>
      </c>
      <c r="F959" s="233">
        <v>32956</v>
      </c>
      <c r="G959" s="232" t="s">
        <v>271</v>
      </c>
      <c r="H959" s="234">
        <v>1</v>
      </c>
      <c r="I959" s="236">
        <v>1</v>
      </c>
      <c r="J959" s="236"/>
    </row>
    <row r="960" spans="1:10" x14ac:dyDescent="0.3">
      <c r="A960" s="232">
        <v>812416</v>
      </c>
      <c r="B960" s="232" t="s">
        <v>5218</v>
      </c>
      <c r="C960" s="232" t="s">
        <v>68</v>
      </c>
      <c r="D960" s="232" t="s">
        <v>684</v>
      </c>
      <c r="E960" s="232">
        <v>2</v>
      </c>
      <c r="F960" s="233">
        <v>36105</v>
      </c>
      <c r="G960" s="232" t="s">
        <v>251</v>
      </c>
      <c r="H960" s="234">
        <v>1</v>
      </c>
      <c r="I960" s="236">
        <v>1</v>
      </c>
      <c r="J960" s="236"/>
    </row>
    <row r="961" spans="1:10" x14ac:dyDescent="0.3">
      <c r="A961" s="232">
        <v>812424</v>
      </c>
      <c r="B961" s="232" t="s">
        <v>5221</v>
      </c>
      <c r="C961" s="232" t="s">
        <v>141</v>
      </c>
      <c r="D961" s="232" t="s">
        <v>853</v>
      </c>
      <c r="E961" s="232">
        <v>2</v>
      </c>
      <c r="F961" s="233">
        <v>32903</v>
      </c>
      <c r="G961" s="232" t="s">
        <v>666</v>
      </c>
      <c r="H961" s="234">
        <v>1</v>
      </c>
      <c r="I961" s="236">
        <v>1</v>
      </c>
      <c r="J961" s="236"/>
    </row>
    <row r="962" spans="1:10" x14ac:dyDescent="0.3">
      <c r="A962" s="232">
        <v>812427</v>
      </c>
      <c r="B962" s="232" t="s">
        <v>5222</v>
      </c>
      <c r="C962" s="232" t="s">
        <v>63</v>
      </c>
      <c r="D962" s="232" t="s">
        <v>653</v>
      </c>
      <c r="E962" s="232">
        <v>2</v>
      </c>
      <c r="F962" s="233" t="s">
        <v>5223</v>
      </c>
      <c r="G962" s="232" t="s">
        <v>251</v>
      </c>
      <c r="H962" s="234">
        <v>1</v>
      </c>
      <c r="I962" s="236">
        <v>1</v>
      </c>
      <c r="J962" s="236"/>
    </row>
    <row r="963" spans="1:10" x14ac:dyDescent="0.3">
      <c r="A963" s="232">
        <v>812436</v>
      </c>
      <c r="B963" s="232" t="s">
        <v>5224</v>
      </c>
      <c r="C963" s="232" t="s">
        <v>446</v>
      </c>
      <c r="D963" s="232" t="s">
        <v>736</v>
      </c>
      <c r="E963" s="232">
        <v>2</v>
      </c>
      <c r="F963" s="233">
        <v>34267</v>
      </c>
      <c r="G963" s="232" t="s">
        <v>846</v>
      </c>
      <c r="H963" s="234">
        <v>1</v>
      </c>
      <c r="I963" s="236">
        <v>1</v>
      </c>
      <c r="J963" s="236"/>
    </row>
    <row r="964" spans="1:10" x14ac:dyDescent="0.3">
      <c r="A964" s="232">
        <v>812437</v>
      </c>
      <c r="B964" s="232" t="s">
        <v>5225</v>
      </c>
      <c r="C964" s="232" t="s">
        <v>159</v>
      </c>
      <c r="D964" s="232" t="s">
        <v>672</v>
      </c>
      <c r="E964" s="232">
        <v>2</v>
      </c>
      <c r="F964" s="233">
        <v>36526</v>
      </c>
      <c r="G964" s="232" t="s">
        <v>698</v>
      </c>
      <c r="H964" s="234">
        <v>1</v>
      </c>
      <c r="I964" s="236">
        <v>1</v>
      </c>
      <c r="J964" s="236"/>
    </row>
    <row r="965" spans="1:10" x14ac:dyDescent="0.3">
      <c r="A965" s="232">
        <v>812444</v>
      </c>
      <c r="B965" s="232" t="s">
        <v>5226</v>
      </c>
      <c r="C965" s="232" t="s">
        <v>105</v>
      </c>
      <c r="D965" s="232" t="s">
        <v>676</v>
      </c>
      <c r="E965" s="232">
        <v>2</v>
      </c>
      <c r="F965" s="233">
        <v>34199</v>
      </c>
      <c r="G965" s="232" t="s">
        <v>689</v>
      </c>
      <c r="H965" s="234">
        <v>1</v>
      </c>
      <c r="I965" s="236">
        <v>1</v>
      </c>
      <c r="J965" s="236"/>
    </row>
    <row r="966" spans="1:10" x14ac:dyDescent="0.3">
      <c r="A966" s="232">
        <v>812447</v>
      </c>
      <c r="B966" s="232" t="s">
        <v>5227</v>
      </c>
      <c r="C966" s="232" t="s">
        <v>91</v>
      </c>
      <c r="D966" s="232" t="s">
        <v>837</v>
      </c>
      <c r="E966" s="232">
        <v>2</v>
      </c>
      <c r="F966" s="233">
        <v>34878</v>
      </c>
      <c r="G966" s="232" t="s">
        <v>5228</v>
      </c>
      <c r="H966" s="234">
        <v>1</v>
      </c>
      <c r="I966" s="236">
        <v>1</v>
      </c>
      <c r="J966" s="236"/>
    </row>
    <row r="967" spans="1:10" x14ac:dyDescent="0.3">
      <c r="A967" s="232">
        <v>812451</v>
      </c>
      <c r="B967" s="232" t="s">
        <v>5229</v>
      </c>
      <c r="C967" s="232" t="s">
        <v>364</v>
      </c>
      <c r="D967" s="232" t="s">
        <v>636</v>
      </c>
      <c r="E967" s="232">
        <v>2</v>
      </c>
      <c r="F967" s="233" t="s">
        <v>5230</v>
      </c>
      <c r="G967" s="232" t="s">
        <v>1960</v>
      </c>
      <c r="H967" s="234">
        <v>1</v>
      </c>
      <c r="I967" s="236">
        <v>1</v>
      </c>
      <c r="J967" s="236"/>
    </row>
    <row r="968" spans="1:10" x14ac:dyDescent="0.3">
      <c r="A968" s="232">
        <v>812451</v>
      </c>
      <c r="B968" s="232" t="s">
        <v>5229</v>
      </c>
      <c r="C968" s="232" t="s">
        <v>364</v>
      </c>
      <c r="D968" s="232" t="s">
        <v>636</v>
      </c>
      <c r="E968" s="232">
        <v>2</v>
      </c>
      <c r="F968" s="233" t="s">
        <v>5230</v>
      </c>
      <c r="G968" s="232" t="s">
        <v>1960</v>
      </c>
      <c r="H968" s="234">
        <v>1</v>
      </c>
      <c r="I968" s="236">
        <v>1</v>
      </c>
      <c r="J968" s="236"/>
    </row>
    <row r="969" spans="1:10" x14ac:dyDescent="0.3">
      <c r="A969" s="232">
        <v>812453</v>
      </c>
      <c r="B969" s="232" t="s">
        <v>5231</v>
      </c>
      <c r="C969" s="232" t="s">
        <v>486</v>
      </c>
      <c r="D969" s="232" t="s">
        <v>1059</v>
      </c>
      <c r="E969" s="232">
        <v>2</v>
      </c>
      <c r="F969" s="233">
        <v>35796</v>
      </c>
      <c r="G969" s="232" t="s">
        <v>251</v>
      </c>
      <c r="H969" s="234">
        <v>1</v>
      </c>
      <c r="I969" s="236">
        <v>1</v>
      </c>
      <c r="J969" s="236"/>
    </row>
    <row r="970" spans="1:10" x14ac:dyDescent="0.3">
      <c r="A970" s="232">
        <v>812455</v>
      </c>
      <c r="B970" s="232" t="s">
        <v>5232</v>
      </c>
      <c r="C970" s="232" t="s">
        <v>5082</v>
      </c>
      <c r="D970" s="232" t="s">
        <v>1030</v>
      </c>
      <c r="E970" s="232">
        <v>2</v>
      </c>
      <c r="F970" s="233">
        <v>35797</v>
      </c>
      <c r="G970" s="232" t="s">
        <v>251</v>
      </c>
      <c r="H970" s="234">
        <v>1</v>
      </c>
      <c r="I970" s="236">
        <v>1</v>
      </c>
      <c r="J970" s="236"/>
    </row>
    <row r="971" spans="1:10" x14ac:dyDescent="0.3">
      <c r="A971" s="232">
        <v>812456</v>
      </c>
      <c r="B971" s="232" t="s">
        <v>5233</v>
      </c>
      <c r="C971" s="232" t="s">
        <v>354</v>
      </c>
      <c r="D971" s="232" t="s">
        <v>649</v>
      </c>
      <c r="E971" s="232">
        <v>2</v>
      </c>
      <c r="F971" s="233">
        <v>36236</v>
      </c>
      <c r="G971" s="232" t="s">
        <v>251</v>
      </c>
      <c r="H971" s="234">
        <v>1</v>
      </c>
      <c r="I971" s="236">
        <v>1</v>
      </c>
      <c r="J971" s="236"/>
    </row>
    <row r="972" spans="1:10" x14ac:dyDescent="0.3">
      <c r="A972" s="232">
        <v>812459</v>
      </c>
      <c r="B972" s="232" t="s">
        <v>5234</v>
      </c>
      <c r="C972" s="232" t="s">
        <v>125</v>
      </c>
      <c r="D972" s="232" t="s">
        <v>889</v>
      </c>
      <c r="E972" s="232">
        <v>2</v>
      </c>
      <c r="F972" s="233">
        <v>35859</v>
      </c>
      <c r="G972" s="232" t="s">
        <v>251</v>
      </c>
      <c r="H972" s="234">
        <v>1</v>
      </c>
      <c r="I972" s="236">
        <v>1</v>
      </c>
      <c r="J972" s="236"/>
    </row>
    <row r="973" spans="1:10" x14ac:dyDescent="0.3">
      <c r="A973" s="232">
        <v>812460</v>
      </c>
      <c r="B973" s="232" t="s">
        <v>5235</v>
      </c>
      <c r="C973" s="232" t="s">
        <v>68</v>
      </c>
      <c r="D973" s="232" t="s">
        <v>625</v>
      </c>
      <c r="E973" s="232">
        <v>2</v>
      </c>
      <c r="F973" s="233">
        <v>36238</v>
      </c>
      <c r="G973" s="232" t="s">
        <v>251</v>
      </c>
      <c r="H973" s="234">
        <v>1</v>
      </c>
      <c r="I973" s="236">
        <v>1</v>
      </c>
      <c r="J973" s="236"/>
    </row>
    <row r="974" spans="1:10" x14ac:dyDescent="0.3">
      <c r="A974" s="232">
        <v>812461</v>
      </c>
      <c r="B974" s="232" t="s">
        <v>5236</v>
      </c>
      <c r="C974" s="232" t="s">
        <v>327</v>
      </c>
      <c r="D974" s="232" t="s">
        <v>5068</v>
      </c>
      <c r="E974" s="232">
        <v>2</v>
      </c>
      <c r="F974" s="233">
        <v>35706</v>
      </c>
      <c r="G974" s="232" t="s">
        <v>251</v>
      </c>
      <c r="H974" s="234">
        <v>1</v>
      </c>
      <c r="I974" s="236">
        <v>1</v>
      </c>
      <c r="J974" s="236"/>
    </row>
    <row r="975" spans="1:10" x14ac:dyDescent="0.3">
      <c r="A975" s="232">
        <v>812488</v>
      </c>
      <c r="B975" s="232" t="s">
        <v>5237</v>
      </c>
      <c r="C975" s="232" t="s">
        <v>68</v>
      </c>
      <c r="D975" s="232" t="s">
        <v>5238</v>
      </c>
      <c r="E975" s="232">
        <v>2</v>
      </c>
      <c r="F975" s="233">
        <v>35109</v>
      </c>
      <c r="G975" s="232" t="s">
        <v>5239</v>
      </c>
      <c r="H975" s="234">
        <v>1</v>
      </c>
      <c r="I975" s="236">
        <v>1</v>
      </c>
      <c r="J975" s="236"/>
    </row>
    <row r="976" spans="1:10" x14ac:dyDescent="0.3">
      <c r="A976" s="232">
        <v>812495</v>
      </c>
      <c r="B976" s="232" t="s">
        <v>5240</v>
      </c>
      <c r="C976" s="232" t="s">
        <v>132</v>
      </c>
      <c r="D976" s="232" t="s">
        <v>5241</v>
      </c>
      <c r="E976" s="232">
        <v>2</v>
      </c>
      <c r="F976" s="233">
        <v>33832</v>
      </c>
      <c r="G976" s="232" t="s">
        <v>4347</v>
      </c>
      <c r="H976" s="234">
        <v>1</v>
      </c>
      <c r="I976" s="236">
        <v>1</v>
      </c>
      <c r="J976" s="236"/>
    </row>
    <row r="977" spans="1:10" x14ac:dyDescent="0.3">
      <c r="A977" s="232">
        <v>812510</v>
      </c>
      <c r="B977" s="232" t="s">
        <v>5243</v>
      </c>
      <c r="C977" s="232" t="s">
        <v>80</v>
      </c>
      <c r="D977" s="232" t="s">
        <v>2702</v>
      </c>
      <c r="E977" s="232">
        <v>2</v>
      </c>
      <c r="F977" s="233">
        <v>36374</v>
      </c>
      <c r="G977" s="232" t="s">
        <v>251</v>
      </c>
      <c r="H977" s="234">
        <v>1</v>
      </c>
      <c r="I977" s="236">
        <v>1</v>
      </c>
      <c r="J977" s="236"/>
    </row>
    <row r="978" spans="1:10" x14ac:dyDescent="0.3">
      <c r="A978" s="232">
        <v>812514</v>
      </c>
      <c r="B978" s="232" t="s">
        <v>5244</v>
      </c>
      <c r="C978" s="232" t="s">
        <v>5245</v>
      </c>
      <c r="D978" s="232" t="s">
        <v>4342</v>
      </c>
      <c r="E978" s="232">
        <v>2</v>
      </c>
      <c r="F978" s="233">
        <v>32530</v>
      </c>
      <c r="G978" s="232" t="s">
        <v>251</v>
      </c>
      <c r="H978" s="234">
        <v>1</v>
      </c>
      <c r="I978" s="236">
        <v>1</v>
      </c>
      <c r="J978" s="236"/>
    </row>
    <row r="979" spans="1:10" x14ac:dyDescent="0.3">
      <c r="A979" s="232">
        <v>812516</v>
      </c>
      <c r="B979" s="232" t="s">
        <v>5246</v>
      </c>
      <c r="C979" s="232" t="s">
        <v>136</v>
      </c>
      <c r="D979" s="232" t="s">
        <v>5247</v>
      </c>
      <c r="E979" s="232">
        <v>2</v>
      </c>
      <c r="F979" s="233">
        <v>36254</v>
      </c>
      <c r="G979" s="232" t="s">
        <v>5074</v>
      </c>
      <c r="H979" s="234">
        <v>1</v>
      </c>
      <c r="I979" s="236">
        <v>1</v>
      </c>
      <c r="J979" s="236"/>
    </row>
    <row r="980" spans="1:10" x14ac:dyDescent="0.3">
      <c r="A980" s="232">
        <v>812519</v>
      </c>
      <c r="B980" s="232" t="s">
        <v>5248</v>
      </c>
      <c r="C980" s="232" t="s">
        <v>312</v>
      </c>
      <c r="D980" s="232" t="s">
        <v>607</v>
      </c>
      <c r="E980" s="232">
        <v>2</v>
      </c>
      <c r="F980" s="233">
        <v>34362</v>
      </c>
      <c r="G980" s="232" t="s">
        <v>251</v>
      </c>
      <c r="H980" s="234">
        <v>1</v>
      </c>
      <c r="I980" s="236">
        <v>1</v>
      </c>
      <c r="J980" s="236"/>
    </row>
    <row r="981" spans="1:10" x14ac:dyDescent="0.3">
      <c r="A981" s="232">
        <v>812545</v>
      </c>
      <c r="B981" s="232" t="s">
        <v>5252</v>
      </c>
      <c r="C981" s="232" t="s">
        <v>5253</v>
      </c>
      <c r="D981" s="232" t="s">
        <v>691</v>
      </c>
      <c r="E981" s="232">
        <v>2</v>
      </c>
      <c r="F981" s="233">
        <v>36162</v>
      </c>
      <c r="G981" s="232" t="s">
        <v>818</v>
      </c>
      <c r="H981" s="234">
        <v>1</v>
      </c>
      <c r="I981" s="236">
        <v>1</v>
      </c>
      <c r="J981" s="236"/>
    </row>
    <row r="982" spans="1:10" x14ac:dyDescent="0.3">
      <c r="A982" s="232">
        <v>812548</v>
      </c>
      <c r="B982" s="232" t="s">
        <v>5254</v>
      </c>
      <c r="C982" s="232" t="s">
        <v>104</v>
      </c>
      <c r="D982" s="232" t="s">
        <v>644</v>
      </c>
      <c r="E982" s="232">
        <v>2</v>
      </c>
      <c r="F982" s="233">
        <v>34892</v>
      </c>
      <c r="G982" s="232" t="s">
        <v>251</v>
      </c>
      <c r="H982" s="234">
        <v>1</v>
      </c>
      <c r="I982" s="236">
        <v>1</v>
      </c>
      <c r="J982" s="236"/>
    </row>
    <row r="983" spans="1:10" x14ac:dyDescent="0.3">
      <c r="A983" s="232">
        <v>812556</v>
      </c>
      <c r="B983" s="232" t="s">
        <v>5255</v>
      </c>
      <c r="C983" s="232" t="s">
        <v>433</v>
      </c>
      <c r="D983" s="232" t="s">
        <v>754</v>
      </c>
      <c r="E983" s="232">
        <v>2</v>
      </c>
      <c r="F983" s="233">
        <v>35243</v>
      </c>
      <c r="G983" s="232" t="s">
        <v>251</v>
      </c>
      <c r="H983" s="234">
        <v>1</v>
      </c>
      <c r="I983" s="236">
        <v>1</v>
      </c>
      <c r="J983" s="236"/>
    </row>
    <row r="984" spans="1:10" x14ac:dyDescent="0.3">
      <c r="A984" s="232">
        <v>812557</v>
      </c>
      <c r="B984" s="232" t="s">
        <v>5256</v>
      </c>
      <c r="C984" s="232" t="s">
        <v>79</v>
      </c>
      <c r="D984" s="232" t="s">
        <v>714</v>
      </c>
      <c r="E984" s="232">
        <v>2</v>
      </c>
      <c r="F984" s="233">
        <v>35931</v>
      </c>
      <c r="G984" s="232" t="s">
        <v>689</v>
      </c>
      <c r="H984" s="234">
        <v>1</v>
      </c>
      <c r="I984" s="236">
        <v>1</v>
      </c>
      <c r="J984" s="236"/>
    </row>
    <row r="985" spans="1:10" x14ac:dyDescent="0.3">
      <c r="A985" s="232">
        <v>812565</v>
      </c>
      <c r="B985" s="232" t="s">
        <v>5257</v>
      </c>
      <c r="C985" s="232" t="s">
        <v>66</v>
      </c>
      <c r="D985" s="232" t="s">
        <v>5258</v>
      </c>
      <c r="E985" s="232">
        <v>2</v>
      </c>
      <c r="F985" s="233">
        <v>32509</v>
      </c>
      <c r="G985" s="232" t="s">
        <v>1262</v>
      </c>
      <c r="H985" s="234">
        <v>1</v>
      </c>
      <c r="I985" s="236">
        <v>1</v>
      </c>
      <c r="J985" s="236"/>
    </row>
    <row r="986" spans="1:10" x14ac:dyDescent="0.3">
      <c r="A986" s="232">
        <v>812567</v>
      </c>
      <c r="B986" s="232" t="s">
        <v>5259</v>
      </c>
      <c r="C986" s="232" t="s">
        <v>129</v>
      </c>
      <c r="D986" s="232" t="s">
        <v>4005</v>
      </c>
      <c r="E986" s="232">
        <v>2</v>
      </c>
      <c r="F986" s="233" t="s">
        <v>5260</v>
      </c>
      <c r="G986" s="232" t="s">
        <v>5261</v>
      </c>
      <c r="H986" s="234">
        <v>1</v>
      </c>
      <c r="I986" s="236">
        <v>1</v>
      </c>
      <c r="J986" s="236"/>
    </row>
    <row r="987" spans="1:10" x14ac:dyDescent="0.3">
      <c r="A987" s="232">
        <v>812571</v>
      </c>
      <c r="B987" s="232" t="s">
        <v>5262</v>
      </c>
      <c r="C987" s="232" t="s">
        <v>76</v>
      </c>
      <c r="D987" s="232" t="s">
        <v>1175</v>
      </c>
      <c r="E987" s="232">
        <v>2</v>
      </c>
      <c r="F987" s="233">
        <v>32064</v>
      </c>
      <c r="G987" s="232" t="s">
        <v>251</v>
      </c>
      <c r="H987" s="234">
        <v>1</v>
      </c>
      <c r="I987" s="236">
        <v>1</v>
      </c>
      <c r="J987" s="236"/>
    </row>
    <row r="988" spans="1:10" x14ac:dyDescent="0.3">
      <c r="A988" s="232">
        <v>812576</v>
      </c>
      <c r="B988" s="232" t="s">
        <v>5263</v>
      </c>
      <c r="C988" s="232" t="s">
        <v>67</v>
      </c>
      <c r="D988" s="232" t="s">
        <v>918</v>
      </c>
      <c r="E988" s="232">
        <v>2</v>
      </c>
      <c r="F988" s="233">
        <v>31413</v>
      </c>
      <c r="G988" s="232" t="s">
        <v>251</v>
      </c>
      <c r="H988" s="234">
        <v>1</v>
      </c>
      <c r="I988" s="236">
        <v>1</v>
      </c>
      <c r="J988" s="236"/>
    </row>
    <row r="989" spans="1:10" x14ac:dyDescent="0.3">
      <c r="A989" s="232">
        <v>812590</v>
      </c>
      <c r="B989" s="232" t="s">
        <v>5264</v>
      </c>
      <c r="C989" s="232" t="s">
        <v>68</v>
      </c>
      <c r="D989" s="232" t="s">
        <v>2542</v>
      </c>
      <c r="E989" s="232">
        <v>2</v>
      </c>
      <c r="F989" s="233">
        <v>29899</v>
      </c>
      <c r="G989" s="232" t="s">
        <v>262</v>
      </c>
      <c r="H989" s="234">
        <v>1</v>
      </c>
      <c r="I989" s="236">
        <v>1</v>
      </c>
      <c r="J989" s="236"/>
    </row>
    <row r="990" spans="1:10" x14ac:dyDescent="0.3">
      <c r="A990" s="232">
        <v>812592</v>
      </c>
      <c r="B990" s="232" t="s">
        <v>5265</v>
      </c>
      <c r="C990" s="232" t="s">
        <v>145</v>
      </c>
      <c r="D990" s="232" t="s">
        <v>3319</v>
      </c>
      <c r="E990" s="232">
        <v>2</v>
      </c>
      <c r="F990" s="233">
        <v>36420</v>
      </c>
      <c r="G990" s="232" t="s">
        <v>251</v>
      </c>
      <c r="H990" s="234">
        <v>1</v>
      </c>
      <c r="I990" s="236">
        <v>1</v>
      </c>
      <c r="J990" s="236"/>
    </row>
    <row r="991" spans="1:10" x14ac:dyDescent="0.3">
      <c r="A991" s="232">
        <v>812596</v>
      </c>
      <c r="B991" s="232" t="s">
        <v>5266</v>
      </c>
      <c r="C991" s="232" t="s">
        <v>62</v>
      </c>
      <c r="D991" s="232" t="s">
        <v>863</v>
      </c>
      <c r="E991" s="232">
        <v>2</v>
      </c>
      <c r="F991" s="233">
        <v>35784</v>
      </c>
      <c r="G991" s="232" t="s">
        <v>4498</v>
      </c>
      <c r="H991" s="234">
        <v>1</v>
      </c>
      <c r="I991" s="236">
        <v>1</v>
      </c>
      <c r="J991" s="236"/>
    </row>
    <row r="992" spans="1:10" x14ac:dyDescent="0.3">
      <c r="A992" s="232">
        <v>812603</v>
      </c>
      <c r="B992" s="232" t="s">
        <v>5267</v>
      </c>
      <c r="C992" s="232" t="s">
        <v>65</v>
      </c>
      <c r="D992" s="232" t="s">
        <v>652</v>
      </c>
      <c r="E992" s="232">
        <v>2</v>
      </c>
      <c r="F992" s="233">
        <v>33025</v>
      </c>
      <c r="G992" s="232" t="s">
        <v>689</v>
      </c>
      <c r="H992" s="234">
        <v>1</v>
      </c>
      <c r="I992" s="236">
        <v>1</v>
      </c>
      <c r="J992" s="236"/>
    </row>
    <row r="993" spans="1:10" x14ac:dyDescent="0.3">
      <c r="A993" s="232">
        <v>812606</v>
      </c>
      <c r="B993" s="232" t="s">
        <v>5268</v>
      </c>
      <c r="C993" s="232" t="s">
        <v>96</v>
      </c>
      <c r="D993" s="232" t="s">
        <v>5093</v>
      </c>
      <c r="E993" s="232">
        <v>2</v>
      </c>
      <c r="F993" s="233">
        <v>30991</v>
      </c>
      <c r="G993" s="232" t="s">
        <v>640</v>
      </c>
      <c r="H993" s="234">
        <v>1</v>
      </c>
      <c r="I993" s="236">
        <v>1</v>
      </c>
      <c r="J993" s="236"/>
    </row>
    <row r="994" spans="1:10" x14ac:dyDescent="0.3">
      <c r="A994" s="232">
        <v>812675</v>
      </c>
      <c r="B994" s="232" t="s">
        <v>5275</v>
      </c>
      <c r="C994" s="232" t="s">
        <v>140</v>
      </c>
      <c r="D994" s="232" t="s">
        <v>5120</v>
      </c>
      <c r="E994" s="232">
        <v>2</v>
      </c>
      <c r="F994" s="233">
        <v>35674</v>
      </c>
      <c r="G994" s="232" t="s">
        <v>4498</v>
      </c>
      <c r="H994" s="234">
        <v>1</v>
      </c>
      <c r="I994" s="236">
        <v>1</v>
      </c>
      <c r="J994" s="236"/>
    </row>
    <row r="995" spans="1:10" x14ac:dyDescent="0.3">
      <c r="A995" s="232">
        <v>812688</v>
      </c>
      <c r="B995" s="232" t="s">
        <v>5277</v>
      </c>
      <c r="C995" s="232" t="s">
        <v>378</v>
      </c>
      <c r="D995" s="232" t="s">
        <v>1088</v>
      </c>
      <c r="E995" s="232">
        <v>2</v>
      </c>
      <c r="F995" s="233">
        <v>34942</v>
      </c>
      <c r="G995" s="232" t="s">
        <v>251</v>
      </c>
      <c r="H995" s="234">
        <v>1</v>
      </c>
      <c r="I995" s="236">
        <v>1</v>
      </c>
      <c r="J995" s="236"/>
    </row>
    <row r="996" spans="1:10" x14ac:dyDescent="0.3">
      <c r="A996" s="232">
        <v>812691</v>
      </c>
      <c r="B996" s="232" t="s">
        <v>5278</v>
      </c>
      <c r="C996" s="232" t="s">
        <v>136</v>
      </c>
      <c r="D996" s="232" t="s">
        <v>736</v>
      </c>
      <c r="E996" s="232">
        <v>2</v>
      </c>
      <c r="F996" s="233">
        <v>34403</v>
      </c>
      <c r="G996" s="232" t="s">
        <v>782</v>
      </c>
      <c r="H996" s="234">
        <v>1</v>
      </c>
      <c r="I996" s="236">
        <v>1</v>
      </c>
      <c r="J996" s="236"/>
    </row>
    <row r="997" spans="1:10" x14ac:dyDescent="0.3">
      <c r="A997" s="232">
        <v>812703</v>
      </c>
      <c r="B997" s="232" t="s">
        <v>5279</v>
      </c>
      <c r="C997" s="232" t="s">
        <v>85</v>
      </c>
      <c r="D997" s="232" t="s">
        <v>5280</v>
      </c>
      <c r="E997" s="232">
        <v>2</v>
      </c>
      <c r="F997" s="233">
        <v>35582</v>
      </c>
      <c r="G997" s="232" t="s">
        <v>251</v>
      </c>
      <c r="H997" s="234">
        <v>1</v>
      </c>
      <c r="I997" s="236">
        <v>1</v>
      </c>
      <c r="J997" s="236"/>
    </row>
    <row r="998" spans="1:10" x14ac:dyDescent="0.3">
      <c r="A998" s="232">
        <v>812772</v>
      </c>
      <c r="B998" s="232" t="s">
        <v>5288</v>
      </c>
      <c r="C998" s="232" t="s">
        <v>66</v>
      </c>
      <c r="D998" s="232" t="s">
        <v>714</v>
      </c>
      <c r="E998" s="232">
        <v>2</v>
      </c>
      <c r="F998" s="233">
        <v>36039</v>
      </c>
      <c r="G998" s="232" t="s">
        <v>801</v>
      </c>
      <c r="H998" s="234">
        <v>1</v>
      </c>
      <c r="I998" s="236">
        <v>1</v>
      </c>
      <c r="J998" s="236"/>
    </row>
    <row r="999" spans="1:10" x14ac:dyDescent="0.3">
      <c r="A999" s="232">
        <v>812790</v>
      </c>
      <c r="B999" s="232" t="s">
        <v>5289</v>
      </c>
      <c r="C999" s="232" t="s">
        <v>326</v>
      </c>
      <c r="D999" s="232" t="s">
        <v>898</v>
      </c>
      <c r="E999" s="232">
        <v>2</v>
      </c>
      <c r="F999" s="233">
        <v>27823</v>
      </c>
      <c r="G999" s="232" t="s">
        <v>251</v>
      </c>
      <c r="H999" s="234">
        <v>1</v>
      </c>
      <c r="I999" s="236">
        <v>1</v>
      </c>
      <c r="J999" s="236"/>
    </row>
    <row r="1000" spans="1:10" x14ac:dyDescent="0.3">
      <c r="A1000" s="232">
        <v>812791</v>
      </c>
      <c r="B1000" s="232" t="s">
        <v>5290</v>
      </c>
      <c r="C1000" s="232" t="s">
        <v>66</v>
      </c>
      <c r="D1000" s="232" t="s">
        <v>931</v>
      </c>
      <c r="E1000" s="232">
        <v>2</v>
      </c>
      <c r="F1000" s="233">
        <v>35065</v>
      </c>
      <c r="G1000" s="232" t="s">
        <v>960</v>
      </c>
      <c r="H1000" s="234">
        <v>1</v>
      </c>
      <c r="I1000" s="236">
        <v>1</v>
      </c>
      <c r="J1000" s="236"/>
    </row>
    <row r="1001" spans="1:10" x14ac:dyDescent="0.3">
      <c r="A1001" s="232">
        <v>812813</v>
      </c>
      <c r="B1001" s="232" t="s">
        <v>5294</v>
      </c>
      <c r="C1001" s="232" t="s">
        <v>136</v>
      </c>
      <c r="D1001" s="232" t="s">
        <v>979</v>
      </c>
      <c r="E1001" s="232">
        <v>2</v>
      </c>
      <c r="F1001" s="233">
        <v>35812</v>
      </c>
      <c r="G1001" s="232" t="s">
        <v>1960</v>
      </c>
      <c r="H1001" s="234">
        <v>1</v>
      </c>
      <c r="I1001" s="236">
        <v>1</v>
      </c>
      <c r="J1001" s="236"/>
    </row>
    <row r="1002" spans="1:10" x14ac:dyDescent="0.3">
      <c r="A1002" s="232">
        <v>812814</v>
      </c>
      <c r="B1002" s="232" t="s">
        <v>5295</v>
      </c>
      <c r="C1002" s="232" t="s">
        <v>138</v>
      </c>
      <c r="D1002" s="232" t="s">
        <v>1017</v>
      </c>
      <c r="E1002" s="232">
        <v>2</v>
      </c>
      <c r="F1002" s="233">
        <v>35864</v>
      </c>
      <c r="G1002" s="232" t="s">
        <v>271</v>
      </c>
      <c r="H1002" s="234">
        <v>1</v>
      </c>
      <c r="I1002" s="236">
        <v>1</v>
      </c>
      <c r="J1002" s="236"/>
    </row>
    <row r="1003" spans="1:10" x14ac:dyDescent="0.3">
      <c r="A1003" s="232">
        <v>812817</v>
      </c>
      <c r="B1003" s="232" t="s">
        <v>5296</v>
      </c>
      <c r="C1003" s="232" t="s">
        <v>464</v>
      </c>
      <c r="D1003" s="232" t="s">
        <v>5297</v>
      </c>
      <c r="E1003" s="232">
        <v>2</v>
      </c>
      <c r="F1003" s="233">
        <v>32524</v>
      </c>
      <c r="G1003" s="232" t="s">
        <v>251</v>
      </c>
      <c r="H1003" s="234">
        <v>1</v>
      </c>
      <c r="I1003" s="236">
        <v>1</v>
      </c>
      <c r="J1003" s="236"/>
    </row>
    <row r="1004" spans="1:10" x14ac:dyDescent="0.3">
      <c r="A1004" s="232">
        <v>812819</v>
      </c>
      <c r="B1004" s="232" t="s">
        <v>5298</v>
      </c>
      <c r="C1004" s="232" t="s">
        <v>64</v>
      </c>
      <c r="D1004" s="232" t="s">
        <v>676</v>
      </c>
      <c r="E1004" s="232">
        <v>2</v>
      </c>
      <c r="F1004" s="233">
        <v>36388</v>
      </c>
      <c r="G1004" s="232" t="s">
        <v>3657</v>
      </c>
      <c r="H1004" s="234">
        <v>1</v>
      </c>
      <c r="I1004" s="236">
        <v>1</v>
      </c>
      <c r="J1004" s="236"/>
    </row>
    <row r="1005" spans="1:10" x14ac:dyDescent="0.3">
      <c r="A1005" s="232">
        <v>812822</v>
      </c>
      <c r="B1005" s="232" t="s">
        <v>5299</v>
      </c>
      <c r="C1005" s="232" t="s">
        <v>2067</v>
      </c>
      <c r="D1005" s="232" t="s">
        <v>674</v>
      </c>
      <c r="E1005" s="232">
        <v>2</v>
      </c>
      <c r="F1005" s="233">
        <v>34337</v>
      </c>
      <c r="G1005" s="232" t="s">
        <v>251</v>
      </c>
      <c r="H1005" s="234">
        <v>1</v>
      </c>
      <c r="I1005" s="236">
        <v>1</v>
      </c>
      <c r="J1005" s="236"/>
    </row>
    <row r="1006" spans="1:10" x14ac:dyDescent="0.3">
      <c r="A1006" s="232">
        <v>812833</v>
      </c>
      <c r="B1006" s="232" t="s">
        <v>5301</v>
      </c>
      <c r="C1006" s="232" t="s">
        <v>176</v>
      </c>
      <c r="D1006" s="232" t="s">
        <v>5302</v>
      </c>
      <c r="E1006" s="232">
        <v>2</v>
      </c>
      <c r="F1006" s="233">
        <v>35798</v>
      </c>
      <c r="G1006" s="232" t="s">
        <v>251</v>
      </c>
      <c r="H1006" s="234">
        <v>1</v>
      </c>
      <c r="I1006" s="236">
        <v>1</v>
      </c>
      <c r="J1006" s="236"/>
    </row>
    <row r="1007" spans="1:10" x14ac:dyDescent="0.3">
      <c r="A1007" s="232">
        <v>812834</v>
      </c>
      <c r="B1007" s="232" t="s">
        <v>5303</v>
      </c>
      <c r="C1007" s="232" t="s">
        <v>72</v>
      </c>
      <c r="D1007" s="232" t="s">
        <v>954</v>
      </c>
      <c r="E1007" s="232">
        <v>2</v>
      </c>
      <c r="F1007" s="233">
        <v>34341</v>
      </c>
      <c r="G1007" s="232" t="s">
        <v>251</v>
      </c>
      <c r="H1007" s="234">
        <v>1</v>
      </c>
      <c r="I1007" s="236">
        <v>1</v>
      </c>
      <c r="J1007" s="236"/>
    </row>
    <row r="1008" spans="1:10" x14ac:dyDescent="0.3">
      <c r="A1008" s="232">
        <v>812849</v>
      </c>
      <c r="B1008" s="232" t="s">
        <v>5304</v>
      </c>
      <c r="C1008" s="232" t="s">
        <v>65</v>
      </c>
      <c r="D1008" s="232" t="s">
        <v>958</v>
      </c>
      <c r="E1008" s="232">
        <v>2</v>
      </c>
      <c r="F1008" s="233">
        <v>34170</v>
      </c>
      <c r="G1008" s="232" t="s">
        <v>801</v>
      </c>
      <c r="H1008" s="234">
        <v>1</v>
      </c>
      <c r="I1008" s="236">
        <v>1</v>
      </c>
      <c r="J1008" s="236"/>
    </row>
    <row r="1009" spans="1:10" x14ac:dyDescent="0.3">
      <c r="A1009" s="232">
        <v>812858</v>
      </c>
      <c r="B1009" s="232" t="s">
        <v>5305</v>
      </c>
      <c r="C1009" s="232" t="s">
        <v>3186</v>
      </c>
      <c r="D1009" s="232" t="s">
        <v>704</v>
      </c>
      <c r="E1009" s="232">
        <v>2</v>
      </c>
      <c r="F1009" s="233">
        <v>32817</v>
      </c>
      <c r="G1009" s="232" t="s">
        <v>261</v>
      </c>
      <c r="H1009" s="234">
        <v>1</v>
      </c>
      <c r="I1009" s="236">
        <v>1</v>
      </c>
      <c r="J1009" s="236"/>
    </row>
    <row r="1010" spans="1:10" x14ac:dyDescent="0.3">
      <c r="A1010" s="232">
        <v>812865</v>
      </c>
      <c r="B1010" s="232" t="s">
        <v>5306</v>
      </c>
      <c r="C1010" s="232" t="s">
        <v>94</v>
      </c>
      <c r="D1010" s="232" t="s">
        <v>5307</v>
      </c>
      <c r="E1010" s="232">
        <v>2</v>
      </c>
      <c r="F1010" s="233">
        <v>24352</v>
      </c>
      <c r="G1010" s="232" t="s">
        <v>5308</v>
      </c>
      <c r="H1010" s="234">
        <v>1</v>
      </c>
      <c r="I1010" s="236">
        <v>1</v>
      </c>
      <c r="J1010" s="236"/>
    </row>
    <row r="1011" spans="1:10" x14ac:dyDescent="0.3">
      <c r="A1011" s="232">
        <v>812882</v>
      </c>
      <c r="B1011" s="232" t="s">
        <v>5309</v>
      </c>
      <c r="C1011" s="232" t="s">
        <v>66</v>
      </c>
      <c r="D1011" s="232" t="s">
        <v>653</v>
      </c>
      <c r="E1011" s="232">
        <v>2</v>
      </c>
      <c r="F1011" s="233">
        <v>33840</v>
      </c>
      <c r="G1011" s="232" t="s">
        <v>251</v>
      </c>
      <c r="H1011" s="234">
        <v>1</v>
      </c>
      <c r="I1011" s="236">
        <v>1</v>
      </c>
      <c r="J1011" s="236"/>
    </row>
    <row r="1012" spans="1:10" x14ac:dyDescent="0.3">
      <c r="A1012" s="232">
        <v>812892</v>
      </c>
      <c r="B1012" s="232" t="s">
        <v>5310</v>
      </c>
      <c r="C1012" s="232" t="s">
        <v>125</v>
      </c>
      <c r="D1012" s="232" t="s">
        <v>740</v>
      </c>
      <c r="E1012" s="232">
        <v>2</v>
      </c>
      <c r="F1012" s="233">
        <v>35431</v>
      </c>
      <c r="G1012" s="232" t="s">
        <v>610</v>
      </c>
      <c r="H1012" s="234">
        <v>1</v>
      </c>
      <c r="I1012" s="236">
        <v>1</v>
      </c>
      <c r="J1012" s="236"/>
    </row>
    <row r="1013" spans="1:10" x14ac:dyDescent="0.3">
      <c r="A1013" s="232">
        <v>812900</v>
      </c>
      <c r="B1013" s="232" t="s">
        <v>5311</v>
      </c>
      <c r="C1013" s="232" t="s">
        <v>142</v>
      </c>
      <c r="D1013" s="232" t="s">
        <v>931</v>
      </c>
      <c r="E1013" s="232">
        <v>2</v>
      </c>
      <c r="F1013" s="233">
        <v>29504</v>
      </c>
      <c r="G1013" s="232" t="s">
        <v>864</v>
      </c>
      <c r="H1013" s="234">
        <v>1</v>
      </c>
      <c r="I1013" s="236">
        <v>1</v>
      </c>
      <c r="J1013" s="236"/>
    </row>
    <row r="1014" spans="1:10" x14ac:dyDescent="0.3">
      <c r="A1014" s="232">
        <v>812910</v>
      </c>
      <c r="B1014" s="232" t="s">
        <v>5314</v>
      </c>
      <c r="C1014" s="232" t="s">
        <v>1279</v>
      </c>
      <c r="D1014" s="232" t="s">
        <v>1280</v>
      </c>
      <c r="E1014" s="232">
        <v>2</v>
      </c>
      <c r="F1014" s="233">
        <v>34926</v>
      </c>
      <c r="G1014" s="232" t="s">
        <v>251</v>
      </c>
      <c r="H1014" s="234">
        <v>1</v>
      </c>
      <c r="I1014" s="236">
        <v>1</v>
      </c>
      <c r="J1014" s="236"/>
    </row>
    <row r="1015" spans="1:10" x14ac:dyDescent="0.3">
      <c r="A1015" s="232">
        <v>812916</v>
      </c>
      <c r="B1015" s="232" t="s">
        <v>5315</v>
      </c>
      <c r="C1015" s="232" t="s">
        <v>5316</v>
      </c>
      <c r="D1015" s="232" t="s">
        <v>5317</v>
      </c>
      <c r="E1015" s="232">
        <v>2</v>
      </c>
      <c r="F1015" s="233">
        <v>31416</v>
      </c>
      <c r="G1015" s="232" t="s">
        <v>5318</v>
      </c>
      <c r="H1015" s="234">
        <v>1</v>
      </c>
      <c r="I1015" s="236">
        <v>1</v>
      </c>
      <c r="J1015" s="236"/>
    </row>
    <row r="1016" spans="1:10" x14ac:dyDescent="0.3">
      <c r="A1016" s="232">
        <v>812919</v>
      </c>
      <c r="B1016" s="232" t="s">
        <v>5320</v>
      </c>
      <c r="C1016" s="232" t="s">
        <v>382</v>
      </c>
      <c r="D1016" s="232" t="s">
        <v>650</v>
      </c>
      <c r="E1016" s="232">
        <v>2</v>
      </c>
      <c r="F1016" s="233">
        <v>36526</v>
      </c>
      <c r="G1016" s="232" t="s">
        <v>251</v>
      </c>
      <c r="H1016" s="234">
        <v>1</v>
      </c>
      <c r="I1016" s="236">
        <v>1</v>
      </c>
      <c r="J1016" s="236"/>
    </row>
    <row r="1017" spans="1:10" x14ac:dyDescent="0.3">
      <c r="A1017" s="232">
        <v>813086</v>
      </c>
      <c r="B1017" s="232" t="s">
        <v>5337</v>
      </c>
      <c r="C1017" s="232" t="s">
        <v>1167</v>
      </c>
      <c r="D1017" s="232" t="s">
        <v>5338</v>
      </c>
      <c r="E1017" s="232">
        <v>2</v>
      </c>
      <c r="F1017" s="233">
        <v>35832</v>
      </c>
      <c r="G1017" s="232" t="s">
        <v>251</v>
      </c>
      <c r="H1017" s="234">
        <v>1</v>
      </c>
      <c r="I1017" s="236">
        <v>1</v>
      </c>
      <c r="J1017" s="236"/>
    </row>
    <row r="1018" spans="1:10" x14ac:dyDescent="0.3">
      <c r="A1018" s="232">
        <v>813140</v>
      </c>
      <c r="B1018" s="232" t="s">
        <v>5342</v>
      </c>
      <c r="C1018" s="232" t="s">
        <v>104</v>
      </c>
      <c r="D1018" s="232" t="s">
        <v>747</v>
      </c>
      <c r="E1018" s="232">
        <v>2</v>
      </c>
      <c r="F1018" s="233">
        <v>36526</v>
      </c>
      <c r="G1018" s="232" t="s">
        <v>251</v>
      </c>
      <c r="H1018" s="234">
        <v>1</v>
      </c>
      <c r="I1018" s="236">
        <v>1</v>
      </c>
      <c r="J1018" s="236"/>
    </row>
    <row r="1019" spans="1:10" x14ac:dyDescent="0.3">
      <c r="A1019" s="232">
        <v>813144</v>
      </c>
      <c r="B1019" s="232" t="s">
        <v>5343</v>
      </c>
      <c r="C1019" s="232" t="s">
        <v>87</v>
      </c>
      <c r="D1019" s="232" t="s">
        <v>820</v>
      </c>
      <c r="E1019" s="232">
        <v>2</v>
      </c>
      <c r="F1019" s="233">
        <v>34261</v>
      </c>
      <c r="G1019" s="232" t="s">
        <v>251</v>
      </c>
      <c r="H1019" s="234">
        <v>1</v>
      </c>
      <c r="I1019" s="236">
        <v>1</v>
      </c>
      <c r="J1019" s="236"/>
    </row>
    <row r="1020" spans="1:10" x14ac:dyDescent="0.3">
      <c r="A1020" s="232">
        <v>813150</v>
      </c>
      <c r="B1020" s="232" t="s">
        <v>5344</v>
      </c>
      <c r="C1020" s="232" t="s">
        <v>79</v>
      </c>
      <c r="D1020" s="232" t="s">
        <v>5185</v>
      </c>
      <c r="E1020" s="232">
        <v>2</v>
      </c>
      <c r="F1020" s="233">
        <v>30090</v>
      </c>
      <c r="G1020" s="232" t="s">
        <v>251</v>
      </c>
      <c r="H1020" s="234">
        <v>1</v>
      </c>
      <c r="I1020" s="236">
        <v>1</v>
      </c>
      <c r="J1020" s="236"/>
    </row>
    <row r="1021" spans="1:10" x14ac:dyDescent="0.3">
      <c r="A1021" s="232">
        <v>813157</v>
      </c>
      <c r="B1021" s="232" t="s">
        <v>5345</v>
      </c>
      <c r="C1021" s="232" t="s">
        <v>5346</v>
      </c>
      <c r="D1021" s="232" t="s">
        <v>5347</v>
      </c>
      <c r="E1021" s="232">
        <v>2</v>
      </c>
      <c r="F1021" s="233">
        <v>31413</v>
      </c>
      <c r="G1021" s="232" t="s">
        <v>272</v>
      </c>
      <c r="H1021" s="234">
        <v>1</v>
      </c>
      <c r="I1021" s="236">
        <v>1</v>
      </c>
      <c r="J1021" s="236"/>
    </row>
    <row r="1022" spans="1:10" x14ac:dyDescent="0.3">
      <c r="A1022" s="232">
        <v>813158</v>
      </c>
      <c r="B1022" s="232" t="s">
        <v>5348</v>
      </c>
      <c r="C1022" s="232" t="s">
        <v>71</v>
      </c>
      <c r="D1022" s="232" t="s">
        <v>747</v>
      </c>
      <c r="E1022" s="232">
        <v>2</v>
      </c>
      <c r="F1022" s="233">
        <v>36453</v>
      </c>
      <c r="G1022" s="232" t="s">
        <v>709</v>
      </c>
      <c r="H1022" s="234">
        <v>1</v>
      </c>
      <c r="I1022" s="236">
        <v>1</v>
      </c>
      <c r="J1022" s="236"/>
    </row>
    <row r="1023" spans="1:10" x14ac:dyDescent="0.3">
      <c r="A1023" s="232">
        <v>813184</v>
      </c>
      <c r="B1023" s="232" t="s">
        <v>5350</v>
      </c>
      <c r="C1023" s="232" t="s">
        <v>411</v>
      </c>
      <c r="D1023" s="232" t="s">
        <v>1086</v>
      </c>
      <c r="E1023" s="232">
        <v>2</v>
      </c>
      <c r="F1023" s="233">
        <v>36017</v>
      </c>
      <c r="G1023" s="232" t="s">
        <v>702</v>
      </c>
      <c r="H1023" s="234">
        <v>1</v>
      </c>
      <c r="I1023" s="236">
        <v>1</v>
      </c>
      <c r="J1023" s="236"/>
    </row>
    <row r="1024" spans="1:10" x14ac:dyDescent="0.3">
      <c r="A1024" s="232">
        <v>813188</v>
      </c>
      <c r="B1024" s="232" t="s">
        <v>5351</v>
      </c>
      <c r="C1024" s="232" t="s">
        <v>5352</v>
      </c>
      <c r="D1024" s="232" t="s">
        <v>924</v>
      </c>
      <c r="E1024" s="232">
        <v>2</v>
      </c>
      <c r="F1024" s="233">
        <v>30357</v>
      </c>
      <c r="G1024" s="232" t="s">
        <v>271</v>
      </c>
      <c r="H1024" s="234">
        <v>1</v>
      </c>
      <c r="I1024" s="236">
        <v>1</v>
      </c>
      <c r="J1024" s="236"/>
    </row>
    <row r="1025" spans="1:10" x14ac:dyDescent="0.3">
      <c r="A1025" s="232">
        <v>813190</v>
      </c>
      <c r="B1025" s="232" t="s">
        <v>5353</v>
      </c>
      <c r="C1025" s="232" t="s">
        <v>419</v>
      </c>
      <c r="D1025" s="232" t="s">
        <v>5354</v>
      </c>
      <c r="E1025" s="232">
        <v>2</v>
      </c>
      <c r="F1025" s="233">
        <v>31066</v>
      </c>
      <c r="G1025" s="232" t="s">
        <v>251</v>
      </c>
      <c r="H1025" s="234">
        <v>1</v>
      </c>
      <c r="I1025" s="236">
        <v>1</v>
      </c>
      <c r="J1025" s="236"/>
    </row>
    <row r="1026" spans="1:10" x14ac:dyDescent="0.3">
      <c r="A1026" s="232">
        <v>813200</v>
      </c>
      <c r="B1026" s="232" t="s">
        <v>5356</v>
      </c>
      <c r="C1026" s="232" t="s">
        <v>5357</v>
      </c>
      <c r="D1026" s="232" t="s">
        <v>4626</v>
      </c>
      <c r="E1026" s="232">
        <v>2</v>
      </c>
      <c r="F1026" s="233">
        <v>34829</v>
      </c>
      <c r="G1026" s="232" t="s">
        <v>1251</v>
      </c>
      <c r="H1026" s="234">
        <v>1</v>
      </c>
      <c r="I1026" s="236">
        <v>1</v>
      </c>
      <c r="J1026" s="236"/>
    </row>
    <row r="1027" spans="1:10" x14ac:dyDescent="0.3">
      <c r="A1027" s="232">
        <v>813212</v>
      </c>
      <c r="B1027" s="232" t="s">
        <v>5358</v>
      </c>
      <c r="C1027" s="232" t="s">
        <v>105</v>
      </c>
      <c r="D1027" s="232" t="s">
        <v>1510</v>
      </c>
      <c r="E1027" s="232">
        <v>2</v>
      </c>
      <c r="F1027" s="233">
        <v>28936</v>
      </c>
      <c r="G1027" s="232" t="s">
        <v>251</v>
      </c>
      <c r="H1027" s="234">
        <v>1</v>
      </c>
      <c r="I1027" s="236">
        <v>1</v>
      </c>
      <c r="J1027" s="236"/>
    </row>
    <row r="1028" spans="1:10" x14ac:dyDescent="0.3">
      <c r="A1028" s="232">
        <v>813215</v>
      </c>
      <c r="B1028" s="232" t="s">
        <v>5359</v>
      </c>
      <c r="C1028" s="232" t="s">
        <v>5360</v>
      </c>
      <c r="D1028" s="232" t="s">
        <v>900</v>
      </c>
      <c r="E1028" s="232">
        <v>2</v>
      </c>
      <c r="F1028" s="233">
        <v>30321</v>
      </c>
      <c r="G1028" s="232" t="s">
        <v>610</v>
      </c>
      <c r="H1028" s="234">
        <v>1</v>
      </c>
      <c r="I1028" s="236">
        <v>1</v>
      </c>
      <c r="J1028" s="236"/>
    </row>
    <row r="1029" spans="1:10" x14ac:dyDescent="0.3">
      <c r="A1029" s="232">
        <v>813221</v>
      </c>
      <c r="B1029" s="232" t="s">
        <v>5361</v>
      </c>
      <c r="C1029" s="232" t="s">
        <v>5362</v>
      </c>
      <c r="D1029" s="232" t="s">
        <v>624</v>
      </c>
      <c r="E1029" s="232">
        <v>2</v>
      </c>
      <c r="F1029" s="233">
        <v>30011</v>
      </c>
      <c r="G1029" s="232" t="s">
        <v>271</v>
      </c>
      <c r="H1029" s="234">
        <v>1</v>
      </c>
      <c r="I1029" s="236">
        <v>1</v>
      </c>
      <c r="J1029" s="236"/>
    </row>
    <row r="1030" spans="1:10" x14ac:dyDescent="0.3">
      <c r="A1030" s="232">
        <v>813225</v>
      </c>
      <c r="B1030" s="232" t="s">
        <v>5363</v>
      </c>
      <c r="C1030" s="232" t="s">
        <v>1194</v>
      </c>
      <c r="D1030" s="232" t="s">
        <v>898</v>
      </c>
      <c r="E1030" s="232">
        <v>2</v>
      </c>
      <c r="F1030" s="233">
        <v>36281</v>
      </c>
      <c r="G1030" s="232" t="s">
        <v>251</v>
      </c>
      <c r="H1030" s="234">
        <v>1</v>
      </c>
      <c r="I1030" s="236">
        <v>1</v>
      </c>
      <c r="J1030" s="236"/>
    </row>
    <row r="1031" spans="1:10" x14ac:dyDescent="0.3">
      <c r="A1031" s="232">
        <v>813253</v>
      </c>
      <c r="B1031" s="232" t="s">
        <v>5364</v>
      </c>
      <c r="C1031" s="232" t="s">
        <v>92</v>
      </c>
      <c r="D1031" s="232" t="s">
        <v>1414</v>
      </c>
      <c r="E1031" s="232">
        <v>2</v>
      </c>
      <c r="F1031" s="233">
        <v>34335</v>
      </c>
      <c r="G1031" s="232" t="s">
        <v>251</v>
      </c>
      <c r="H1031" s="234">
        <v>1</v>
      </c>
      <c r="I1031" s="236">
        <v>1</v>
      </c>
      <c r="J1031" s="236"/>
    </row>
    <row r="1032" spans="1:10" x14ac:dyDescent="0.3">
      <c r="A1032" s="232">
        <v>813255</v>
      </c>
      <c r="B1032" s="232" t="s">
        <v>5365</v>
      </c>
      <c r="C1032" s="232" t="s">
        <v>89</v>
      </c>
      <c r="D1032" s="232" t="s">
        <v>704</v>
      </c>
      <c r="E1032" s="232">
        <v>2</v>
      </c>
      <c r="F1032" s="233">
        <v>31778</v>
      </c>
      <c r="G1032" s="232" t="s">
        <v>696</v>
      </c>
      <c r="H1032" s="234">
        <v>1</v>
      </c>
      <c r="I1032" s="236">
        <v>1</v>
      </c>
      <c r="J1032" s="236"/>
    </row>
    <row r="1033" spans="1:10" x14ac:dyDescent="0.3">
      <c r="A1033" s="232">
        <v>813256</v>
      </c>
      <c r="B1033" s="232" t="s">
        <v>5366</v>
      </c>
      <c r="C1033" s="232" t="s">
        <v>433</v>
      </c>
      <c r="D1033" s="232" t="s">
        <v>2506</v>
      </c>
      <c r="E1033" s="232">
        <v>2</v>
      </c>
      <c r="F1033" s="233">
        <v>31986</v>
      </c>
      <c r="G1033" s="232" t="s">
        <v>251</v>
      </c>
      <c r="H1033" s="234">
        <v>1</v>
      </c>
      <c r="I1033" s="236">
        <v>1</v>
      </c>
      <c r="J1033" s="236"/>
    </row>
    <row r="1034" spans="1:10" x14ac:dyDescent="0.3">
      <c r="A1034" s="232">
        <v>813258</v>
      </c>
      <c r="B1034" s="232" t="s">
        <v>5367</v>
      </c>
      <c r="C1034" s="232" t="s">
        <v>97</v>
      </c>
      <c r="D1034" s="232" t="s">
        <v>914</v>
      </c>
      <c r="E1034" s="232">
        <v>2</v>
      </c>
      <c r="F1034" s="233">
        <v>35065</v>
      </c>
      <c r="G1034" s="232" t="s">
        <v>251</v>
      </c>
      <c r="H1034" s="234">
        <v>1</v>
      </c>
      <c r="I1034" s="236">
        <v>1</v>
      </c>
      <c r="J1034" s="236"/>
    </row>
    <row r="1035" spans="1:10" x14ac:dyDescent="0.3">
      <c r="A1035" s="232">
        <v>813265</v>
      </c>
      <c r="B1035" s="232" t="s">
        <v>5368</v>
      </c>
      <c r="C1035" s="232" t="s">
        <v>68</v>
      </c>
      <c r="D1035" s="232" t="s">
        <v>1020</v>
      </c>
      <c r="E1035" s="232">
        <v>2</v>
      </c>
      <c r="F1035" s="233">
        <v>35810</v>
      </c>
      <c r="G1035" s="232" t="s">
        <v>251</v>
      </c>
      <c r="H1035" s="234">
        <v>1</v>
      </c>
      <c r="I1035" s="236">
        <v>1</v>
      </c>
      <c r="J1035" s="236"/>
    </row>
    <row r="1036" spans="1:10" x14ac:dyDescent="0.3">
      <c r="A1036" s="232">
        <v>813267</v>
      </c>
      <c r="B1036" s="232" t="s">
        <v>5369</v>
      </c>
      <c r="C1036" s="232" t="s">
        <v>536</v>
      </c>
      <c r="D1036" s="232" t="s">
        <v>5370</v>
      </c>
      <c r="E1036" s="232">
        <v>2</v>
      </c>
      <c r="F1036" s="233">
        <v>36039</v>
      </c>
      <c r="G1036" s="232" t="s">
        <v>1049</v>
      </c>
      <c r="H1036" s="234">
        <v>1</v>
      </c>
      <c r="I1036" s="236">
        <v>1</v>
      </c>
      <c r="J1036" s="236"/>
    </row>
    <row r="1037" spans="1:10" x14ac:dyDescent="0.3">
      <c r="A1037" s="232">
        <v>813288</v>
      </c>
      <c r="B1037" s="232" t="s">
        <v>5371</v>
      </c>
      <c r="C1037" s="232" t="s">
        <v>172</v>
      </c>
      <c r="D1037" s="232" t="s">
        <v>206</v>
      </c>
      <c r="E1037" s="232">
        <v>2</v>
      </c>
      <c r="F1037" s="233">
        <v>33543</v>
      </c>
      <c r="G1037" s="232" t="s">
        <v>610</v>
      </c>
      <c r="H1037" s="234">
        <v>1</v>
      </c>
      <c r="I1037" s="236">
        <v>1</v>
      </c>
      <c r="J1037" s="236"/>
    </row>
    <row r="1038" spans="1:10" x14ac:dyDescent="0.3">
      <c r="A1038" s="232">
        <v>813289</v>
      </c>
      <c r="B1038" s="232" t="s">
        <v>5372</v>
      </c>
      <c r="C1038" s="232" t="s">
        <v>239</v>
      </c>
      <c r="D1038" s="232" t="s">
        <v>701</v>
      </c>
      <c r="E1038" s="232">
        <v>2</v>
      </c>
      <c r="F1038" s="233">
        <v>34458</v>
      </c>
      <c r="G1038" s="232" t="s">
        <v>713</v>
      </c>
      <c r="H1038" s="234">
        <v>1</v>
      </c>
      <c r="I1038" s="236">
        <v>1</v>
      </c>
      <c r="J1038" s="236"/>
    </row>
    <row r="1039" spans="1:10" x14ac:dyDescent="0.3">
      <c r="A1039" s="232">
        <v>813293</v>
      </c>
      <c r="B1039" s="232" t="s">
        <v>5373</v>
      </c>
      <c r="C1039" s="232" t="s">
        <v>125</v>
      </c>
      <c r="D1039" s="232" t="s">
        <v>958</v>
      </c>
      <c r="E1039" s="232">
        <v>2</v>
      </c>
      <c r="F1039" s="233">
        <v>36241</v>
      </c>
      <c r="G1039" s="232" t="s">
        <v>251</v>
      </c>
      <c r="H1039" s="234">
        <v>1</v>
      </c>
      <c r="I1039" s="236">
        <v>1</v>
      </c>
      <c r="J1039" s="236"/>
    </row>
    <row r="1040" spans="1:10" x14ac:dyDescent="0.3">
      <c r="A1040" s="232">
        <v>813295</v>
      </c>
      <c r="B1040" s="232" t="s">
        <v>5374</v>
      </c>
      <c r="C1040" s="232" t="s">
        <v>90</v>
      </c>
      <c r="D1040" s="232" t="s">
        <v>2506</v>
      </c>
      <c r="E1040" s="232">
        <v>2</v>
      </c>
      <c r="F1040" s="233">
        <v>36414</v>
      </c>
      <c r="G1040" s="232" t="s">
        <v>251</v>
      </c>
      <c r="H1040" s="234">
        <v>1</v>
      </c>
      <c r="I1040" s="236">
        <v>1</v>
      </c>
      <c r="J1040" s="236"/>
    </row>
    <row r="1041" spans="1:10" x14ac:dyDescent="0.3">
      <c r="A1041" s="232">
        <v>813305</v>
      </c>
      <c r="B1041" s="232" t="s">
        <v>5375</v>
      </c>
      <c r="C1041" s="232" t="s">
        <v>108</v>
      </c>
      <c r="D1041" s="232" t="s">
        <v>686</v>
      </c>
      <c r="E1041" s="232">
        <v>2</v>
      </c>
      <c r="F1041" s="233">
        <v>36209</v>
      </c>
      <c r="G1041" s="232" t="s">
        <v>251</v>
      </c>
      <c r="H1041" s="234">
        <v>1</v>
      </c>
      <c r="I1041" s="236">
        <v>1</v>
      </c>
      <c r="J1041" s="236"/>
    </row>
    <row r="1042" spans="1:10" x14ac:dyDescent="0.3">
      <c r="A1042" s="232">
        <v>813312</v>
      </c>
      <c r="B1042" s="232" t="s">
        <v>5376</v>
      </c>
      <c r="C1042" s="232" t="s">
        <v>342</v>
      </c>
      <c r="D1042" s="232" t="s">
        <v>1063</v>
      </c>
      <c r="E1042" s="232">
        <v>2</v>
      </c>
      <c r="F1042" s="233">
        <v>31075</v>
      </c>
      <c r="G1042" s="232" t="s">
        <v>4759</v>
      </c>
      <c r="H1042" s="234">
        <v>1</v>
      </c>
      <c r="I1042" s="236">
        <v>1</v>
      </c>
      <c r="J1042" s="236"/>
    </row>
    <row r="1043" spans="1:10" x14ac:dyDescent="0.3">
      <c r="A1043" s="232">
        <v>813316</v>
      </c>
      <c r="B1043" s="232" t="s">
        <v>5377</v>
      </c>
      <c r="C1043" s="232" t="s">
        <v>64</v>
      </c>
      <c r="D1043" s="232" t="s">
        <v>2931</v>
      </c>
      <c r="E1043" s="232">
        <v>2</v>
      </c>
      <c r="F1043" s="233">
        <v>35066</v>
      </c>
      <c r="G1043" s="232" t="s">
        <v>5378</v>
      </c>
      <c r="H1043" s="234">
        <v>1</v>
      </c>
      <c r="I1043" s="236">
        <v>1</v>
      </c>
      <c r="J1043" s="236"/>
    </row>
    <row r="1044" spans="1:10" x14ac:dyDescent="0.3">
      <c r="A1044" s="232">
        <v>813319</v>
      </c>
      <c r="B1044" s="232" t="s">
        <v>5379</v>
      </c>
      <c r="C1044" s="232" t="s">
        <v>456</v>
      </c>
      <c r="D1044" s="232" t="s">
        <v>5380</v>
      </c>
      <c r="E1044" s="232">
        <v>2</v>
      </c>
      <c r="F1044" s="233">
        <v>29874</v>
      </c>
      <c r="G1044" s="232" t="s">
        <v>251</v>
      </c>
      <c r="H1044" s="234">
        <v>1</v>
      </c>
      <c r="I1044" s="236">
        <v>1</v>
      </c>
      <c r="J1044" s="236"/>
    </row>
    <row r="1045" spans="1:10" x14ac:dyDescent="0.3">
      <c r="A1045" s="232">
        <v>813346</v>
      </c>
      <c r="B1045" s="232" t="s">
        <v>5385</v>
      </c>
      <c r="C1045" s="232" t="s">
        <v>3150</v>
      </c>
      <c r="D1045" s="232" t="s">
        <v>5386</v>
      </c>
      <c r="E1045" s="232">
        <v>2</v>
      </c>
      <c r="F1045" s="233">
        <v>36130</v>
      </c>
      <c r="G1045" s="232" t="s">
        <v>4343</v>
      </c>
      <c r="H1045" s="234">
        <v>1</v>
      </c>
      <c r="I1045" s="236">
        <v>1</v>
      </c>
      <c r="J1045" s="236"/>
    </row>
    <row r="1046" spans="1:10" x14ac:dyDescent="0.3">
      <c r="A1046" s="232">
        <v>813370</v>
      </c>
      <c r="B1046" s="232" t="s">
        <v>5387</v>
      </c>
      <c r="C1046" s="232" t="s">
        <v>482</v>
      </c>
      <c r="D1046" s="232" t="s">
        <v>3267</v>
      </c>
      <c r="E1046" s="232">
        <v>2</v>
      </c>
      <c r="F1046" s="233">
        <v>34394</v>
      </c>
      <c r="G1046" s="232" t="s">
        <v>5072</v>
      </c>
      <c r="H1046" s="234">
        <v>1</v>
      </c>
      <c r="I1046" s="236">
        <v>1</v>
      </c>
      <c r="J1046" s="236"/>
    </row>
    <row r="1047" spans="1:10" x14ac:dyDescent="0.3">
      <c r="A1047" s="232">
        <v>813372</v>
      </c>
      <c r="B1047" s="232" t="s">
        <v>5388</v>
      </c>
      <c r="C1047" s="232" t="s">
        <v>144</v>
      </c>
      <c r="D1047" s="232" t="s">
        <v>5389</v>
      </c>
      <c r="E1047" s="232">
        <v>2</v>
      </c>
      <c r="F1047" s="233">
        <v>32509</v>
      </c>
      <c r="G1047" s="232" t="s">
        <v>703</v>
      </c>
      <c r="H1047" s="234">
        <v>1</v>
      </c>
      <c r="I1047" s="236">
        <v>1</v>
      </c>
      <c r="J1047" s="236"/>
    </row>
    <row r="1048" spans="1:10" x14ac:dyDescent="0.3">
      <c r="A1048" s="232">
        <v>813458</v>
      </c>
      <c r="B1048" s="232" t="s">
        <v>5397</v>
      </c>
      <c r="C1048" s="232" t="s">
        <v>398</v>
      </c>
      <c r="D1048" s="232" t="s">
        <v>3526</v>
      </c>
      <c r="E1048" s="232">
        <v>2</v>
      </c>
      <c r="F1048" s="233">
        <v>35797</v>
      </c>
      <c r="H1048" s="234">
        <v>1</v>
      </c>
      <c r="I1048" s="236">
        <v>1</v>
      </c>
      <c r="J1048" s="236"/>
    </row>
    <row r="1049" spans="1:10" x14ac:dyDescent="0.3">
      <c r="A1049" s="232">
        <v>813490</v>
      </c>
      <c r="B1049" s="232" t="s">
        <v>5402</v>
      </c>
      <c r="C1049" s="232" t="s">
        <v>571</v>
      </c>
      <c r="D1049" s="232" t="s">
        <v>5112</v>
      </c>
      <c r="E1049" s="232">
        <v>2</v>
      </c>
      <c r="F1049" s="233">
        <v>32518</v>
      </c>
      <c r="G1049" s="232" t="s">
        <v>983</v>
      </c>
      <c r="H1049" s="234">
        <v>1</v>
      </c>
      <c r="I1049" s="236">
        <v>1</v>
      </c>
      <c r="J1049" s="236"/>
    </row>
    <row r="1050" spans="1:10" x14ac:dyDescent="0.3">
      <c r="A1050" s="232">
        <v>813519</v>
      </c>
      <c r="B1050" s="232" t="s">
        <v>5417</v>
      </c>
      <c r="C1050" s="232" t="s">
        <v>1254</v>
      </c>
      <c r="D1050" s="232" t="s">
        <v>5418</v>
      </c>
      <c r="E1050" s="232">
        <v>2</v>
      </c>
      <c r="F1050" s="233">
        <v>36903</v>
      </c>
      <c r="G1050" s="232" t="s">
        <v>666</v>
      </c>
      <c r="H1050" s="234">
        <v>1</v>
      </c>
      <c r="I1050" s="236">
        <v>1</v>
      </c>
      <c r="J1050" s="236"/>
    </row>
    <row r="1051" spans="1:10" x14ac:dyDescent="0.3">
      <c r="A1051" s="232">
        <v>813521</v>
      </c>
      <c r="B1051" s="232" t="s">
        <v>5419</v>
      </c>
      <c r="C1051" s="232" t="s">
        <v>103</v>
      </c>
      <c r="D1051" s="232" t="s">
        <v>5420</v>
      </c>
      <c r="E1051" s="232">
        <v>2</v>
      </c>
      <c r="F1051" s="233">
        <v>34547</v>
      </c>
      <c r="G1051" s="232" t="s">
        <v>251</v>
      </c>
      <c r="H1051" s="234">
        <v>1</v>
      </c>
      <c r="I1051" s="236">
        <v>1</v>
      </c>
      <c r="J1051" s="236"/>
    </row>
    <row r="1052" spans="1:10" x14ac:dyDescent="0.3">
      <c r="A1052" s="232">
        <v>813522</v>
      </c>
      <c r="B1052" s="232" t="s">
        <v>5421</v>
      </c>
      <c r="C1052" s="232" t="s">
        <v>314</v>
      </c>
      <c r="D1052" s="232" t="s">
        <v>5422</v>
      </c>
      <c r="E1052" s="232">
        <v>2</v>
      </c>
      <c r="F1052" s="233">
        <v>34395</v>
      </c>
      <c r="G1052" s="232" t="s">
        <v>698</v>
      </c>
      <c r="H1052" s="234">
        <v>1</v>
      </c>
      <c r="I1052" s="236">
        <v>1</v>
      </c>
      <c r="J1052" s="236"/>
    </row>
    <row r="1053" spans="1:10" x14ac:dyDescent="0.3">
      <c r="A1053" s="232">
        <v>813535</v>
      </c>
      <c r="B1053" s="232" t="s">
        <v>5434</v>
      </c>
      <c r="C1053" s="232" t="s">
        <v>5435</v>
      </c>
      <c r="D1053" s="232" t="s">
        <v>921</v>
      </c>
      <c r="E1053" s="232">
        <v>2</v>
      </c>
      <c r="F1053" s="233" t="s">
        <v>5436</v>
      </c>
      <c r="G1053" s="232" t="s">
        <v>251</v>
      </c>
      <c r="H1053" s="234">
        <v>1</v>
      </c>
      <c r="I1053" s="236">
        <v>1</v>
      </c>
      <c r="J1053" s="236"/>
    </row>
    <row r="1054" spans="1:10" x14ac:dyDescent="0.3">
      <c r="A1054" s="232">
        <v>813538</v>
      </c>
      <c r="B1054" s="232" t="s">
        <v>5437</v>
      </c>
      <c r="C1054" s="232" t="s">
        <v>149</v>
      </c>
      <c r="D1054" s="232" t="s">
        <v>1003</v>
      </c>
      <c r="E1054" s="232">
        <v>2</v>
      </c>
      <c r="F1054" s="233">
        <v>32510</v>
      </c>
      <c r="G1054" s="232" t="s">
        <v>251</v>
      </c>
      <c r="H1054" s="234">
        <v>1</v>
      </c>
      <c r="I1054" s="236">
        <v>1</v>
      </c>
      <c r="J1054" s="236"/>
    </row>
    <row r="1055" spans="1:10" x14ac:dyDescent="0.3">
      <c r="A1055" s="232">
        <v>813539</v>
      </c>
      <c r="B1055" s="232" t="s">
        <v>5438</v>
      </c>
      <c r="C1055" s="232" t="s">
        <v>473</v>
      </c>
      <c r="D1055" s="232" t="s">
        <v>955</v>
      </c>
      <c r="E1055" s="232">
        <v>2</v>
      </c>
      <c r="F1055" s="233">
        <v>29496</v>
      </c>
      <c r="G1055" s="232" t="s">
        <v>1693</v>
      </c>
      <c r="H1055" s="234">
        <v>1</v>
      </c>
      <c r="I1055" s="236">
        <v>1</v>
      </c>
      <c r="J1055" s="236"/>
    </row>
    <row r="1056" spans="1:10" x14ac:dyDescent="0.3">
      <c r="A1056" s="232">
        <v>813542</v>
      </c>
      <c r="B1056" s="232" t="s">
        <v>5441</v>
      </c>
      <c r="C1056" s="232" t="s">
        <v>5442</v>
      </c>
      <c r="D1056" s="232" t="s">
        <v>898</v>
      </c>
      <c r="E1056" s="232">
        <v>2</v>
      </c>
      <c r="F1056" s="233">
        <v>33100</v>
      </c>
      <c r="G1056" s="232" t="s">
        <v>682</v>
      </c>
      <c r="H1056" s="234">
        <v>1</v>
      </c>
      <c r="I1056" s="236">
        <v>1</v>
      </c>
      <c r="J1056" s="236"/>
    </row>
    <row r="1057" spans="1:10" x14ac:dyDescent="0.3">
      <c r="A1057" s="232">
        <v>813543</v>
      </c>
      <c r="B1057" s="232" t="s">
        <v>5443</v>
      </c>
      <c r="C1057" s="232" t="s">
        <v>70</v>
      </c>
      <c r="D1057" s="232" t="s">
        <v>959</v>
      </c>
      <c r="E1057" s="232">
        <v>2</v>
      </c>
      <c r="F1057" s="233">
        <v>36331</v>
      </c>
      <c r="G1057" s="232" t="s">
        <v>689</v>
      </c>
      <c r="H1057" s="234">
        <v>1</v>
      </c>
      <c r="I1057" s="236">
        <v>1</v>
      </c>
      <c r="J1057" s="236"/>
    </row>
    <row r="1058" spans="1:10" x14ac:dyDescent="0.3">
      <c r="A1058" s="232">
        <v>813545</v>
      </c>
      <c r="B1058" s="232" t="s">
        <v>5444</v>
      </c>
      <c r="C1058" s="232" t="s">
        <v>66</v>
      </c>
      <c r="D1058" s="232" t="s">
        <v>1022</v>
      </c>
      <c r="E1058" s="232">
        <v>2</v>
      </c>
      <c r="F1058" s="233">
        <v>36923</v>
      </c>
      <c r="G1058" s="232" t="s">
        <v>682</v>
      </c>
      <c r="H1058" s="234">
        <v>1</v>
      </c>
      <c r="I1058" s="236">
        <v>1</v>
      </c>
      <c r="J1058" s="236"/>
    </row>
    <row r="1059" spans="1:10" x14ac:dyDescent="0.3">
      <c r="A1059" s="232">
        <v>813548</v>
      </c>
      <c r="B1059" s="232" t="s">
        <v>5445</v>
      </c>
      <c r="C1059" s="232" t="s">
        <v>72</v>
      </c>
      <c r="D1059" s="232" t="s">
        <v>1152</v>
      </c>
      <c r="E1059" s="232">
        <v>2</v>
      </c>
      <c r="F1059" s="233">
        <v>33491</v>
      </c>
      <c r="G1059" s="232" t="s">
        <v>702</v>
      </c>
      <c r="H1059" s="234">
        <v>1</v>
      </c>
      <c r="I1059" s="236">
        <v>1</v>
      </c>
      <c r="J1059" s="236"/>
    </row>
    <row r="1060" spans="1:10" x14ac:dyDescent="0.3">
      <c r="A1060" s="232">
        <v>813549</v>
      </c>
      <c r="B1060" s="232" t="s">
        <v>5446</v>
      </c>
      <c r="C1060" s="232" t="s">
        <v>69</v>
      </c>
      <c r="D1060" s="232" t="s">
        <v>849</v>
      </c>
      <c r="E1060" s="232">
        <v>2</v>
      </c>
      <c r="F1060" s="233">
        <v>35068</v>
      </c>
      <c r="G1060" s="232" t="s">
        <v>269</v>
      </c>
      <c r="H1060" s="234">
        <v>1</v>
      </c>
      <c r="I1060" s="236">
        <v>1</v>
      </c>
      <c r="J1060" s="236"/>
    </row>
    <row r="1061" spans="1:10" x14ac:dyDescent="0.3">
      <c r="A1061" s="232">
        <v>813554</v>
      </c>
      <c r="B1061" s="232" t="s">
        <v>5448</v>
      </c>
      <c r="C1061" s="232" t="s">
        <v>173</v>
      </c>
      <c r="D1061" s="232" t="s">
        <v>736</v>
      </c>
      <c r="E1061" s="232">
        <v>2</v>
      </c>
      <c r="F1061" s="233">
        <v>32781</v>
      </c>
      <c r="H1061" s="234">
        <v>1</v>
      </c>
      <c r="I1061" s="236">
        <v>1</v>
      </c>
      <c r="J1061" s="236"/>
    </row>
    <row r="1062" spans="1:10" x14ac:dyDescent="0.3">
      <c r="A1062" s="232">
        <v>813564</v>
      </c>
      <c r="B1062" s="232" t="s">
        <v>5451</v>
      </c>
      <c r="C1062" s="232" t="s">
        <v>1397</v>
      </c>
      <c r="D1062" s="232" t="s">
        <v>762</v>
      </c>
      <c r="E1062" s="232">
        <v>2</v>
      </c>
      <c r="F1062" s="233">
        <v>29252</v>
      </c>
      <c r="G1062" s="232" t="s">
        <v>5452</v>
      </c>
      <c r="H1062" s="234">
        <v>1</v>
      </c>
      <c r="I1062" s="236">
        <v>1</v>
      </c>
      <c r="J1062" s="236"/>
    </row>
    <row r="1063" spans="1:10" x14ac:dyDescent="0.3">
      <c r="A1063" s="232">
        <v>813567</v>
      </c>
      <c r="B1063" s="232" t="s">
        <v>5453</v>
      </c>
      <c r="C1063" s="232" t="s">
        <v>143</v>
      </c>
      <c r="D1063" s="232" t="s">
        <v>627</v>
      </c>
      <c r="E1063" s="232">
        <v>2</v>
      </c>
      <c r="F1063" s="233">
        <v>36497</v>
      </c>
      <c r="G1063" s="232" t="s">
        <v>251</v>
      </c>
      <c r="H1063" s="234">
        <v>1</v>
      </c>
      <c r="I1063" s="236">
        <v>1</v>
      </c>
      <c r="J1063" s="236"/>
    </row>
    <row r="1064" spans="1:10" x14ac:dyDescent="0.3">
      <c r="A1064" s="232">
        <v>813568</v>
      </c>
      <c r="B1064" s="232" t="s">
        <v>5454</v>
      </c>
      <c r="C1064" s="232" t="s">
        <v>1274</v>
      </c>
      <c r="D1064" s="232" t="s">
        <v>772</v>
      </c>
      <c r="E1064" s="232">
        <v>2</v>
      </c>
      <c r="F1064" s="233">
        <v>36413</v>
      </c>
      <c r="G1064" s="232" t="s">
        <v>251</v>
      </c>
      <c r="H1064" s="234">
        <v>1</v>
      </c>
      <c r="I1064" s="236">
        <v>1</v>
      </c>
      <c r="J1064" s="236"/>
    </row>
    <row r="1065" spans="1:10" x14ac:dyDescent="0.3">
      <c r="A1065" s="232">
        <v>813569</v>
      </c>
      <c r="B1065" s="232" t="s">
        <v>5455</v>
      </c>
      <c r="C1065" s="232" t="s">
        <v>69</v>
      </c>
      <c r="D1065" s="232" t="s">
        <v>2702</v>
      </c>
      <c r="E1065" s="232">
        <v>2</v>
      </c>
      <c r="F1065" s="233">
        <v>31085</v>
      </c>
      <c r="H1065" s="234">
        <v>1</v>
      </c>
      <c r="I1065" s="236">
        <v>1</v>
      </c>
      <c r="J1065" s="236"/>
    </row>
    <row r="1066" spans="1:10" x14ac:dyDescent="0.3">
      <c r="A1066" s="232">
        <v>813573</v>
      </c>
      <c r="B1066" s="232" t="s">
        <v>5456</v>
      </c>
      <c r="C1066" s="232" t="s">
        <v>5457</v>
      </c>
      <c r="D1066" s="232" t="s">
        <v>717</v>
      </c>
      <c r="E1066" s="232">
        <v>2</v>
      </c>
      <c r="F1066" s="233">
        <v>36285</v>
      </c>
      <c r="G1066" s="232" t="s">
        <v>251</v>
      </c>
      <c r="H1066" s="234">
        <v>1</v>
      </c>
      <c r="I1066" s="236">
        <v>1</v>
      </c>
      <c r="J1066" s="236"/>
    </row>
    <row r="1067" spans="1:10" x14ac:dyDescent="0.3">
      <c r="A1067" s="232">
        <v>813576</v>
      </c>
      <c r="B1067" s="232" t="s">
        <v>5460</v>
      </c>
      <c r="C1067" s="232" t="s">
        <v>436</v>
      </c>
      <c r="D1067" s="232" t="s">
        <v>5461</v>
      </c>
      <c r="E1067" s="232">
        <v>2</v>
      </c>
      <c r="F1067" s="233" t="s">
        <v>5462</v>
      </c>
      <c r="G1067" s="232" t="s">
        <v>251</v>
      </c>
      <c r="H1067" s="234">
        <v>1</v>
      </c>
      <c r="I1067" s="236">
        <v>1</v>
      </c>
      <c r="J1067" s="236"/>
    </row>
    <row r="1068" spans="1:10" x14ac:dyDescent="0.3">
      <c r="A1068" s="232">
        <v>813590</v>
      </c>
      <c r="B1068" s="232" t="s">
        <v>5464</v>
      </c>
      <c r="C1068" s="232" t="s">
        <v>354</v>
      </c>
      <c r="D1068" s="232" t="s">
        <v>1308</v>
      </c>
      <c r="E1068" s="232">
        <v>2</v>
      </c>
      <c r="F1068" s="233">
        <v>35607</v>
      </c>
      <c r="G1068" s="232" t="s">
        <v>251</v>
      </c>
      <c r="H1068" s="234">
        <v>1</v>
      </c>
      <c r="I1068" s="236">
        <v>1</v>
      </c>
      <c r="J1068" s="236"/>
    </row>
    <row r="1069" spans="1:10" x14ac:dyDescent="0.3">
      <c r="A1069" s="232">
        <v>813595</v>
      </c>
      <c r="B1069" s="232" t="s">
        <v>5466</v>
      </c>
      <c r="C1069" s="232" t="s">
        <v>190</v>
      </c>
      <c r="D1069" s="232" t="s">
        <v>5467</v>
      </c>
      <c r="E1069" s="232">
        <v>2</v>
      </c>
      <c r="F1069" s="233">
        <v>28277</v>
      </c>
      <c r="G1069" s="232" t="s">
        <v>251</v>
      </c>
      <c r="H1069" s="234">
        <v>1</v>
      </c>
      <c r="I1069" s="236">
        <v>1</v>
      </c>
      <c r="J1069" s="236"/>
    </row>
    <row r="1070" spans="1:10" x14ac:dyDescent="0.3">
      <c r="A1070" s="232">
        <v>813605</v>
      </c>
      <c r="B1070" s="232" t="s">
        <v>5469</v>
      </c>
      <c r="C1070" s="232" t="s">
        <v>90</v>
      </c>
      <c r="D1070" s="232" t="s">
        <v>914</v>
      </c>
      <c r="E1070" s="232">
        <v>2</v>
      </c>
      <c r="F1070" s="233">
        <v>32259</v>
      </c>
      <c r="H1070" s="234">
        <v>1</v>
      </c>
      <c r="I1070" s="236">
        <v>1</v>
      </c>
      <c r="J1070" s="236"/>
    </row>
    <row r="1071" spans="1:10" x14ac:dyDescent="0.3">
      <c r="A1071" s="232">
        <v>813612</v>
      </c>
      <c r="B1071" s="232" t="s">
        <v>5475</v>
      </c>
      <c r="C1071" s="232" t="s">
        <v>1468</v>
      </c>
      <c r="D1071" s="232" t="s">
        <v>4464</v>
      </c>
      <c r="E1071" s="232">
        <v>2</v>
      </c>
      <c r="F1071" s="233">
        <v>36434</v>
      </c>
      <c r="G1071" s="232" t="s">
        <v>742</v>
      </c>
      <c r="H1071" s="234">
        <v>1</v>
      </c>
      <c r="I1071" s="236">
        <v>1</v>
      </c>
      <c r="J1071" s="236"/>
    </row>
    <row r="1072" spans="1:10" x14ac:dyDescent="0.3">
      <c r="A1072" s="232">
        <v>813615</v>
      </c>
      <c r="B1072" s="232" t="s">
        <v>5476</v>
      </c>
      <c r="C1072" s="232" t="s">
        <v>403</v>
      </c>
      <c r="D1072" s="232" t="s">
        <v>628</v>
      </c>
      <c r="E1072" s="232">
        <v>2</v>
      </c>
      <c r="F1072" s="233">
        <v>33197</v>
      </c>
      <c r="G1072" s="232" t="s">
        <v>251</v>
      </c>
      <c r="H1072" s="234">
        <v>1</v>
      </c>
      <c r="I1072" s="236">
        <v>1</v>
      </c>
      <c r="J1072" s="236"/>
    </row>
    <row r="1073" spans="1:10" x14ac:dyDescent="0.3">
      <c r="A1073" s="232">
        <v>813629</v>
      </c>
      <c r="B1073" s="232" t="s">
        <v>5482</v>
      </c>
      <c r="C1073" s="232" t="s">
        <v>66</v>
      </c>
      <c r="D1073" s="232" t="s">
        <v>3018</v>
      </c>
      <c r="E1073" s="232">
        <v>2</v>
      </c>
      <c r="F1073" s="233">
        <v>30336</v>
      </c>
      <c r="G1073" s="232" t="s">
        <v>818</v>
      </c>
      <c r="H1073" s="234">
        <v>1</v>
      </c>
      <c r="I1073" s="236">
        <v>1</v>
      </c>
      <c r="J1073" s="236"/>
    </row>
    <row r="1074" spans="1:10" x14ac:dyDescent="0.3">
      <c r="A1074" s="232">
        <v>813662</v>
      </c>
      <c r="B1074" s="232" t="s">
        <v>5487</v>
      </c>
      <c r="C1074" s="232" t="s">
        <v>61</v>
      </c>
      <c r="D1074" s="232" t="s">
        <v>2842</v>
      </c>
      <c r="E1074" s="232">
        <v>2</v>
      </c>
      <c r="F1074" s="233" t="s">
        <v>5488</v>
      </c>
      <c r="G1074" s="232" t="s">
        <v>5489</v>
      </c>
      <c r="H1074" s="234">
        <v>1</v>
      </c>
      <c r="I1074" s="236">
        <v>1</v>
      </c>
      <c r="J1074" s="236"/>
    </row>
    <row r="1075" spans="1:10" x14ac:dyDescent="0.3">
      <c r="A1075" s="232">
        <v>813667</v>
      </c>
      <c r="B1075" s="232" t="s">
        <v>5490</v>
      </c>
      <c r="C1075" s="232" t="s">
        <v>144</v>
      </c>
      <c r="D1075" s="232" t="s">
        <v>1005</v>
      </c>
      <c r="E1075" s="232">
        <v>2</v>
      </c>
      <c r="F1075" s="233" t="s">
        <v>5491</v>
      </c>
      <c r="G1075" s="232" t="s">
        <v>682</v>
      </c>
      <c r="H1075" s="234">
        <v>1</v>
      </c>
      <c r="I1075" s="236">
        <v>1</v>
      </c>
      <c r="J1075" s="236"/>
    </row>
    <row r="1076" spans="1:10" x14ac:dyDescent="0.3">
      <c r="A1076" s="232">
        <v>813669</v>
      </c>
      <c r="B1076" s="232" t="s">
        <v>5492</v>
      </c>
      <c r="C1076" s="232" t="s">
        <v>470</v>
      </c>
      <c r="D1076" s="232" t="s">
        <v>699</v>
      </c>
      <c r="E1076" s="232">
        <v>2</v>
      </c>
      <c r="G1076" s="232" t="s">
        <v>3394</v>
      </c>
      <c r="H1076" s="234">
        <v>1</v>
      </c>
      <c r="I1076" s="236">
        <v>1</v>
      </c>
      <c r="J1076" s="236"/>
    </row>
    <row r="1077" spans="1:10" x14ac:dyDescent="0.3">
      <c r="A1077" s="232">
        <v>813672</v>
      </c>
      <c r="B1077" s="232" t="s">
        <v>5493</v>
      </c>
      <c r="C1077" s="232" t="s">
        <v>5494</v>
      </c>
      <c r="D1077" s="232" t="s">
        <v>699</v>
      </c>
      <c r="E1077" s="232">
        <v>2</v>
      </c>
      <c r="F1077" s="233">
        <v>36800</v>
      </c>
      <c r="H1077" s="234">
        <v>1</v>
      </c>
      <c r="I1077" s="236">
        <v>1</v>
      </c>
      <c r="J1077" s="236"/>
    </row>
    <row r="1078" spans="1:10" x14ac:dyDescent="0.3">
      <c r="A1078" s="232">
        <v>813677</v>
      </c>
      <c r="B1078" s="232" t="s">
        <v>5495</v>
      </c>
      <c r="C1078" s="232" t="s">
        <v>117</v>
      </c>
      <c r="D1078" s="232" t="s">
        <v>1095</v>
      </c>
      <c r="E1078" s="232">
        <v>2</v>
      </c>
      <c r="F1078" s="233">
        <v>30437</v>
      </c>
      <c r="G1078" s="232" t="s">
        <v>5496</v>
      </c>
      <c r="H1078" s="234">
        <v>1</v>
      </c>
      <c r="I1078" s="236">
        <v>1</v>
      </c>
      <c r="J1078" s="236"/>
    </row>
    <row r="1079" spans="1:10" x14ac:dyDescent="0.3">
      <c r="A1079" s="232">
        <v>813681</v>
      </c>
      <c r="B1079" s="232" t="s">
        <v>5497</v>
      </c>
      <c r="C1079" s="232" t="s">
        <v>138</v>
      </c>
      <c r="D1079" s="232" t="s">
        <v>898</v>
      </c>
      <c r="E1079" s="232">
        <v>2</v>
      </c>
      <c r="F1079" s="233">
        <v>35481</v>
      </c>
      <c r="G1079" s="232" t="s">
        <v>262</v>
      </c>
      <c r="H1079" s="234">
        <v>1</v>
      </c>
      <c r="I1079" s="236">
        <v>1</v>
      </c>
      <c r="J1079" s="236"/>
    </row>
    <row r="1080" spans="1:10" x14ac:dyDescent="0.3">
      <c r="A1080" s="232">
        <v>813687</v>
      </c>
      <c r="B1080" s="232" t="s">
        <v>5498</v>
      </c>
      <c r="C1080" s="232" t="s">
        <v>5499</v>
      </c>
      <c r="D1080" s="232" t="s">
        <v>995</v>
      </c>
      <c r="E1080" s="232">
        <v>2</v>
      </c>
      <c r="F1080" s="233">
        <v>36892</v>
      </c>
      <c r="G1080" s="232" t="s">
        <v>251</v>
      </c>
      <c r="H1080" s="234">
        <v>1</v>
      </c>
      <c r="I1080" s="236">
        <v>1</v>
      </c>
      <c r="J1080" s="236"/>
    </row>
    <row r="1081" spans="1:10" x14ac:dyDescent="0.3">
      <c r="A1081" s="232">
        <v>813694</v>
      </c>
      <c r="B1081" s="232" t="s">
        <v>5505</v>
      </c>
      <c r="C1081" s="232" t="s">
        <v>104</v>
      </c>
      <c r="D1081" s="232" t="s">
        <v>684</v>
      </c>
      <c r="E1081" s="232">
        <v>2</v>
      </c>
      <c r="F1081" s="233">
        <v>29223</v>
      </c>
      <c r="G1081" s="232" t="s">
        <v>5506</v>
      </c>
      <c r="H1081" s="234">
        <v>1</v>
      </c>
      <c r="I1081" s="236">
        <v>1</v>
      </c>
      <c r="J1081" s="236"/>
    </row>
    <row r="1082" spans="1:10" x14ac:dyDescent="0.3">
      <c r="A1082" s="232">
        <v>813701</v>
      </c>
      <c r="B1082" s="232" t="s">
        <v>5507</v>
      </c>
      <c r="C1082" s="232" t="s">
        <v>414</v>
      </c>
      <c r="D1082" s="232" t="s">
        <v>628</v>
      </c>
      <c r="E1082" s="232">
        <v>2</v>
      </c>
      <c r="F1082" s="233">
        <v>35174</v>
      </c>
      <c r="G1082" s="232" t="s">
        <v>926</v>
      </c>
      <c r="H1082" s="234">
        <v>1</v>
      </c>
      <c r="I1082" s="236">
        <v>1</v>
      </c>
      <c r="J1082" s="236"/>
    </row>
    <row r="1083" spans="1:10" x14ac:dyDescent="0.3">
      <c r="A1083" s="232">
        <v>813705</v>
      </c>
      <c r="B1083" s="232" t="s">
        <v>5508</v>
      </c>
      <c r="C1083" s="232" t="s">
        <v>482</v>
      </c>
      <c r="D1083" s="232" t="s">
        <v>1337</v>
      </c>
      <c r="E1083" s="232">
        <v>2</v>
      </c>
      <c r="F1083" s="233">
        <v>30864</v>
      </c>
      <c r="G1083" s="232" t="s">
        <v>262</v>
      </c>
      <c r="H1083" s="234">
        <v>1</v>
      </c>
      <c r="I1083" s="236">
        <v>1</v>
      </c>
      <c r="J1083" s="236"/>
    </row>
    <row r="1084" spans="1:10" x14ac:dyDescent="0.3">
      <c r="A1084" s="232">
        <v>813708</v>
      </c>
      <c r="B1084" s="232" t="s">
        <v>5509</v>
      </c>
      <c r="C1084" s="232" t="s">
        <v>197</v>
      </c>
      <c r="D1084" s="232" t="s">
        <v>829</v>
      </c>
      <c r="E1084" s="232">
        <v>2</v>
      </c>
      <c r="F1084" s="233">
        <v>29848</v>
      </c>
      <c r="G1084" s="232" t="s">
        <v>267</v>
      </c>
      <c r="H1084" s="234">
        <v>1</v>
      </c>
      <c r="I1084" s="236">
        <v>1</v>
      </c>
      <c r="J1084" s="236"/>
    </row>
    <row r="1085" spans="1:10" x14ac:dyDescent="0.3">
      <c r="A1085" s="232">
        <v>813709</v>
      </c>
      <c r="B1085" s="232" t="s">
        <v>5510</v>
      </c>
      <c r="C1085" s="232" t="s">
        <v>90</v>
      </c>
      <c r="D1085" s="232" t="s">
        <v>673</v>
      </c>
      <c r="E1085" s="232">
        <v>2</v>
      </c>
      <c r="F1085" s="233">
        <v>34425</v>
      </c>
      <c r="G1085" s="232" t="s">
        <v>845</v>
      </c>
      <c r="H1085" s="234">
        <v>1</v>
      </c>
      <c r="I1085" s="236">
        <v>1</v>
      </c>
      <c r="J1085" s="236"/>
    </row>
    <row r="1086" spans="1:10" x14ac:dyDescent="0.3">
      <c r="A1086" s="232">
        <v>813710</v>
      </c>
      <c r="B1086" s="232" t="s">
        <v>5511</v>
      </c>
      <c r="C1086" s="232" t="s">
        <v>369</v>
      </c>
      <c r="D1086" s="232" t="s">
        <v>881</v>
      </c>
      <c r="E1086" s="232">
        <v>2</v>
      </c>
      <c r="F1086" s="233">
        <v>30805</v>
      </c>
      <c r="G1086" s="232" t="s">
        <v>975</v>
      </c>
      <c r="H1086" s="234">
        <v>1</v>
      </c>
      <c r="I1086" s="236">
        <v>1</v>
      </c>
      <c r="J1086" s="236"/>
    </row>
    <row r="1087" spans="1:10" x14ac:dyDescent="0.3">
      <c r="A1087" s="232">
        <v>813713</v>
      </c>
      <c r="B1087" s="232" t="s">
        <v>5108</v>
      </c>
      <c r="C1087" s="232" t="s">
        <v>66</v>
      </c>
      <c r="D1087" s="232" t="s">
        <v>869</v>
      </c>
      <c r="E1087" s="232">
        <v>2</v>
      </c>
      <c r="F1087" s="233" t="s">
        <v>5512</v>
      </c>
      <c r="G1087" s="232" t="s">
        <v>725</v>
      </c>
      <c r="H1087" s="234">
        <v>1</v>
      </c>
      <c r="I1087" s="236">
        <v>1</v>
      </c>
      <c r="J1087" s="236"/>
    </row>
    <row r="1088" spans="1:10" x14ac:dyDescent="0.3">
      <c r="A1088" s="232">
        <v>813716</v>
      </c>
      <c r="B1088" s="232" t="s">
        <v>5513</v>
      </c>
      <c r="C1088" s="232" t="s">
        <v>163</v>
      </c>
      <c r="D1088" s="232" t="s">
        <v>4436</v>
      </c>
      <c r="E1088" s="232">
        <v>2</v>
      </c>
      <c r="F1088" s="233">
        <v>31048</v>
      </c>
      <c r="H1088" s="234">
        <v>1</v>
      </c>
      <c r="I1088" s="236">
        <v>1</v>
      </c>
      <c r="J1088" s="236"/>
    </row>
    <row r="1089" spans="1:10" x14ac:dyDescent="0.3">
      <c r="A1089" s="232">
        <v>813717</v>
      </c>
      <c r="B1089" s="232" t="s">
        <v>5514</v>
      </c>
      <c r="C1089" s="232" t="s">
        <v>314</v>
      </c>
      <c r="D1089" s="232" t="s">
        <v>662</v>
      </c>
      <c r="E1089" s="232">
        <v>2</v>
      </c>
      <c r="F1089" s="233" t="s">
        <v>5043</v>
      </c>
      <c r="G1089" s="232" t="s">
        <v>708</v>
      </c>
      <c r="H1089" s="234">
        <v>1</v>
      </c>
      <c r="I1089" s="236">
        <v>1</v>
      </c>
      <c r="J1089" s="236"/>
    </row>
    <row r="1090" spans="1:10" x14ac:dyDescent="0.3">
      <c r="A1090" s="232">
        <v>813718</v>
      </c>
      <c r="B1090" s="232" t="s">
        <v>5515</v>
      </c>
      <c r="C1090" s="232" t="s">
        <v>66</v>
      </c>
      <c r="D1090" s="232" t="s">
        <v>5142</v>
      </c>
      <c r="E1090" s="232">
        <v>2</v>
      </c>
      <c r="F1090" s="233">
        <v>35061</v>
      </c>
      <c r="G1090" s="232" t="s">
        <v>251</v>
      </c>
      <c r="H1090" s="234">
        <v>1</v>
      </c>
      <c r="I1090" s="236">
        <v>1</v>
      </c>
      <c r="J1090" s="236"/>
    </row>
    <row r="1091" spans="1:10" x14ac:dyDescent="0.3">
      <c r="A1091" s="232">
        <v>813719</v>
      </c>
      <c r="B1091" s="232" t="s">
        <v>5516</v>
      </c>
      <c r="C1091" s="232" t="s">
        <v>66</v>
      </c>
      <c r="D1091" s="232" t="s">
        <v>1005</v>
      </c>
      <c r="E1091" s="232">
        <v>2</v>
      </c>
      <c r="F1091" s="233">
        <v>37321</v>
      </c>
      <c r="G1091" s="232" t="s">
        <v>663</v>
      </c>
      <c r="H1091" s="234">
        <v>1</v>
      </c>
      <c r="I1091" s="236">
        <v>1</v>
      </c>
      <c r="J1091" s="236"/>
    </row>
    <row r="1092" spans="1:10" x14ac:dyDescent="0.3">
      <c r="A1092" s="232">
        <v>813722</v>
      </c>
      <c r="B1092" s="232" t="s">
        <v>5518</v>
      </c>
      <c r="C1092" s="232" t="s">
        <v>382</v>
      </c>
      <c r="D1092" s="232" t="s">
        <v>744</v>
      </c>
      <c r="E1092" s="232">
        <v>2</v>
      </c>
      <c r="F1092" s="233">
        <v>36615</v>
      </c>
      <c r="G1092" s="232" t="s">
        <v>251</v>
      </c>
      <c r="H1092" s="234">
        <v>1</v>
      </c>
      <c r="I1092" s="236">
        <v>1</v>
      </c>
      <c r="J1092" s="236"/>
    </row>
    <row r="1093" spans="1:10" x14ac:dyDescent="0.3">
      <c r="A1093" s="232">
        <v>813726</v>
      </c>
      <c r="B1093" s="232" t="s">
        <v>5519</v>
      </c>
      <c r="C1093" s="232" t="s">
        <v>420</v>
      </c>
      <c r="D1093" s="232" t="s">
        <v>908</v>
      </c>
      <c r="E1093" s="232">
        <v>2</v>
      </c>
      <c r="F1093" s="233">
        <v>36449</v>
      </c>
      <c r="H1093" s="234">
        <v>1</v>
      </c>
      <c r="I1093" s="236">
        <v>1</v>
      </c>
      <c r="J1093" s="236"/>
    </row>
    <row r="1094" spans="1:10" x14ac:dyDescent="0.3">
      <c r="A1094" s="232">
        <v>813729</v>
      </c>
      <c r="B1094" s="232" t="s">
        <v>5520</v>
      </c>
      <c r="C1094" s="232" t="s">
        <v>104</v>
      </c>
      <c r="D1094" s="232" t="s">
        <v>5521</v>
      </c>
      <c r="E1094" s="232">
        <v>2</v>
      </c>
      <c r="F1094" s="233">
        <v>31347</v>
      </c>
      <c r="G1094" s="232" t="s">
        <v>251</v>
      </c>
      <c r="H1094" s="234">
        <v>1</v>
      </c>
      <c r="I1094" s="236">
        <v>1</v>
      </c>
      <c r="J1094" s="236"/>
    </row>
    <row r="1095" spans="1:10" x14ac:dyDescent="0.3">
      <c r="A1095" s="232">
        <v>813730</v>
      </c>
      <c r="B1095" s="232" t="s">
        <v>5522</v>
      </c>
      <c r="C1095" s="232" t="s">
        <v>82</v>
      </c>
      <c r="D1095" s="232" t="s">
        <v>5523</v>
      </c>
      <c r="E1095" s="232">
        <v>2</v>
      </c>
      <c r="F1095" s="233">
        <v>29281</v>
      </c>
      <c r="G1095" s="232" t="s">
        <v>718</v>
      </c>
      <c r="H1095" s="234">
        <v>1</v>
      </c>
      <c r="I1095" s="236">
        <v>1</v>
      </c>
      <c r="J1095" s="236"/>
    </row>
    <row r="1096" spans="1:10" x14ac:dyDescent="0.3">
      <c r="A1096" s="232">
        <v>813731</v>
      </c>
      <c r="B1096" s="232" t="s">
        <v>5524</v>
      </c>
      <c r="C1096" s="232" t="s">
        <v>311</v>
      </c>
      <c r="D1096" s="232" t="s">
        <v>722</v>
      </c>
      <c r="E1096" s="232">
        <v>2</v>
      </c>
      <c r="F1096" s="233" t="s">
        <v>5525</v>
      </c>
      <c r="G1096" s="232" t="s">
        <v>5526</v>
      </c>
      <c r="H1096" s="234">
        <v>1</v>
      </c>
      <c r="I1096" s="236">
        <v>1</v>
      </c>
      <c r="J1096" s="236"/>
    </row>
    <row r="1097" spans="1:10" x14ac:dyDescent="0.3">
      <c r="A1097" s="232">
        <v>813736</v>
      </c>
      <c r="B1097" s="232" t="s">
        <v>5527</v>
      </c>
      <c r="C1097" s="232" t="s">
        <v>97</v>
      </c>
      <c r="D1097" s="232" t="s">
        <v>931</v>
      </c>
      <c r="E1097" s="232">
        <v>2</v>
      </c>
      <c r="F1097" s="233">
        <v>27935</v>
      </c>
      <c r="H1097" s="234">
        <v>1</v>
      </c>
      <c r="I1097" s="236">
        <v>1</v>
      </c>
      <c r="J1097" s="236"/>
    </row>
    <row r="1098" spans="1:10" x14ac:dyDescent="0.3">
      <c r="A1098" s="232">
        <v>813738</v>
      </c>
      <c r="B1098" s="232" t="s">
        <v>5528</v>
      </c>
      <c r="C1098" s="232" t="s">
        <v>5529</v>
      </c>
      <c r="D1098" s="232" t="s">
        <v>5530</v>
      </c>
      <c r="E1098" s="232">
        <v>2</v>
      </c>
      <c r="F1098" s="233">
        <v>30965</v>
      </c>
      <c r="G1098" s="232" t="s">
        <v>5531</v>
      </c>
      <c r="H1098" s="234">
        <v>1</v>
      </c>
      <c r="I1098" s="236">
        <v>1</v>
      </c>
      <c r="J1098" s="236"/>
    </row>
    <row r="1099" spans="1:10" x14ac:dyDescent="0.3">
      <c r="A1099" s="232">
        <v>813741</v>
      </c>
      <c r="B1099" s="232" t="s">
        <v>5532</v>
      </c>
      <c r="C1099" s="232" t="s">
        <v>64</v>
      </c>
      <c r="D1099" s="232" t="s">
        <v>691</v>
      </c>
      <c r="E1099" s="232">
        <v>2</v>
      </c>
      <c r="F1099" s="233">
        <v>36705</v>
      </c>
      <c r="G1099" s="232" t="s">
        <v>251</v>
      </c>
      <c r="H1099" s="234">
        <v>1</v>
      </c>
      <c r="I1099" s="236">
        <v>1</v>
      </c>
      <c r="J1099" s="236"/>
    </row>
    <row r="1100" spans="1:10" x14ac:dyDescent="0.3">
      <c r="A1100" s="232">
        <v>813742</v>
      </c>
      <c r="B1100" s="232" t="s">
        <v>5533</v>
      </c>
      <c r="C1100" s="232" t="s">
        <v>304</v>
      </c>
      <c r="D1100" s="232" t="s">
        <v>723</v>
      </c>
      <c r="E1100" s="232">
        <v>2</v>
      </c>
      <c r="F1100" s="233">
        <v>36892</v>
      </c>
      <c r="G1100" s="232" t="s">
        <v>251</v>
      </c>
      <c r="H1100" s="234">
        <v>1</v>
      </c>
      <c r="I1100" s="236">
        <v>1</v>
      </c>
      <c r="J1100" s="236"/>
    </row>
    <row r="1101" spans="1:10" x14ac:dyDescent="0.3">
      <c r="A1101" s="232">
        <v>813743</v>
      </c>
      <c r="B1101" s="232" t="s">
        <v>5534</v>
      </c>
      <c r="C1101" s="232" t="s">
        <v>5099</v>
      </c>
      <c r="D1101" s="232" t="s">
        <v>784</v>
      </c>
      <c r="E1101" s="232">
        <v>2</v>
      </c>
      <c r="F1101" s="233">
        <v>35625</v>
      </c>
      <c r="G1101" s="232" t="s">
        <v>251</v>
      </c>
      <c r="H1101" s="234">
        <v>1</v>
      </c>
      <c r="I1101" s="236">
        <v>1</v>
      </c>
      <c r="J1101" s="236"/>
    </row>
    <row r="1102" spans="1:10" x14ac:dyDescent="0.3">
      <c r="A1102" s="232">
        <v>813745</v>
      </c>
      <c r="B1102" s="232" t="s">
        <v>5535</v>
      </c>
      <c r="C1102" s="232" t="s">
        <v>304</v>
      </c>
      <c r="D1102" s="232" t="s">
        <v>706</v>
      </c>
      <c r="E1102" s="232">
        <v>2</v>
      </c>
      <c r="F1102" s="233">
        <v>36892</v>
      </c>
      <c r="G1102" s="232" t="s">
        <v>251</v>
      </c>
      <c r="H1102" s="234">
        <v>1</v>
      </c>
      <c r="I1102" s="236">
        <v>1</v>
      </c>
      <c r="J1102" s="236"/>
    </row>
    <row r="1103" spans="1:10" x14ac:dyDescent="0.3">
      <c r="A1103" s="232">
        <v>813746</v>
      </c>
      <c r="B1103" s="232" t="s">
        <v>5536</v>
      </c>
      <c r="C1103" s="232" t="s">
        <v>5537</v>
      </c>
      <c r="D1103" s="232" t="s">
        <v>628</v>
      </c>
      <c r="E1103" s="232">
        <v>2</v>
      </c>
      <c r="F1103" s="233" t="s">
        <v>5538</v>
      </c>
      <c r="G1103" s="232" t="s">
        <v>1374</v>
      </c>
      <c r="H1103" s="234">
        <v>1</v>
      </c>
      <c r="I1103" s="236">
        <v>1</v>
      </c>
      <c r="J1103" s="236"/>
    </row>
    <row r="1104" spans="1:10" x14ac:dyDescent="0.3">
      <c r="A1104" s="232">
        <v>813748</v>
      </c>
      <c r="B1104" s="232" t="s">
        <v>5539</v>
      </c>
      <c r="C1104" s="232" t="s">
        <v>68</v>
      </c>
      <c r="D1104" s="232" t="s">
        <v>5106</v>
      </c>
      <c r="E1104" s="232">
        <v>2</v>
      </c>
      <c r="F1104" s="233" t="s">
        <v>5540</v>
      </c>
      <c r="G1104" s="232" t="s">
        <v>1019</v>
      </c>
      <c r="H1104" s="234">
        <v>1</v>
      </c>
      <c r="I1104" s="236">
        <v>1</v>
      </c>
      <c r="J1104" s="236"/>
    </row>
    <row r="1105" spans="1:10" x14ac:dyDescent="0.3">
      <c r="A1105" s="232">
        <v>813750</v>
      </c>
      <c r="B1105" s="232" t="s">
        <v>5541</v>
      </c>
      <c r="C1105" s="232" t="s">
        <v>149</v>
      </c>
      <c r="D1105" s="232" t="s">
        <v>5542</v>
      </c>
      <c r="E1105" s="232">
        <v>2</v>
      </c>
      <c r="F1105" s="233">
        <v>35928</v>
      </c>
      <c r="G1105" s="232" t="s">
        <v>5080</v>
      </c>
      <c r="H1105" s="234">
        <v>1</v>
      </c>
      <c r="I1105" s="236">
        <v>1</v>
      </c>
      <c r="J1105" s="236"/>
    </row>
    <row r="1106" spans="1:10" x14ac:dyDescent="0.3">
      <c r="A1106" s="232">
        <v>813752</v>
      </c>
      <c r="B1106" s="232" t="s">
        <v>5543</v>
      </c>
      <c r="C1106" s="232" t="s">
        <v>328</v>
      </c>
      <c r="D1106" s="232" t="s">
        <v>852</v>
      </c>
      <c r="E1106" s="232">
        <v>2</v>
      </c>
      <c r="H1106" s="234">
        <v>1</v>
      </c>
      <c r="I1106" s="236">
        <v>1</v>
      </c>
      <c r="J1106" s="236"/>
    </row>
    <row r="1107" spans="1:10" x14ac:dyDescent="0.3">
      <c r="A1107" s="232">
        <v>813753</v>
      </c>
      <c r="B1107" s="232" t="s">
        <v>5544</v>
      </c>
      <c r="C1107" s="232" t="s">
        <v>334</v>
      </c>
      <c r="D1107" s="232" t="s">
        <v>673</v>
      </c>
      <c r="E1107" s="232">
        <v>2</v>
      </c>
      <c r="F1107" s="233">
        <v>33239</v>
      </c>
      <c r="G1107" s="232" t="s">
        <v>271</v>
      </c>
      <c r="H1107" s="234">
        <v>1</v>
      </c>
      <c r="I1107" s="236">
        <v>1</v>
      </c>
      <c r="J1107" s="236"/>
    </row>
    <row r="1108" spans="1:10" x14ac:dyDescent="0.3">
      <c r="A1108" s="232">
        <v>813755</v>
      </c>
      <c r="B1108" s="232" t="s">
        <v>5545</v>
      </c>
      <c r="C1108" s="232" t="s">
        <v>5546</v>
      </c>
      <c r="D1108" s="232" t="s">
        <v>1032</v>
      </c>
      <c r="E1108" s="232">
        <v>2</v>
      </c>
      <c r="F1108" s="233" t="s">
        <v>5547</v>
      </c>
      <c r="G1108" s="232" t="s">
        <v>267</v>
      </c>
      <c r="H1108" s="234">
        <v>1</v>
      </c>
      <c r="I1108" s="236">
        <v>1</v>
      </c>
      <c r="J1108" s="236"/>
    </row>
    <row r="1109" spans="1:10" x14ac:dyDescent="0.3">
      <c r="A1109" s="232">
        <v>813761</v>
      </c>
      <c r="B1109" s="232" t="s">
        <v>5548</v>
      </c>
      <c r="C1109" s="232" t="s">
        <v>66</v>
      </c>
      <c r="D1109" s="232" t="s">
        <v>1082</v>
      </c>
      <c r="E1109" s="232">
        <v>2</v>
      </c>
      <c r="F1109" s="233" t="s">
        <v>5549</v>
      </c>
      <c r="G1109" s="232" t="s">
        <v>251</v>
      </c>
      <c r="H1109" s="234">
        <v>1</v>
      </c>
      <c r="I1109" s="236">
        <v>1</v>
      </c>
      <c r="J1109" s="236"/>
    </row>
    <row r="1110" spans="1:10" x14ac:dyDescent="0.3">
      <c r="A1110" s="232">
        <v>813762</v>
      </c>
      <c r="B1110" s="232" t="s">
        <v>5550</v>
      </c>
      <c r="C1110" s="232" t="s">
        <v>104</v>
      </c>
      <c r="D1110" s="232" t="s">
        <v>820</v>
      </c>
      <c r="E1110" s="232">
        <v>2</v>
      </c>
      <c r="F1110" s="233">
        <v>31794</v>
      </c>
      <c r="G1110" s="232" t="s">
        <v>251</v>
      </c>
      <c r="H1110" s="234">
        <v>1</v>
      </c>
      <c r="I1110" s="236">
        <v>1</v>
      </c>
      <c r="J1110" s="236"/>
    </row>
    <row r="1111" spans="1:10" x14ac:dyDescent="0.3">
      <c r="A1111" s="232">
        <v>813777</v>
      </c>
      <c r="B1111" s="232" t="s">
        <v>5551</v>
      </c>
      <c r="C1111" s="232" t="s">
        <v>76</v>
      </c>
      <c r="D1111" s="232" t="s">
        <v>650</v>
      </c>
      <c r="E1111" s="232">
        <v>2</v>
      </c>
      <c r="F1111" s="233">
        <v>35921</v>
      </c>
      <c r="G1111" s="232" t="s">
        <v>251</v>
      </c>
      <c r="H1111" s="234">
        <v>1</v>
      </c>
      <c r="I1111" s="236">
        <v>1</v>
      </c>
      <c r="J1111" s="236"/>
    </row>
    <row r="1112" spans="1:10" x14ac:dyDescent="0.3">
      <c r="A1112" s="232">
        <v>813780</v>
      </c>
      <c r="B1112" s="232" t="s">
        <v>5552</v>
      </c>
      <c r="C1112" s="232" t="s">
        <v>69</v>
      </c>
      <c r="D1112" s="232" t="s">
        <v>955</v>
      </c>
      <c r="E1112" s="232">
        <v>2</v>
      </c>
      <c r="F1112" s="233">
        <v>27011</v>
      </c>
      <c r="H1112" s="234">
        <v>1</v>
      </c>
      <c r="I1112" s="236">
        <v>1</v>
      </c>
      <c r="J1112" s="236"/>
    </row>
    <row r="1113" spans="1:10" x14ac:dyDescent="0.3">
      <c r="A1113" s="232">
        <v>813783</v>
      </c>
      <c r="B1113" s="232" t="s">
        <v>5553</v>
      </c>
      <c r="C1113" s="232" t="s">
        <v>104</v>
      </c>
      <c r="D1113" s="232" t="s">
        <v>634</v>
      </c>
      <c r="E1113" s="232">
        <v>2</v>
      </c>
      <c r="F1113" s="233" t="s">
        <v>5554</v>
      </c>
      <c r="G1113" s="232" t="s">
        <v>960</v>
      </c>
      <c r="H1113" s="234">
        <v>1</v>
      </c>
      <c r="I1113" s="236">
        <v>1</v>
      </c>
      <c r="J1113" s="236"/>
    </row>
    <row r="1114" spans="1:10" x14ac:dyDescent="0.3">
      <c r="A1114" s="232">
        <v>813794</v>
      </c>
      <c r="B1114" s="232" t="s">
        <v>5558</v>
      </c>
      <c r="C1114" s="232" t="s">
        <v>96</v>
      </c>
      <c r="D1114" s="232" t="s">
        <v>1047</v>
      </c>
      <c r="E1114" s="232">
        <v>2</v>
      </c>
      <c r="F1114" s="233">
        <v>36540</v>
      </c>
      <c r="G1114" s="232" t="s">
        <v>839</v>
      </c>
      <c r="H1114" s="234">
        <v>1</v>
      </c>
      <c r="I1114" s="236">
        <v>1</v>
      </c>
      <c r="J1114" s="236"/>
    </row>
    <row r="1115" spans="1:10" x14ac:dyDescent="0.3">
      <c r="A1115" s="232">
        <v>813797</v>
      </c>
      <c r="B1115" s="232" t="s">
        <v>5559</v>
      </c>
      <c r="C1115" s="232" t="s">
        <v>104</v>
      </c>
      <c r="D1115" s="232" t="s">
        <v>5560</v>
      </c>
      <c r="E1115" s="232">
        <v>2</v>
      </c>
      <c r="F1115" s="233">
        <v>36805</v>
      </c>
      <c r="G1115" s="232" t="s">
        <v>689</v>
      </c>
      <c r="H1115" s="234">
        <v>1</v>
      </c>
      <c r="I1115" s="236">
        <v>1</v>
      </c>
      <c r="J1115" s="236"/>
    </row>
    <row r="1116" spans="1:10" x14ac:dyDescent="0.3">
      <c r="A1116" s="232">
        <v>813800</v>
      </c>
      <c r="B1116" s="232" t="s">
        <v>5562</v>
      </c>
      <c r="C1116" s="232" t="s">
        <v>2111</v>
      </c>
      <c r="D1116" s="232" t="s">
        <v>5563</v>
      </c>
      <c r="E1116" s="232">
        <v>2</v>
      </c>
      <c r="F1116" s="233">
        <v>36408</v>
      </c>
      <c r="G1116" s="232" t="s">
        <v>5194</v>
      </c>
      <c r="H1116" s="234">
        <v>1</v>
      </c>
      <c r="I1116" s="236">
        <v>1</v>
      </c>
      <c r="J1116" s="236"/>
    </row>
    <row r="1117" spans="1:10" x14ac:dyDescent="0.3">
      <c r="A1117" s="232">
        <v>813801</v>
      </c>
      <c r="B1117" s="232" t="s">
        <v>5564</v>
      </c>
      <c r="C1117" s="232" t="s">
        <v>138</v>
      </c>
      <c r="D1117" s="232" t="s">
        <v>747</v>
      </c>
      <c r="E1117" s="232">
        <v>2</v>
      </c>
      <c r="F1117" s="233">
        <v>34608</v>
      </c>
      <c r="G1117" s="232" t="s">
        <v>251</v>
      </c>
      <c r="H1117" s="234">
        <v>1</v>
      </c>
      <c r="I1117" s="236">
        <v>1</v>
      </c>
      <c r="J1117" s="236"/>
    </row>
    <row r="1118" spans="1:10" x14ac:dyDescent="0.3">
      <c r="A1118" s="232">
        <v>813804</v>
      </c>
      <c r="B1118" s="232" t="s">
        <v>5566</v>
      </c>
      <c r="C1118" s="232" t="s">
        <v>166</v>
      </c>
      <c r="D1118" s="232" t="s">
        <v>607</v>
      </c>
      <c r="E1118" s="232">
        <v>2</v>
      </c>
      <c r="F1118" s="233">
        <v>30443</v>
      </c>
      <c r="G1118" s="232" t="s">
        <v>251</v>
      </c>
      <c r="H1118" s="234">
        <v>1</v>
      </c>
      <c r="I1118" s="236">
        <v>1</v>
      </c>
      <c r="J1118" s="236"/>
    </row>
    <row r="1119" spans="1:10" x14ac:dyDescent="0.3">
      <c r="A1119" s="232">
        <v>813806</v>
      </c>
      <c r="B1119" s="232" t="s">
        <v>5567</v>
      </c>
      <c r="C1119" s="232" t="s">
        <v>5568</v>
      </c>
      <c r="D1119" s="232" t="s">
        <v>206</v>
      </c>
      <c r="E1119" s="232">
        <v>2</v>
      </c>
      <c r="F1119" s="233" t="s">
        <v>5569</v>
      </c>
      <c r="G1119" s="232" t="s">
        <v>251</v>
      </c>
      <c r="H1119" s="234">
        <v>1</v>
      </c>
      <c r="I1119" s="236">
        <v>1</v>
      </c>
      <c r="J1119" s="236"/>
    </row>
    <row r="1120" spans="1:10" x14ac:dyDescent="0.3">
      <c r="A1120" s="232">
        <v>813809</v>
      </c>
      <c r="B1120" s="232" t="s">
        <v>5570</v>
      </c>
      <c r="C1120" s="232" t="s">
        <v>119</v>
      </c>
      <c r="D1120" s="232" t="s">
        <v>1087</v>
      </c>
      <c r="E1120" s="232">
        <v>2</v>
      </c>
      <c r="F1120" s="233">
        <v>29227</v>
      </c>
      <c r="G1120" s="232" t="s">
        <v>251</v>
      </c>
      <c r="H1120" s="234">
        <v>1</v>
      </c>
      <c r="I1120" s="236">
        <v>1</v>
      </c>
      <c r="J1120" s="236"/>
    </row>
    <row r="1121" spans="1:10" x14ac:dyDescent="0.3">
      <c r="A1121" s="232">
        <v>813814</v>
      </c>
      <c r="B1121" s="232" t="s">
        <v>5571</v>
      </c>
      <c r="C1121" s="232" t="s">
        <v>141</v>
      </c>
      <c r="D1121" s="232" t="s">
        <v>820</v>
      </c>
      <c r="E1121" s="232">
        <v>2</v>
      </c>
      <c r="F1121" s="233" t="s">
        <v>5572</v>
      </c>
      <c r="G1121" s="232" t="s">
        <v>251</v>
      </c>
      <c r="H1121" s="234">
        <v>1</v>
      </c>
      <c r="I1121" s="236">
        <v>1</v>
      </c>
      <c r="J1121" s="236"/>
    </row>
    <row r="1122" spans="1:10" x14ac:dyDescent="0.3">
      <c r="A1122" s="232">
        <v>813815</v>
      </c>
      <c r="B1122" s="232" t="s">
        <v>5573</v>
      </c>
      <c r="C1122" s="232" t="s">
        <v>5574</v>
      </c>
      <c r="D1122" s="232" t="s">
        <v>5575</v>
      </c>
      <c r="E1122" s="232">
        <v>2</v>
      </c>
      <c r="F1122" s="233">
        <v>27612</v>
      </c>
      <c r="G1122" s="232" t="s">
        <v>251</v>
      </c>
      <c r="H1122" s="234">
        <v>1</v>
      </c>
      <c r="I1122" s="236">
        <v>1</v>
      </c>
      <c r="J1122" s="236"/>
    </row>
    <row r="1123" spans="1:10" x14ac:dyDescent="0.3">
      <c r="A1123" s="232">
        <v>813820</v>
      </c>
      <c r="B1123" s="232" t="s">
        <v>5577</v>
      </c>
      <c r="C1123" s="232" t="s">
        <v>177</v>
      </c>
      <c r="D1123" s="232" t="s">
        <v>1087</v>
      </c>
      <c r="E1123" s="232">
        <v>2</v>
      </c>
      <c r="F1123" s="233">
        <v>28857</v>
      </c>
      <c r="G1123" s="232" t="s">
        <v>251</v>
      </c>
      <c r="H1123" s="234">
        <v>1</v>
      </c>
      <c r="I1123" s="236">
        <v>1</v>
      </c>
      <c r="J1123" s="236"/>
    </row>
    <row r="1124" spans="1:10" x14ac:dyDescent="0.3">
      <c r="A1124" s="232">
        <v>813825</v>
      </c>
      <c r="B1124" s="232" t="s">
        <v>5578</v>
      </c>
      <c r="C1124" s="232" t="s">
        <v>202</v>
      </c>
      <c r="D1124" s="232" t="s">
        <v>5579</v>
      </c>
      <c r="E1124" s="232">
        <v>2</v>
      </c>
      <c r="F1124" s="233" t="s">
        <v>5580</v>
      </c>
      <c r="G1124" s="232" t="s">
        <v>1094</v>
      </c>
      <c r="H1124" s="234">
        <v>1</v>
      </c>
      <c r="I1124" s="236">
        <v>1</v>
      </c>
      <c r="J1124" s="236"/>
    </row>
    <row r="1125" spans="1:10" x14ac:dyDescent="0.3">
      <c r="A1125" s="232">
        <v>813854</v>
      </c>
      <c r="B1125" s="232" t="s">
        <v>5593</v>
      </c>
      <c r="C1125" s="232" t="s">
        <v>66</v>
      </c>
      <c r="D1125" s="232" t="s">
        <v>634</v>
      </c>
      <c r="E1125" s="232">
        <v>2</v>
      </c>
      <c r="F1125" s="233">
        <v>31143</v>
      </c>
      <c r="H1125" s="234">
        <v>1</v>
      </c>
      <c r="I1125" s="236">
        <v>1</v>
      </c>
      <c r="J1125" s="236"/>
    </row>
    <row r="1126" spans="1:10" x14ac:dyDescent="0.3">
      <c r="A1126" s="232">
        <v>813855</v>
      </c>
      <c r="B1126" s="232" t="s">
        <v>5594</v>
      </c>
      <c r="C1126" s="232" t="s">
        <v>62</v>
      </c>
      <c r="D1126" s="232" t="s">
        <v>1005</v>
      </c>
      <c r="E1126" s="232">
        <v>2</v>
      </c>
      <c r="F1126" s="233" t="s">
        <v>5595</v>
      </c>
      <c r="G1126" s="232" t="s">
        <v>749</v>
      </c>
      <c r="H1126" s="234">
        <v>1</v>
      </c>
      <c r="I1126" s="236">
        <v>1</v>
      </c>
      <c r="J1126" s="236"/>
    </row>
    <row r="1127" spans="1:10" x14ac:dyDescent="0.3">
      <c r="A1127" s="232">
        <v>813862</v>
      </c>
      <c r="B1127" s="232" t="s">
        <v>5599</v>
      </c>
      <c r="C1127" s="232" t="s">
        <v>92</v>
      </c>
      <c r="D1127" s="232" t="s">
        <v>686</v>
      </c>
      <c r="E1127" s="232">
        <v>2</v>
      </c>
      <c r="F1127" s="233">
        <v>35796</v>
      </c>
      <c r="H1127" s="234">
        <v>1</v>
      </c>
      <c r="I1127" s="236">
        <v>1</v>
      </c>
      <c r="J1127" s="236"/>
    </row>
    <row r="1128" spans="1:10" x14ac:dyDescent="0.3">
      <c r="A1128" s="232">
        <v>813863</v>
      </c>
      <c r="B1128" s="232" t="s">
        <v>5600</v>
      </c>
      <c r="C1128" s="232" t="s">
        <v>112</v>
      </c>
      <c r="D1128" s="232" t="s">
        <v>1645</v>
      </c>
      <c r="E1128" s="232">
        <v>2</v>
      </c>
      <c r="F1128" s="233">
        <v>35504</v>
      </c>
      <c r="G1128" s="232" t="s">
        <v>702</v>
      </c>
      <c r="H1128" s="234">
        <v>1</v>
      </c>
      <c r="I1128" s="236">
        <v>1</v>
      </c>
      <c r="J1128" s="236"/>
    </row>
    <row r="1129" spans="1:10" x14ac:dyDescent="0.3">
      <c r="A1129" s="232">
        <v>813865</v>
      </c>
      <c r="B1129" s="232" t="s">
        <v>5601</v>
      </c>
      <c r="C1129" s="232" t="s">
        <v>138</v>
      </c>
      <c r="D1129" s="232" t="s">
        <v>672</v>
      </c>
      <c r="E1129" s="232">
        <v>2</v>
      </c>
      <c r="F1129" s="233">
        <v>36463</v>
      </c>
      <c r="G1129" s="232" t="s">
        <v>251</v>
      </c>
      <c r="H1129" s="234">
        <v>1</v>
      </c>
      <c r="I1129" s="236">
        <v>1</v>
      </c>
      <c r="J1129" s="236"/>
    </row>
    <row r="1130" spans="1:10" x14ac:dyDescent="0.3">
      <c r="A1130" s="232">
        <v>813904</v>
      </c>
      <c r="B1130" s="232" t="s">
        <v>5620</v>
      </c>
      <c r="C1130" s="232" t="s">
        <v>5621</v>
      </c>
      <c r="D1130" s="232" t="s">
        <v>676</v>
      </c>
      <c r="E1130" s="232">
        <v>2</v>
      </c>
      <c r="F1130" s="233">
        <v>33970</v>
      </c>
      <c r="G1130" s="232" t="s">
        <v>5622</v>
      </c>
      <c r="H1130" s="234">
        <v>1</v>
      </c>
      <c r="I1130" s="236">
        <v>1</v>
      </c>
      <c r="J1130" s="236"/>
    </row>
    <row r="1131" spans="1:10" x14ac:dyDescent="0.3">
      <c r="A1131" s="232">
        <v>813905</v>
      </c>
      <c r="B1131" s="232" t="s">
        <v>5623</v>
      </c>
      <c r="C1131" s="232" t="s">
        <v>4392</v>
      </c>
      <c r="D1131" s="232" t="s">
        <v>820</v>
      </c>
      <c r="E1131" s="232">
        <v>2</v>
      </c>
      <c r="F1131" s="233">
        <v>35796</v>
      </c>
      <c r="G1131" s="232" t="s">
        <v>738</v>
      </c>
      <c r="H1131" s="234">
        <v>1</v>
      </c>
      <c r="I1131" s="236">
        <v>1</v>
      </c>
      <c r="J1131" s="236"/>
    </row>
    <row r="1132" spans="1:10" x14ac:dyDescent="0.3">
      <c r="A1132" s="232">
        <v>813909</v>
      </c>
      <c r="B1132" s="232" t="s">
        <v>5624</v>
      </c>
      <c r="C1132" s="232" t="s">
        <v>581</v>
      </c>
      <c r="D1132" s="232" t="s">
        <v>711</v>
      </c>
      <c r="E1132" s="232">
        <v>2</v>
      </c>
      <c r="F1132" s="233">
        <v>35931</v>
      </c>
      <c r="G1132" s="232" t="s">
        <v>454</v>
      </c>
      <c r="H1132" s="234">
        <v>1</v>
      </c>
      <c r="I1132" s="236">
        <v>1</v>
      </c>
      <c r="J1132" s="236"/>
    </row>
    <row r="1133" spans="1:10" x14ac:dyDescent="0.3">
      <c r="A1133" s="232">
        <v>813910</v>
      </c>
      <c r="B1133" s="232" t="s">
        <v>5625</v>
      </c>
      <c r="C1133" s="232" t="s">
        <v>4820</v>
      </c>
      <c r="D1133" s="232" t="s">
        <v>664</v>
      </c>
      <c r="E1133" s="232">
        <v>2</v>
      </c>
      <c r="F1133" s="233" t="s">
        <v>5626</v>
      </c>
      <c r="G1133" s="232" t="s">
        <v>818</v>
      </c>
      <c r="H1133" s="234">
        <v>1</v>
      </c>
      <c r="I1133" s="236">
        <v>1</v>
      </c>
      <c r="J1133" s="236"/>
    </row>
    <row r="1134" spans="1:10" x14ac:dyDescent="0.3">
      <c r="A1134" s="232">
        <v>813914</v>
      </c>
      <c r="B1134" s="232" t="s">
        <v>5629</v>
      </c>
      <c r="C1134" s="232" t="s">
        <v>303</v>
      </c>
      <c r="D1134" s="232" t="s">
        <v>930</v>
      </c>
      <c r="E1134" s="232">
        <v>2</v>
      </c>
      <c r="F1134" s="233">
        <v>32029</v>
      </c>
      <c r="G1134" s="232" t="s">
        <v>251</v>
      </c>
      <c r="H1134" s="234">
        <v>1</v>
      </c>
      <c r="I1134" s="236">
        <v>1</v>
      </c>
      <c r="J1134" s="236"/>
    </row>
    <row r="1135" spans="1:10" x14ac:dyDescent="0.3">
      <c r="A1135" s="232">
        <v>813915</v>
      </c>
      <c r="B1135" s="232" t="s">
        <v>5630</v>
      </c>
      <c r="C1135" s="232" t="s">
        <v>163</v>
      </c>
      <c r="D1135" s="232" t="s">
        <v>2673</v>
      </c>
      <c r="E1135" s="232">
        <v>2</v>
      </c>
      <c r="F1135" s="233">
        <v>29627</v>
      </c>
      <c r="G1135" s="232" t="s">
        <v>5631</v>
      </c>
      <c r="H1135" s="234">
        <v>1</v>
      </c>
      <c r="I1135" s="236">
        <v>1</v>
      </c>
      <c r="J1135" s="236"/>
    </row>
    <row r="1136" spans="1:10" x14ac:dyDescent="0.3">
      <c r="A1136" s="232">
        <v>813926</v>
      </c>
      <c r="B1136" s="232" t="s">
        <v>5639</v>
      </c>
      <c r="C1136" s="232" t="s">
        <v>127</v>
      </c>
      <c r="D1136" s="232" t="s">
        <v>678</v>
      </c>
      <c r="E1136" s="232">
        <v>2</v>
      </c>
      <c r="F1136" s="233">
        <v>35667</v>
      </c>
      <c r="G1136" s="232" t="s">
        <v>5405</v>
      </c>
      <c r="H1136" s="234">
        <v>1</v>
      </c>
      <c r="I1136" s="236">
        <v>1</v>
      </c>
      <c r="J1136" s="236"/>
    </row>
    <row r="1137" spans="1:10" x14ac:dyDescent="0.3">
      <c r="A1137" s="232">
        <v>813937</v>
      </c>
      <c r="B1137" s="232" t="s">
        <v>5640</v>
      </c>
      <c r="C1137" s="232" t="s">
        <v>104</v>
      </c>
      <c r="D1137" s="232" t="s">
        <v>628</v>
      </c>
      <c r="E1137" s="232">
        <v>2</v>
      </c>
      <c r="F1137" s="233">
        <v>35546</v>
      </c>
      <c r="G1137" s="232" t="s">
        <v>2456</v>
      </c>
      <c r="H1137" s="234">
        <v>1</v>
      </c>
      <c r="I1137" s="236">
        <v>1</v>
      </c>
      <c r="J1137" s="236"/>
    </row>
    <row r="1138" spans="1:10" x14ac:dyDescent="0.3">
      <c r="A1138" s="232">
        <v>813943</v>
      </c>
      <c r="B1138" s="232" t="s">
        <v>5644</v>
      </c>
      <c r="C1138" s="232" t="s">
        <v>109</v>
      </c>
      <c r="D1138" s="232" t="s">
        <v>5645</v>
      </c>
      <c r="E1138" s="232">
        <v>2</v>
      </c>
      <c r="F1138" s="233">
        <v>27942</v>
      </c>
      <c r="G1138" s="232" t="s">
        <v>251</v>
      </c>
      <c r="H1138" s="234">
        <v>1</v>
      </c>
      <c r="I1138" s="236">
        <v>1</v>
      </c>
      <c r="J1138" s="236"/>
    </row>
    <row r="1139" spans="1:10" x14ac:dyDescent="0.3">
      <c r="A1139" s="232">
        <v>813944</v>
      </c>
      <c r="B1139" s="232" t="s">
        <v>5646</v>
      </c>
      <c r="C1139" s="232" t="s">
        <v>103</v>
      </c>
      <c r="D1139" s="232" t="s">
        <v>4726</v>
      </c>
      <c r="E1139" s="232">
        <v>2</v>
      </c>
      <c r="F1139" s="233" t="s">
        <v>5647</v>
      </c>
      <c r="G1139" s="232" t="s">
        <v>666</v>
      </c>
      <c r="H1139" s="234">
        <v>1</v>
      </c>
      <c r="I1139" s="236">
        <v>1</v>
      </c>
      <c r="J1139" s="236"/>
    </row>
    <row r="1140" spans="1:10" x14ac:dyDescent="0.3">
      <c r="A1140" s="232">
        <v>813946</v>
      </c>
      <c r="B1140" s="232" t="s">
        <v>5648</v>
      </c>
      <c r="C1140" s="232" t="s">
        <v>316</v>
      </c>
      <c r="D1140" s="232" t="s">
        <v>670</v>
      </c>
      <c r="E1140" s="232">
        <v>2</v>
      </c>
      <c r="F1140" s="233" t="s">
        <v>5649</v>
      </c>
      <c r="G1140" s="232" t="s">
        <v>912</v>
      </c>
      <c r="H1140" s="234">
        <v>1</v>
      </c>
      <c r="I1140" s="236">
        <v>1</v>
      </c>
      <c r="J1140" s="236"/>
    </row>
    <row r="1141" spans="1:10" x14ac:dyDescent="0.3">
      <c r="A1141" s="232">
        <v>813947</v>
      </c>
      <c r="B1141" s="232" t="s">
        <v>5650</v>
      </c>
      <c r="C1141" s="232" t="s">
        <v>114</v>
      </c>
      <c r="D1141" s="232" t="s">
        <v>2587</v>
      </c>
      <c r="E1141" s="232">
        <v>2</v>
      </c>
      <c r="F1141" s="233">
        <v>36589</v>
      </c>
      <c r="G1141" s="232" t="s">
        <v>251</v>
      </c>
      <c r="H1141" s="234">
        <v>1</v>
      </c>
      <c r="I1141" s="236">
        <v>1</v>
      </c>
      <c r="J1141" s="236"/>
    </row>
    <row r="1142" spans="1:10" x14ac:dyDescent="0.3">
      <c r="A1142" s="232">
        <v>813948</v>
      </c>
      <c r="B1142" s="232" t="s">
        <v>5651</v>
      </c>
      <c r="C1142" s="232" t="s">
        <v>420</v>
      </c>
      <c r="D1142" s="232" t="s">
        <v>5652</v>
      </c>
      <c r="E1142" s="232">
        <v>2</v>
      </c>
      <c r="F1142" s="233">
        <v>35512</v>
      </c>
      <c r="H1142" s="234">
        <v>1</v>
      </c>
      <c r="I1142" s="236">
        <v>1</v>
      </c>
      <c r="J1142" s="236"/>
    </row>
    <row r="1143" spans="1:10" x14ac:dyDescent="0.3">
      <c r="A1143" s="232">
        <v>813956</v>
      </c>
      <c r="B1143" s="232" t="s">
        <v>5653</v>
      </c>
      <c r="C1143" s="232" t="s">
        <v>130</v>
      </c>
      <c r="D1143" s="232" t="s">
        <v>5654</v>
      </c>
      <c r="E1143" s="232">
        <v>2</v>
      </c>
      <c r="F1143" s="233">
        <v>34700</v>
      </c>
      <c r="G1143" s="232" t="s">
        <v>267</v>
      </c>
      <c r="H1143" s="234">
        <v>1</v>
      </c>
      <c r="I1143" s="236">
        <v>1</v>
      </c>
      <c r="J1143" s="236"/>
    </row>
    <row r="1144" spans="1:10" x14ac:dyDescent="0.3">
      <c r="A1144" s="232">
        <v>813959</v>
      </c>
      <c r="B1144" s="232" t="s">
        <v>5655</v>
      </c>
      <c r="C1144" s="232" t="s">
        <v>357</v>
      </c>
      <c r="D1144" s="232" t="s">
        <v>1030</v>
      </c>
      <c r="E1144" s="232">
        <v>2</v>
      </c>
      <c r="F1144" s="233">
        <v>36661</v>
      </c>
      <c r="G1144" s="232" t="s">
        <v>251</v>
      </c>
      <c r="H1144" s="234">
        <v>1</v>
      </c>
      <c r="I1144" s="236">
        <v>1</v>
      </c>
      <c r="J1144" s="236"/>
    </row>
    <row r="1145" spans="1:10" x14ac:dyDescent="0.3">
      <c r="A1145" s="232">
        <v>813960</v>
      </c>
      <c r="B1145" s="232" t="s">
        <v>5656</v>
      </c>
      <c r="C1145" s="232" t="s">
        <v>104</v>
      </c>
      <c r="D1145" s="232" t="s">
        <v>691</v>
      </c>
      <c r="E1145" s="232">
        <v>2</v>
      </c>
      <c r="F1145" s="233" t="s">
        <v>5657</v>
      </c>
      <c r="G1145" s="232" t="s">
        <v>271</v>
      </c>
      <c r="H1145" s="234">
        <v>1</v>
      </c>
      <c r="I1145" s="236">
        <v>1</v>
      </c>
      <c r="J1145" s="236"/>
    </row>
    <row r="1146" spans="1:10" x14ac:dyDescent="0.3">
      <c r="A1146" s="232">
        <v>813961</v>
      </c>
      <c r="B1146" s="232" t="s">
        <v>5658</v>
      </c>
      <c r="C1146" s="232" t="s">
        <v>140</v>
      </c>
      <c r="D1146" s="232" t="s">
        <v>714</v>
      </c>
      <c r="E1146" s="232">
        <v>2</v>
      </c>
      <c r="F1146" s="233">
        <v>35989</v>
      </c>
      <c r="G1146" s="232" t="s">
        <v>251</v>
      </c>
      <c r="H1146" s="234">
        <v>1</v>
      </c>
      <c r="I1146" s="236">
        <v>1</v>
      </c>
      <c r="J1146" s="236"/>
    </row>
    <row r="1147" spans="1:10" x14ac:dyDescent="0.3">
      <c r="A1147" s="232">
        <v>813963</v>
      </c>
      <c r="B1147" s="232" t="s">
        <v>5659</v>
      </c>
      <c r="C1147" s="232" t="s">
        <v>92</v>
      </c>
      <c r="D1147" s="232" t="s">
        <v>783</v>
      </c>
      <c r="E1147" s="232">
        <v>2</v>
      </c>
      <c r="F1147" s="233">
        <v>27761</v>
      </c>
      <c r="G1147" s="232" t="s">
        <v>251</v>
      </c>
      <c r="H1147" s="234">
        <v>1</v>
      </c>
      <c r="I1147" s="236">
        <v>1</v>
      </c>
      <c r="J1147" s="236"/>
    </row>
    <row r="1148" spans="1:10" x14ac:dyDescent="0.3">
      <c r="A1148" s="232">
        <v>813966</v>
      </c>
      <c r="B1148" s="232" t="s">
        <v>5660</v>
      </c>
      <c r="C1148" s="232" t="s">
        <v>5661</v>
      </c>
      <c r="D1148" s="232" t="s">
        <v>2929</v>
      </c>
      <c r="E1148" s="232">
        <v>2</v>
      </c>
      <c r="G1148" s="232" t="s">
        <v>251</v>
      </c>
      <c r="H1148" s="234">
        <v>1</v>
      </c>
      <c r="I1148" s="236">
        <v>1</v>
      </c>
      <c r="J1148" s="236"/>
    </row>
    <row r="1149" spans="1:10" x14ac:dyDescent="0.3">
      <c r="A1149" s="232">
        <v>813972</v>
      </c>
      <c r="B1149" s="232" t="s">
        <v>5665</v>
      </c>
      <c r="C1149" s="232" t="s">
        <v>5666</v>
      </c>
      <c r="D1149" s="232" t="s">
        <v>600</v>
      </c>
      <c r="E1149" s="232">
        <v>2</v>
      </c>
      <c r="F1149" s="233">
        <v>32435</v>
      </c>
      <c r="G1149" s="232" t="s">
        <v>2793</v>
      </c>
      <c r="H1149" s="234">
        <v>1</v>
      </c>
      <c r="I1149" s="236">
        <v>1</v>
      </c>
      <c r="J1149" s="236"/>
    </row>
    <row r="1150" spans="1:10" x14ac:dyDescent="0.3">
      <c r="A1150" s="232">
        <v>814085</v>
      </c>
      <c r="B1150" s="232" t="s">
        <v>5699</v>
      </c>
      <c r="C1150" s="232" t="s">
        <v>64</v>
      </c>
      <c r="D1150" s="232" t="s">
        <v>1005</v>
      </c>
      <c r="E1150" s="232">
        <v>2</v>
      </c>
      <c r="F1150" s="233">
        <v>35698</v>
      </c>
      <c r="G1150" s="232" t="s">
        <v>267</v>
      </c>
      <c r="H1150" s="234">
        <v>1</v>
      </c>
      <c r="I1150" s="236">
        <v>1</v>
      </c>
      <c r="J1150" s="236"/>
    </row>
    <row r="1151" spans="1:10" x14ac:dyDescent="0.3">
      <c r="A1151" s="232">
        <v>814089</v>
      </c>
      <c r="B1151" s="232" t="s">
        <v>5700</v>
      </c>
      <c r="C1151" s="232" t="s">
        <v>323</v>
      </c>
      <c r="D1151" s="232" t="s">
        <v>1152</v>
      </c>
      <c r="E1151" s="232">
        <v>2</v>
      </c>
      <c r="F1151" s="233">
        <v>32262</v>
      </c>
      <c r="G1151" s="232" t="s">
        <v>251</v>
      </c>
      <c r="H1151" s="234">
        <v>1</v>
      </c>
      <c r="I1151" s="236">
        <v>1</v>
      </c>
      <c r="J1151" s="236"/>
    </row>
    <row r="1152" spans="1:10" x14ac:dyDescent="0.3">
      <c r="A1152" s="232">
        <v>814103</v>
      </c>
      <c r="B1152" s="232" t="s">
        <v>5708</v>
      </c>
      <c r="C1152" s="232" t="s">
        <v>68</v>
      </c>
      <c r="D1152" s="232" t="s">
        <v>704</v>
      </c>
      <c r="E1152" s="232">
        <v>2</v>
      </c>
      <c r="F1152" s="233" t="s">
        <v>5709</v>
      </c>
      <c r="G1152" s="232" t="s">
        <v>251</v>
      </c>
      <c r="H1152" s="234">
        <v>1</v>
      </c>
      <c r="I1152" s="236">
        <v>1</v>
      </c>
      <c r="J1152" s="236"/>
    </row>
    <row r="1153" spans="1:10" x14ac:dyDescent="0.3">
      <c r="A1153" s="232">
        <v>814104</v>
      </c>
      <c r="B1153" s="232" t="s">
        <v>5710</v>
      </c>
      <c r="C1153" s="232" t="s">
        <v>105</v>
      </c>
      <c r="D1153" s="232" t="s">
        <v>747</v>
      </c>
      <c r="E1153" s="232">
        <v>2</v>
      </c>
      <c r="F1153" s="233" t="s">
        <v>4353</v>
      </c>
      <c r="G1153" s="232" t="s">
        <v>666</v>
      </c>
      <c r="H1153" s="234">
        <v>1</v>
      </c>
      <c r="I1153" s="236">
        <v>1</v>
      </c>
      <c r="J1153" s="236"/>
    </row>
    <row r="1154" spans="1:10" x14ac:dyDescent="0.3">
      <c r="A1154" s="232">
        <v>814106</v>
      </c>
      <c r="B1154" s="232" t="s">
        <v>5711</v>
      </c>
      <c r="C1154" s="232" t="s">
        <v>1480</v>
      </c>
      <c r="D1154" s="232" t="s">
        <v>637</v>
      </c>
      <c r="E1154" s="232">
        <v>2</v>
      </c>
      <c r="F1154" s="233">
        <v>30536</v>
      </c>
      <c r="G1154" s="232" t="s">
        <v>251</v>
      </c>
      <c r="H1154" s="234">
        <v>1</v>
      </c>
      <c r="I1154" s="236">
        <v>1</v>
      </c>
      <c r="J1154" s="236"/>
    </row>
    <row r="1155" spans="1:10" x14ac:dyDescent="0.3">
      <c r="A1155" s="232">
        <v>814108</v>
      </c>
      <c r="B1155" s="232" t="s">
        <v>5713</v>
      </c>
      <c r="C1155" s="232" t="s">
        <v>2111</v>
      </c>
      <c r="D1155" s="232" t="s">
        <v>678</v>
      </c>
      <c r="E1155" s="232">
        <v>2</v>
      </c>
      <c r="F1155" s="233">
        <v>36852</v>
      </c>
      <c r="G1155" s="232" t="s">
        <v>251</v>
      </c>
      <c r="H1155" s="234">
        <v>1</v>
      </c>
      <c r="I1155" s="236">
        <v>1</v>
      </c>
      <c r="J1155" s="236"/>
    </row>
    <row r="1156" spans="1:10" x14ac:dyDescent="0.3">
      <c r="A1156" s="232">
        <v>814116</v>
      </c>
      <c r="B1156" s="232" t="s">
        <v>5721</v>
      </c>
      <c r="C1156" s="232" t="s">
        <v>325</v>
      </c>
      <c r="D1156" s="232" t="s">
        <v>614</v>
      </c>
      <c r="E1156" s="232">
        <v>2</v>
      </c>
      <c r="F1156" s="233">
        <v>34700</v>
      </c>
      <c r="G1156" s="232" t="s">
        <v>618</v>
      </c>
      <c r="H1156" s="234">
        <v>1</v>
      </c>
      <c r="I1156" s="236">
        <v>1</v>
      </c>
      <c r="J1156" s="236"/>
    </row>
    <row r="1157" spans="1:10" x14ac:dyDescent="0.3">
      <c r="A1157" s="232">
        <v>814118</v>
      </c>
      <c r="B1157" s="232" t="s">
        <v>5722</v>
      </c>
      <c r="C1157" s="232" t="s">
        <v>90</v>
      </c>
      <c r="D1157" s="232" t="s">
        <v>5616</v>
      </c>
      <c r="E1157" s="232">
        <v>2</v>
      </c>
      <c r="F1157" s="233" t="s">
        <v>5723</v>
      </c>
      <c r="G1157" s="232" t="s">
        <v>262</v>
      </c>
      <c r="H1157" s="234">
        <v>1</v>
      </c>
      <c r="I1157" s="236">
        <v>1</v>
      </c>
      <c r="J1157" s="236"/>
    </row>
    <row r="1158" spans="1:10" x14ac:dyDescent="0.3">
      <c r="A1158" s="232">
        <v>814120</v>
      </c>
      <c r="B1158" s="232" t="s">
        <v>5724</v>
      </c>
      <c r="C1158" s="232" t="s">
        <v>66</v>
      </c>
      <c r="D1158" s="232" t="s">
        <v>722</v>
      </c>
      <c r="E1158" s="232">
        <v>2</v>
      </c>
      <c r="F1158" s="233">
        <v>34258</v>
      </c>
      <c r="G1158" s="232" t="s">
        <v>251</v>
      </c>
      <c r="H1158" s="234">
        <v>1</v>
      </c>
      <c r="I1158" s="236">
        <v>1</v>
      </c>
      <c r="J1158" s="236"/>
    </row>
    <row r="1159" spans="1:10" x14ac:dyDescent="0.3">
      <c r="A1159" s="232">
        <v>814122</v>
      </c>
      <c r="B1159" s="232" t="s">
        <v>5725</v>
      </c>
      <c r="C1159" s="232" t="s">
        <v>164</v>
      </c>
      <c r="D1159" s="232" t="s">
        <v>692</v>
      </c>
      <c r="E1159" s="232">
        <v>2</v>
      </c>
      <c r="F1159" s="233">
        <v>34029</v>
      </c>
      <c r="H1159" s="234">
        <v>1</v>
      </c>
      <c r="I1159" s="236">
        <v>1</v>
      </c>
      <c r="J1159" s="236"/>
    </row>
    <row r="1160" spans="1:10" x14ac:dyDescent="0.3">
      <c r="A1160" s="232">
        <v>814129</v>
      </c>
      <c r="B1160" s="232" t="s">
        <v>5728</v>
      </c>
      <c r="C1160" s="232" t="s">
        <v>3997</v>
      </c>
      <c r="D1160" s="232" t="s">
        <v>722</v>
      </c>
      <c r="E1160" s="232">
        <v>2</v>
      </c>
      <c r="F1160" s="233">
        <v>34335</v>
      </c>
      <c r="G1160" s="232" t="s">
        <v>935</v>
      </c>
      <c r="H1160" s="234">
        <v>1</v>
      </c>
      <c r="I1160" s="236">
        <v>1</v>
      </c>
      <c r="J1160" s="236"/>
    </row>
    <row r="1161" spans="1:10" x14ac:dyDescent="0.3">
      <c r="A1161" s="232">
        <v>814130</v>
      </c>
      <c r="B1161" s="232" t="s">
        <v>5729</v>
      </c>
      <c r="C1161" s="232" t="s">
        <v>114</v>
      </c>
      <c r="D1161" s="232" t="s">
        <v>5730</v>
      </c>
      <c r="E1161" s="232">
        <v>2</v>
      </c>
      <c r="F1161" s="233">
        <v>36421</v>
      </c>
      <c r="G1161" s="232" t="s">
        <v>251</v>
      </c>
      <c r="H1161" s="234">
        <v>1</v>
      </c>
      <c r="I1161" s="236">
        <v>1</v>
      </c>
      <c r="J1161" s="236"/>
    </row>
    <row r="1162" spans="1:10" x14ac:dyDescent="0.3">
      <c r="A1162" s="232">
        <v>814132</v>
      </c>
      <c r="B1162" s="232" t="s">
        <v>5732</v>
      </c>
      <c r="C1162" s="232" t="s">
        <v>130</v>
      </c>
      <c r="D1162" s="232" t="s">
        <v>686</v>
      </c>
      <c r="E1162" s="232">
        <v>2</v>
      </c>
      <c r="F1162" s="233" t="s">
        <v>5733</v>
      </c>
      <c r="G1162" s="232" t="s">
        <v>251</v>
      </c>
      <c r="H1162" s="234">
        <v>1</v>
      </c>
      <c r="I1162" s="236">
        <v>1</v>
      </c>
      <c r="J1162" s="236"/>
    </row>
    <row r="1163" spans="1:10" x14ac:dyDescent="0.3">
      <c r="A1163" s="232">
        <v>814133</v>
      </c>
      <c r="B1163" s="232" t="s">
        <v>5734</v>
      </c>
      <c r="C1163" s="232" t="s">
        <v>197</v>
      </c>
      <c r="D1163" s="232" t="s">
        <v>829</v>
      </c>
      <c r="E1163" s="232">
        <v>2</v>
      </c>
      <c r="F1163" s="233" t="s">
        <v>5735</v>
      </c>
      <c r="G1163" s="232" t="s">
        <v>267</v>
      </c>
      <c r="H1163" s="234">
        <v>1</v>
      </c>
      <c r="I1163" s="236">
        <v>1</v>
      </c>
      <c r="J1163" s="236"/>
    </row>
    <row r="1164" spans="1:10" x14ac:dyDescent="0.3">
      <c r="A1164" s="232">
        <v>814136</v>
      </c>
      <c r="B1164" s="232" t="s">
        <v>5736</v>
      </c>
      <c r="C1164" s="232" t="s">
        <v>343</v>
      </c>
      <c r="D1164" s="232" t="s">
        <v>1069</v>
      </c>
      <c r="E1164" s="232">
        <v>2</v>
      </c>
      <c r="F1164" s="233">
        <v>32521</v>
      </c>
      <c r="G1164" s="232" t="s">
        <v>1070</v>
      </c>
      <c r="H1164" s="234">
        <v>1</v>
      </c>
      <c r="I1164" s="236">
        <v>1</v>
      </c>
      <c r="J1164" s="236"/>
    </row>
    <row r="1165" spans="1:10" x14ac:dyDescent="0.3">
      <c r="A1165" s="232">
        <v>814140</v>
      </c>
      <c r="B1165" s="232" t="s">
        <v>5737</v>
      </c>
      <c r="C1165" s="232" t="s">
        <v>585</v>
      </c>
      <c r="D1165" s="232" t="s">
        <v>5542</v>
      </c>
      <c r="E1165" s="232">
        <v>2</v>
      </c>
      <c r="F1165" s="233">
        <v>31778</v>
      </c>
      <c r="G1165" s="232" t="s">
        <v>702</v>
      </c>
      <c r="H1165" s="234">
        <v>1</v>
      </c>
      <c r="I1165" s="236">
        <v>1</v>
      </c>
      <c r="J1165" s="236"/>
    </row>
    <row r="1166" spans="1:10" x14ac:dyDescent="0.3">
      <c r="A1166" s="232">
        <v>814143</v>
      </c>
      <c r="B1166" s="232" t="s">
        <v>5738</v>
      </c>
      <c r="C1166" s="232" t="s">
        <v>103</v>
      </c>
      <c r="D1166" s="232" t="s">
        <v>993</v>
      </c>
      <c r="E1166" s="232">
        <v>2</v>
      </c>
      <c r="F1166" s="233" t="s">
        <v>5739</v>
      </c>
      <c r="G1166" s="232" t="s">
        <v>251</v>
      </c>
      <c r="H1166" s="234">
        <v>1</v>
      </c>
      <c r="I1166" s="236">
        <v>1</v>
      </c>
      <c r="J1166" s="236"/>
    </row>
    <row r="1167" spans="1:10" x14ac:dyDescent="0.3">
      <c r="A1167" s="232">
        <v>814145</v>
      </c>
      <c r="B1167" s="232" t="s">
        <v>5740</v>
      </c>
      <c r="C1167" s="232" t="s">
        <v>312</v>
      </c>
      <c r="D1167" s="232" t="s">
        <v>4355</v>
      </c>
      <c r="E1167" s="232">
        <v>2</v>
      </c>
      <c r="F1167" s="233">
        <v>36541</v>
      </c>
      <c r="G1167" s="232" t="s">
        <v>912</v>
      </c>
      <c r="H1167" s="234">
        <v>1</v>
      </c>
      <c r="I1167" s="236">
        <v>1</v>
      </c>
      <c r="J1167" s="236"/>
    </row>
    <row r="1168" spans="1:10" x14ac:dyDescent="0.3">
      <c r="A1168" s="232">
        <v>814147</v>
      </c>
      <c r="B1168" s="232" t="s">
        <v>5741</v>
      </c>
      <c r="C1168" s="232" t="s">
        <v>66</v>
      </c>
      <c r="D1168" s="232" t="s">
        <v>5087</v>
      </c>
      <c r="E1168" s="232">
        <v>2</v>
      </c>
      <c r="F1168" s="233">
        <v>35347</v>
      </c>
      <c r="G1168" s="232" t="s">
        <v>251</v>
      </c>
      <c r="H1168" s="234">
        <v>1</v>
      </c>
      <c r="I1168" s="236">
        <v>1</v>
      </c>
      <c r="J1168" s="236"/>
    </row>
    <row r="1169" spans="1:21" x14ac:dyDescent="0.3">
      <c r="A1169" s="232">
        <v>814163</v>
      </c>
      <c r="B1169" s="232" t="s">
        <v>5744</v>
      </c>
      <c r="C1169" s="232" t="s">
        <v>185</v>
      </c>
      <c r="D1169" s="232" t="s">
        <v>5745</v>
      </c>
      <c r="E1169" s="232">
        <v>2</v>
      </c>
      <c r="F1169" s="233">
        <v>29258</v>
      </c>
      <c r="G1169" s="232" t="s">
        <v>2006</v>
      </c>
      <c r="H1169" s="234">
        <v>1</v>
      </c>
      <c r="I1169" s="236">
        <v>1</v>
      </c>
      <c r="J1169" s="236"/>
    </row>
    <row r="1170" spans="1:21" x14ac:dyDescent="0.3">
      <c r="A1170" s="232">
        <v>814168</v>
      </c>
      <c r="B1170" s="232" t="s">
        <v>5752</v>
      </c>
      <c r="C1170" s="232" t="s">
        <v>571</v>
      </c>
      <c r="D1170" s="232" t="s">
        <v>5753</v>
      </c>
      <c r="E1170" s="232">
        <v>2</v>
      </c>
      <c r="F1170" s="233" t="s">
        <v>5754</v>
      </c>
      <c r="G1170" s="232" t="s">
        <v>251</v>
      </c>
      <c r="H1170" s="234">
        <v>1</v>
      </c>
      <c r="I1170" s="236">
        <v>1</v>
      </c>
      <c r="J1170" s="236"/>
    </row>
    <row r="1171" spans="1:21" x14ac:dyDescent="0.3">
      <c r="A1171" s="232">
        <v>814169</v>
      </c>
      <c r="B1171" s="232" t="s">
        <v>5755</v>
      </c>
      <c r="C1171" s="232" t="s">
        <v>1303</v>
      </c>
      <c r="D1171" s="232" t="s">
        <v>633</v>
      </c>
      <c r="E1171" s="232">
        <v>2</v>
      </c>
      <c r="F1171" s="233">
        <v>34856</v>
      </c>
      <c r="G1171" s="232" t="s">
        <v>610</v>
      </c>
      <c r="H1171" s="234">
        <v>1</v>
      </c>
      <c r="I1171" s="236">
        <v>1</v>
      </c>
      <c r="J1171" s="236"/>
    </row>
    <row r="1172" spans="1:21" x14ac:dyDescent="0.3">
      <c r="A1172" s="232">
        <v>814171</v>
      </c>
      <c r="B1172" s="232" t="s">
        <v>5756</v>
      </c>
      <c r="C1172" s="232" t="s">
        <v>92</v>
      </c>
      <c r="D1172" s="232" t="s">
        <v>918</v>
      </c>
      <c r="E1172" s="232">
        <v>2</v>
      </c>
      <c r="F1172" s="233">
        <v>36213</v>
      </c>
      <c r="G1172" s="232" t="s">
        <v>702</v>
      </c>
      <c r="H1172" s="234">
        <v>1</v>
      </c>
      <c r="I1172" s="236">
        <v>1</v>
      </c>
      <c r="J1172" s="236"/>
    </row>
    <row r="1173" spans="1:21" x14ac:dyDescent="0.3">
      <c r="A1173" s="232">
        <v>814172</v>
      </c>
      <c r="B1173" s="232" t="s">
        <v>5757</v>
      </c>
      <c r="C1173" s="232" t="s">
        <v>114</v>
      </c>
      <c r="D1173" s="232" t="s">
        <v>634</v>
      </c>
      <c r="E1173" s="232">
        <v>2</v>
      </c>
      <c r="F1173" s="233" t="s">
        <v>5758</v>
      </c>
      <c r="G1173" s="232" t="s">
        <v>251</v>
      </c>
      <c r="H1173" s="234">
        <v>1</v>
      </c>
      <c r="I1173" s="236">
        <v>1</v>
      </c>
      <c r="J1173" s="236"/>
    </row>
    <row r="1174" spans="1:21" x14ac:dyDescent="0.3">
      <c r="A1174" s="232">
        <v>814175</v>
      </c>
      <c r="B1174" s="232" t="s">
        <v>5759</v>
      </c>
      <c r="C1174" s="232" t="s">
        <v>316</v>
      </c>
      <c r="D1174" s="232" t="s">
        <v>874</v>
      </c>
      <c r="E1174" s="232">
        <v>2</v>
      </c>
      <c r="F1174" s="233">
        <v>35980</v>
      </c>
      <c r="G1174" s="232" t="s">
        <v>251</v>
      </c>
      <c r="H1174" s="234">
        <v>1</v>
      </c>
      <c r="I1174" s="236">
        <v>1</v>
      </c>
      <c r="J1174" s="236"/>
    </row>
    <row r="1175" spans="1:21" x14ac:dyDescent="0.3">
      <c r="A1175" s="232">
        <v>814178</v>
      </c>
      <c r="B1175" s="232" t="s">
        <v>5760</v>
      </c>
      <c r="C1175" s="232" t="s">
        <v>78</v>
      </c>
      <c r="D1175" s="232" t="s">
        <v>614</v>
      </c>
      <c r="E1175" s="232">
        <v>2</v>
      </c>
      <c r="F1175" s="233" t="s">
        <v>5488</v>
      </c>
      <c r="G1175" s="232" t="s">
        <v>5431</v>
      </c>
      <c r="H1175" s="234">
        <v>1</v>
      </c>
      <c r="I1175" s="236">
        <v>1</v>
      </c>
      <c r="J1175" s="236"/>
    </row>
    <row r="1176" spans="1:21" x14ac:dyDescent="0.3">
      <c r="A1176" s="232">
        <v>814183</v>
      </c>
      <c r="B1176" s="232" t="s">
        <v>5761</v>
      </c>
      <c r="C1176" s="232" t="s">
        <v>146</v>
      </c>
      <c r="D1176" s="232" t="s">
        <v>650</v>
      </c>
      <c r="E1176" s="232">
        <v>2</v>
      </c>
      <c r="F1176" s="233">
        <v>36484</v>
      </c>
      <c r="G1176" s="232" t="s">
        <v>976</v>
      </c>
      <c r="H1176" s="234">
        <v>1</v>
      </c>
      <c r="I1176" s="236">
        <v>1</v>
      </c>
      <c r="J1176" s="236"/>
    </row>
    <row r="1177" spans="1:21" x14ac:dyDescent="0.3">
      <c r="A1177" s="232">
        <v>814184</v>
      </c>
      <c r="B1177" s="232" t="s">
        <v>5762</v>
      </c>
      <c r="C1177" s="232" t="s">
        <v>5763</v>
      </c>
      <c r="D1177" s="232" t="s">
        <v>691</v>
      </c>
      <c r="E1177" s="232">
        <v>2</v>
      </c>
      <c r="F1177" s="233">
        <v>35089</v>
      </c>
      <c r="G1177" s="232" t="s">
        <v>689</v>
      </c>
      <c r="H1177" s="234">
        <v>1</v>
      </c>
      <c r="I1177" s="236">
        <v>1</v>
      </c>
      <c r="J1177" s="236"/>
    </row>
    <row r="1178" spans="1:21" x14ac:dyDescent="0.3">
      <c r="A1178" s="232">
        <v>814185</v>
      </c>
      <c r="B1178" s="232" t="s">
        <v>5764</v>
      </c>
      <c r="C1178" s="232" t="s">
        <v>192</v>
      </c>
      <c r="D1178" s="232" t="s">
        <v>921</v>
      </c>
      <c r="E1178" s="232">
        <v>2</v>
      </c>
      <c r="F1178" s="233" t="s">
        <v>5765</v>
      </c>
      <c r="G1178" s="232" t="s">
        <v>702</v>
      </c>
      <c r="H1178" s="234">
        <v>1</v>
      </c>
      <c r="I1178" s="236">
        <v>1</v>
      </c>
      <c r="J1178" s="236"/>
    </row>
    <row r="1179" spans="1:21" x14ac:dyDescent="0.3">
      <c r="A1179" s="232">
        <v>814223</v>
      </c>
      <c r="B1179" s="232" t="s">
        <v>5770</v>
      </c>
      <c r="C1179" s="232" t="s">
        <v>78</v>
      </c>
      <c r="D1179" s="232" t="s">
        <v>5771</v>
      </c>
      <c r="E1179" s="232">
        <v>2</v>
      </c>
      <c r="F1179" s="233">
        <v>36526</v>
      </c>
      <c r="G1179" s="232" t="s">
        <v>251</v>
      </c>
      <c r="H1179" s="234">
        <v>1</v>
      </c>
      <c r="I1179" s="236">
        <v>1</v>
      </c>
      <c r="J1179" s="236"/>
    </row>
    <row r="1180" spans="1:21" x14ac:dyDescent="0.3">
      <c r="A1180" s="232">
        <v>813848</v>
      </c>
      <c r="B1180" s="232" t="s">
        <v>1154</v>
      </c>
      <c r="C1180" s="232" t="s">
        <v>66</v>
      </c>
      <c r="D1180" s="232" t="s">
        <v>918</v>
      </c>
      <c r="E1180" s="232">
        <v>1</v>
      </c>
      <c r="F1180" s="233">
        <v>32368</v>
      </c>
      <c r="G1180" s="232" t="s">
        <v>742</v>
      </c>
      <c r="H1180" s="234">
        <v>1</v>
      </c>
      <c r="I1180" s="236">
        <v>1</v>
      </c>
      <c r="J1180" s="236"/>
      <c r="S1180" s="176">
        <v>2344</v>
      </c>
      <c r="T1180" s="235">
        <v>44392</v>
      </c>
      <c r="U1180" s="176">
        <v>6900</v>
      </c>
    </row>
    <row r="1181" spans="1:21" x14ac:dyDescent="0.3">
      <c r="A1181" s="232">
        <v>813898</v>
      </c>
      <c r="B1181" s="232" t="s">
        <v>1158</v>
      </c>
      <c r="C1181" s="232" t="s">
        <v>580</v>
      </c>
      <c r="D1181" s="232" t="s">
        <v>767</v>
      </c>
      <c r="E1181" s="232">
        <v>1</v>
      </c>
      <c r="F1181" s="233" t="s">
        <v>1159</v>
      </c>
      <c r="G1181" s="232" t="s">
        <v>251</v>
      </c>
      <c r="H1181" s="234">
        <v>1</v>
      </c>
      <c r="I1181" s="236">
        <v>1</v>
      </c>
      <c r="J1181" s="236"/>
      <c r="S1181" s="176">
        <v>2347</v>
      </c>
      <c r="T1181" s="235">
        <v>44392</v>
      </c>
      <c r="U1181" s="176">
        <v>15000</v>
      </c>
    </row>
    <row r="1182" spans="1:21" x14ac:dyDescent="0.3">
      <c r="A1182" s="232">
        <v>807709</v>
      </c>
      <c r="B1182" s="232" t="s">
        <v>1164</v>
      </c>
      <c r="C1182" s="232" t="s">
        <v>392</v>
      </c>
      <c r="D1182" s="232" t="s">
        <v>1165</v>
      </c>
      <c r="E1182" s="232">
        <v>1</v>
      </c>
      <c r="F1182" s="233">
        <v>36176</v>
      </c>
      <c r="G1182" s="232" t="s">
        <v>702</v>
      </c>
      <c r="H1182" s="234">
        <v>1</v>
      </c>
      <c r="I1182" s="236">
        <v>1</v>
      </c>
      <c r="J1182" s="236"/>
      <c r="S1182" s="176">
        <v>2352</v>
      </c>
      <c r="T1182" s="235">
        <v>44392</v>
      </c>
      <c r="U1182" s="176">
        <v>15000</v>
      </c>
    </row>
    <row r="1183" spans="1:21" x14ac:dyDescent="0.3">
      <c r="A1183" s="232">
        <v>813017</v>
      </c>
      <c r="B1183" s="232" t="s">
        <v>1167</v>
      </c>
      <c r="C1183" s="232" t="s">
        <v>68</v>
      </c>
      <c r="D1183" s="232" t="s">
        <v>1168</v>
      </c>
      <c r="E1183" s="232">
        <v>1</v>
      </c>
      <c r="F1183" s="233">
        <v>31782</v>
      </c>
      <c r="G1183" s="232" t="s">
        <v>669</v>
      </c>
      <c r="H1183" s="234">
        <v>1</v>
      </c>
      <c r="I1183" s="236">
        <v>1</v>
      </c>
      <c r="J1183" s="236"/>
      <c r="S1183" s="176">
        <v>2355</v>
      </c>
      <c r="T1183" s="235">
        <v>44392</v>
      </c>
      <c r="U1183" s="176">
        <v>900</v>
      </c>
    </row>
    <row r="1184" spans="1:21" x14ac:dyDescent="0.3">
      <c r="A1184" s="232">
        <v>809705</v>
      </c>
      <c r="B1184" s="232" t="s">
        <v>1171</v>
      </c>
      <c r="C1184" s="232" t="s">
        <v>104</v>
      </c>
      <c r="D1184" s="232" t="s">
        <v>1172</v>
      </c>
      <c r="E1184" s="232">
        <v>1</v>
      </c>
      <c r="F1184" s="233">
        <v>35998</v>
      </c>
      <c r="G1184" s="232" t="s">
        <v>1173</v>
      </c>
      <c r="H1184" s="234">
        <v>1</v>
      </c>
      <c r="I1184" s="236">
        <v>1</v>
      </c>
      <c r="J1184" s="236"/>
      <c r="S1184" s="176">
        <v>2365</v>
      </c>
      <c r="T1184" s="235">
        <v>44403</v>
      </c>
      <c r="U1184" s="176">
        <v>7000</v>
      </c>
    </row>
    <row r="1185" spans="1:21" x14ac:dyDescent="0.3">
      <c r="A1185" s="232">
        <v>812967</v>
      </c>
      <c r="B1185" s="232" t="s">
        <v>1176</v>
      </c>
      <c r="C1185" s="232" t="s">
        <v>79</v>
      </c>
      <c r="D1185" s="232" t="s">
        <v>996</v>
      </c>
      <c r="E1185" s="232">
        <v>1</v>
      </c>
      <c r="F1185" s="233">
        <v>28584</v>
      </c>
      <c r="G1185" s="232" t="s">
        <v>844</v>
      </c>
      <c r="H1185" s="234">
        <v>1</v>
      </c>
      <c r="I1185" s="236">
        <v>1</v>
      </c>
      <c r="J1185" s="236"/>
      <c r="S1185" s="176">
        <v>2369</v>
      </c>
      <c r="T1185" s="235">
        <v>44403</v>
      </c>
      <c r="U1185" s="176">
        <v>30000</v>
      </c>
    </row>
    <row r="1186" spans="1:21" x14ac:dyDescent="0.3">
      <c r="A1186" s="232">
        <v>811550</v>
      </c>
      <c r="B1186" s="232" t="s">
        <v>1183</v>
      </c>
      <c r="C1186" s="232" t="s">
        <v>104</v>
      </c>
      <c r="D1186" s="232" t="s">
        <v>646</v>
      </c>
      <c r="E1186" s="232">
        <v>1</v>
      </c>
      <c r="F1186" s="233">
        <v>35443</v>
      </c>
      <c r="G1186" s="232" t="s">
        <v>251</v>
      </c>
      <c r="H1186" s="234">
        <v>1</v>
      </c>
      <c r="I1186" s="236">
        <v>1</v>
      </c>
      <c r="J1186" s="236"/>
      <c r="S1186" s="176">
        <v>2389</v>
      </c>
      <c r="T1186" s="235">
        <v>44406</v>
      </c>
      <c r="U1186" s="176">
        <v>10000</v>
      </c>
    </row>
    <row r="1187" spans="1:21" x14ac:dyDescent="0.3">
      <c r="A1187" s="232">
        <v>811545</v>
      </c>
      <c r="B1187" s="232" t="s">
        <v>1188</v>
      </c>
      <c r="C1187" s="232" t="s">
        <v>1189</v>
      </c>
      <c r="D1187" s="232" t="s">
        <v>778</v>
      </c>
      <c r="E1187" s="232">
        <v>1</v>
      </c>
      <c r="F1187" s="233" t="s">
        <v>1190</v>
      </c>
      <c r="G1187" s="232" t="s">
        <v>264</v>
      </c>
      <c r="H1187" s="234">
        <v>1</v>
      </c>
      <c r="I1187" s="236">
        <v>1</v>
      </c>
      <c r="J1187" s="236"/>
      <c r="S1187" s="176">
        <v>2393</v>
      </c>
      <c r="T1187" s="235">
        <v>44406</v>
      </c>
      <c r="U1187" s="176">
        <v>1000</v>
      </c>
    </row>
    <row r="1188" spans="1:21" x14ac:dyDescent="0.3">
      <c r="A1188" s="232">
        <v>802311</v>
      </c>
      <c r="B1188" s="232" t="s">
        <v>1191</v>
      </c>
      <c r="C1188" s="232" t="s">
        <v>69</v>
      </c>
      <c r="D1188" s="232" t="s">
        <v>691</v>
      </c>
      <c r="E1188" s="232">
        <v>1</v>
      </c>
      <c r="F1188" s="233">
        <v>33178</v>
      </c>
      <c r="G1188" s="232" t="s">
        <v>1192</v>
      </c>
      <c r="H1188" s="234">
        <v>1</v>
      </c>
      <c r="I1188" s="236">
        <v>1</v>
      </c>
      <c r="J1188" s="236"/>
      <c r="S1188" s="176">
        <v>2394</v>
      </c>
      <c r="T1188" s="235">
        <v>44406</v>
      </c>
      <c r="U1188" s="176">
        <v>25000</v>
      </c>
    </row>
    <row r="1189" spans="1:21" x14ac:dyDescent="0.3">
      <c r="A1189" s="232">
        <v>813980</v>
      </c>
      <c r="B1189" s="232" t="s">
        <v>1208</v>
      </c>
      <c r="C1189" s="232" t="s">
        <v>114</v>
      </c>
      <c r="D1189" s="232" t="s">
        <v>676</v>
      </c>
      <c r="E1189" s="232">
        <v>1</v>
      </c>
      <c r="F1189" s="233" t="s">
        <v>1209</v>
      </c>
      <c r="G1189" s="232" t="s">
        <v>251</v>
      </c>
      <c r="H1189" s="234">
        <v>1</v>
      </c>
      <c r="I1189" s="236">
        <v>1</v>
      </c>
      <c r="J1189" s="236"/>
      <c r="S1189" s="176">
        <v>2436</v>
      </c>
      <c r="T1189" s="235">
        <v>44413</v>
      </c>
      <c r="U1189" s="176">
        <v>24000</v>
      </c>
    </row>
    <row r="1190" spans="1:21" x14ac:dyDescent="0.3">
      <c r="A1190" s="232">
        <v>813235</v>
      </c>
      <c r="B1190" s="232" t="s">
        <v>1217</v>
      </c>
      <c r="C1190" s="232" t="s">
        <v>183</v>
      </c>
      <c r="D1190" s="232" t="s">
        <v>1218</v>
      </c>
      <c r="E1190" s="232">
        <v>1</v>
      </c>
      <c r="F1190" s="233">
        <v>33414</v>
      </c>
      <c r="G1190" s="232" t="s">
        <v>251</v>
      </c>
      <c r="H1190" s="234">
        <v>1</v>
      </c>
      <c r="I1190" s="236">
        <v>1</v>
      </c>
      <c r="J1190" s="236"/>
      <c r="S1190" s="176">
        <v>2458</v>
      </c>
      <c r="T1190" s="235">
        <v>44418</v>
      </c>
      <c r="U1190" s="176">
        <v>6500</v>
      </c>
    </row>
    <row r="1191" spans="1:21" x14ac:dyDescent="0.3">
      <c r="A1191" s="232">
        <v>811645</v>
      </c>
      <c r="B1191" s="232" t="s">
        <v>1222</v>
      </c>
      <c r="C1191" s="232" t="s">
        <v>63</v>
      </c>
      <c r="D1191" s="232" t="s">
        <v>736</v>
      </c>
      <c r="E1191" s="232">
        <v>1</v>
      </c>
      <c r="F1191" s="233" t="s">
        <v>1223</v>
      </c>
      <c r="G1191" s="232" t="s">
        <v>666</v>
      </c>
      <c r="H1191" s="234">
        <v>1</v>
      </c>
      <c r="I1191" s="236">
        <v>1</v>
      </c>
      <c r="J1191" s="236"/>
      <c r="S1191" s="176">
        <v>2464</v>
      </c>
      <c r="T1191" s="235">
        <v>44418</v>
      </c>
      <c r="U1191" s="176">
        <v>10000</v>
      </c>
    </row>
    <row r="1192" spans="1:21" x14ac:dyDescent="0.3">
      <c r="A1192" s="232">
        <v>812823</v>
      </c>
      <c r="B1192" s="232" t="s">
        <v>1224</v>
      </c>
      <c r="C1192" s="232" t="s">
        <v>181</v>
      </c>
      <c r="D1192" s="232" t="s">
        <v>1032</v>
      </c>
      <c r="E1192" s="232">
        <v>1</v>
      </c>
      <c r="F1192" s="233">
        <v>36188</v>
      </c>
      <c r="G1192" s="232" t="s">
        <v>251</v>
      </c>
      <c r="H1192" s="234">
        <v>1</v>
      </c>
      <c r="I1192" s="236">
        <v>1</v>
      </c>
      <c r="J1192" s="236"/>
      <c r="S1192" s="176">
        <v>2471</v>
      </c>
      <c r="T1192" s="235">
        <v>44418</v>
      </c>
      <c r="U1192" s="176">
        <v>10000</v>
      </c>
    </row>
    <row r="1193" spans="1:21" x14ac:dyDescent="0.3">
      <c r="A1193" s="232">
        <v>813512</v>
      </c>
      <c r="B1193" s="232" t="s">
        <v>1230</v>
      </c>
      <c r="C1193" s="232" t="s">
        <v>66</v>
      </c>
      <c r="D1193" s="232" t="s">
        <v>1041</v>
      </c>
      <c r="E1193" s="232">
        <v>1</v>
      </c>
      <c r="F1193" s="233">
        <v>25168</v>
      </c>
      <c r="G1193" s="232" t="s">
        <v>702</v>
      </c>
      <c r="H1193" s="234">
        <v>1</v>
      </c>
      <c r="I1193" s="236">
        <v>1</v>
      </c>
      <c r="J1193" s="236"/>
      <c r="S1193" s="176">
        <v>2482</v>
      </c>
      <c r="T1193" s="235">
        <v>44418</v>
      </c>
      <c r="U1193" s="176">
        <v>26000</v>
      </c>
    </row>
    <row r="1194" spans="1:21" x14ac:dyDescent="0.3">
      <c r="A1194" s="232">
        <v>813706</v>
      </c>
      <c r="B1194" s="232" t="s">
        <v>1231</v>
      </c>
      <c r="C1194" s="232" t="s">
        <v>107</v>
      </c>
      <c r="D1194" s="232" t="s">
        <v>691</v>
      </c>
      <c r="E1194" s="232">
        <v>1</v>
      </c>
      <c r="F1194" s="233">
        <v>35065</v>
      </c>
      <c r="G1194" s="232" t="s">
        <v>927</v>
      </c>
      <c r="H1194" s="234">
        <v>1</v>
      </c>
      <c r="I1194" s="236">
        <v>1</v>
      </c>
      <c r="J1194" s="236"/>
      <c r="S1194" s="176">
        <v>2486</v>
      </c>
      <c r="T1194" s="235">
        <v>44419</v>
      </c>
      <c r="U1194" s="176">
        <v>19500</v>
      </c>
    </row>
    <row r="1195" spans="1:21" x14ac:dyDescent="0.3">
      <c r="A1195" s="232">
        <v>811083</v>
      </c>
      <c r="B1195" s="232" t="s">
        <v>1232</v>
      </c>
      <c r="C1195" s="232" t="s">
        <v>88</v>
      </c>
      <c r="D1195" s="232" t="s">
        <v>706</v>
      </c>
      <c r="E1195" s="232">
        <v>1</v>
      </c>
      <c r="F1195" s="233">
        <v>36130</v>
      </c>
      <c r="G1195" s="232" t="s">
        <v>251</v>
      </c>
      <c r="H1195" s="234">
        <v>1</v>
      </c>
      <c r="I1195" s="236">
        <v>1</v>
      </c>
      <c r="J1195" s="236"/>
      <c r="S1195" s="176">
        <v>2487</v>
      </c>
      <c r="T1195" s="235">
        <v>44419</v>
      </c>
      <c r="U1195" s="176">
        <v>13000</v>
      </c>
    </row>
    <row r="1196" spans="1:21" x14ac:dyDescent="0.3">
      <c r="A1196" s="232">
        <v>814017</v>
      </c>
      <c r="B1196" s="232" t="s">
        <v>305</v>
      </c>
      <c r="C1196" s="232" t="s">
        <v>143</v>
      </c>
      <c r="D1196" s="232" t="s">
        <v>628</v>
      </c>
      <c r="E1196" s="232">
        <v>1</v>
      </c>
      <c r="F1196" s="233">
        <v>34398</v>
      </c>
      <c r="G1196" s="232" t="s">
        <v>1234</v>
      </c>
      <c r="H1196" s="234">
        <v>1</v>
      </c>
      <c r="I1196" s="236">
        <v>1</v>
      </c>
      <c r="J1196" s="236"/>
      <c r="S1196" s="176">
        <v>2492</v>
      </c>
      <c r="T1196" s="235">
        <v>44419</v>
      </c>
      <c r="U1196" s="176">
        <v>30000</v>
      </c>
    </row>
    <row r="1197" spans="1:21" x14ac:dyDescent="0.3">
      <c r="A1197" s="232">
        <v>812969</v>
      </c>
      <c r="B1197" s="232" t="s">
        <v>1237</v>
      </c>
      <c r="C1197" s="232" t="s">
        <v>114</v>
      </c>
      <c r="D1197" s="232" t="s">
        <v>1152</v>
      </c>
      <c r="E1197" s="232">
        <v>1</v>
      </c>
      <c r="F1197" s="233">
        <v>34912</v>
      </c>
      <c r="G1197" s="232" t="s">
        <v>251</v>
      </c>
      <c r="H1197" s="234">
        <v>1</v>
      </c>
      <c r="I1197" s="236">
        <v>1</v>
      </c>
      <c r="J1197" s="236"/>
      <c r="S1197" s="176">
        <v>2499</v>
      </c>
      <c r="T1197" s="235">
        <v>44419</v>
      </c>
      <c r="U1197" s="176">
        <v>10000</v>
      </c>
    </row>
    <row r="1198" spans="1:21" x14ac:dyDescent="0.3">
      <c r="A1198" s="232">
        <v>812379</v>
      </c>
      <c r="B1198" s="232" t="s">
        <v>1243</v>
      </c>
      <c r="C1198" s="232" t="s">
        <v>96</v>
      </c>
      <c r="D1198" s="232" t="s">
        <v>1244</v>
      </c>
      <c r="E1198" s="232">
        <v>1</v>
      </c>
      <c r="F1198" s="233">
        <v>31601</v>
      </c>
      <c r="G1198" s="232" t="s">
        <v>251</v>
      </c>
      <c r="H1198" s="234">
        <v>1</v>
      </c>
      <c r="I1198" s="236">
        <v>1</v>
      </c>
      <c r="J1198" s="236"/>
      <c r="S1198" s="176">
        <v>2510</v>
      </c>
      <c r="T1198" s="235">
        <v>44420</v>
      </c>
      <c r="U1198" s="176">
        <v>1000</v>
      </c>
    </row>
    <row r="1199" spans="1:21" x14ac:dyDescent="0.3">
      <c r="A1199" s="232">
        <v>812129</v>
      </c>
      <c r="B1199" s="232" t="s">
        <v>1246</v>
      </c>
      <c r="C1199" s="232" t="s">
        <v>66</v>
      </c>
      <c r="D1199" s="232" t="s">
        <v>735</v>
      </c>
      <c r="E1199" s="232">
        <v>1</v>
      </c>
      <c r="F1199" s="233">
        <v>35593</v>
      </c>
      <c r="G1199" s="232" t="s">
        <v>1247</v>
      </c>
      <c r="H1199" s="234">
        <v>1</v>
      </c>
      <c r="I1199" s="236">
        <v>1</v>
      </c>
      <c r="J1199" s="236"/>
      <c r="S1199" s="176">
        <v>2514</v>
      </c>
      <c r="T1199" s="235">
        <v>44420</v>
      </c>
      <c r="U1199" s="176">
        <v>900</v>
      </c>
    </row>
    <row r="1200" spans="1:21" x14ac:dyDescent="0.3">
      <c r="A1200" s="232">
        <v>803752</v>
      </c>
      <c r="B1200" s="232" t="s">
        <v>1253</v>
      </c>
      <c r="C1200" s="232" t="s">
        <v>1254</v>
      </c>
      <c r="D1200" s="232" t="s">
        <v>1255</v>
      </c>
      <c r="E1200" s="232">
        <v>1</v>
      </c>
      <c r="F1200" s="233">
        <v>29097</v>
      </c>
      <c r="G1200" s="232" t="s">
        <v>261</v>
      </c>
      <c r="H1200" s="234">
        <v>1</v>
      </c>
      <c r="I1200" s="236">
        <v>1</v>
      </c>
      <c r="J1200" s="236"/>
      <c r="S1200" s="176">
        <v>2519</v>
      </c>
      <c r="T1200" s="235">
        <v>44420</v>
      </c>
      <c r="U1200" s="176">
        <v>2000</v>
      </c>
    </row>
    <row r="1201" spans="1:26" x14ac:dyDescent="0.3">
      <c r="A1201" s="232">
        <v>813492</v>
      </c>
      <c r="B1201" s="232" t="s">
        <v>1260</v>
      </c>
      <c r="C1201" s="232" t="s">
        <v>114</v>
      </c>
      <c r="D1201" s="232" t="s">
        <v>719</v>
      </c>
      <c r="E1201" s="232">
        <v>1</v>
      </c>
      <c r="F1201" s="233">
        <v>36220</v>
      </c>
      <c r="G1201" s="232" t="s">
        <v>1261</v>
      </c>
      <c r="H1201" s="234">
        <v>1</v>
      </c>
      <c r="I1201" s="236">
        <v>1</v>
      </c>
      <c r="J1201" s="236"/>
      <c r="S1201" s="176">
        <v>2531</v>
      </c>
      <c r="T1201" s="235">
        <v>44420</v>
      </c>
      <c r="U1201" s="176">
        <v>10000</v>
      </c>
    </row>
    <row r="1202" spans="1:26" x14ac:dyDescent="0.3">
      <c r="A1202" s="232">
        <v>813470</v>
      </c>
      <c r="B1202" s="232" t="s">
        <v>1268</v>
      </c>
      <c r="C1202" s="232" t="s">
        <v>157</v>
      </c>
      <c r="D1202" s="232" t="s">
        <v>884</v>
      </c>
      <c r="E1202" s="232">
        <v>1</v>
      </c>
      <c r="F1202" s="233">
        <v>32124</v>
      </c>
      <c r="G1202" s="232" t="s">
        <v>251</v>
      </c>
      <c r="H1202" s="234">
        <v>1</v>
      </c>
      <c r="I1202" s="236">
        <v>1</v>
      </c>
      <c r="J1202" s="236"/>
      <c r="S1202" s="176">
        <v>2539</v>
      </c>
      <c r="T1202" s="235">
        <v>44423</v>
      </c>
      <c r="U1202" s="176">
        <v>6500</v>
      </c>
    </row>
    <row r="1203" spans="1:26" x14ac:dyDescent="0.3">
      <c r="A1203" s="232">
        <v>813439</v>
      </c>
      <c r="B1203" s="232" t="s">
        <v>1292</v>
      </c>
      <c r="C1203" s="232" t="s">
        <v>166</v>
      </c>
      <c r="D1203" s="232" t="s">
        <v>731</v>
      </c>
      <c r="E1203" s="232">
        <v>1</v>
      </c>
      <c r="F1203" s="233">
        <v>33970</v>
      </c>
      <c r="G1203" s="232" t="s">
        <v>960</v>
      </c>
      <c r="H1203" s="234">
        <v>1</v>
      </c>
      <c r="I1203" s="236">
        <v>1</v>
      </c>
      <c r="J1203" s="236"/>
      <c r="S1203" s="176">
        <v>2569</v>
      </c>
      <c r="T1203" s="235">
        <v>44425</v>
      </c>
      <c r="U1203" s="176">
        <v>15000</v>
      </c>
    </row>
    <row r="1204" spans="1:26" x14ac:dyDescent="0.3">
      <c r="A1204" s="232">
        <v>800529</v>
      </c>
      <c r="B1204" s="232" t="s">
        <v>1293</v>
      </c>
      <c r="C1204" s="232" t="s">
        <v>104</v>
      </c>
      <c r="D1204" s="232" t="s">
        <v>607</v>
      </c>
      <c r="E1204" s="232">
        <v>1</v>
      </c>
      <c r="F1204" s="233">
        <v>26181</v>
      </c>
      <c r="G1204" s="232" t="s">
        <v>668</v>
      </c>
      <c r="H1204" s="234">
        <v>1</v>
      </c>
      <c r="I1204" s="236">
        <v>1</v>
      </c>
      <c r="J1204" s="236"/>
      <c r="S1204" s="176">
        <v>2572</v>
      </c>
      <c r="T1204" s="235">
        <v>44425</v>
      </c>
      <c r="U1204" s="176">
        <v>15000</v>
      </c>
    </row>
    <row r="1205" spans="1:26" x14ac:dyDescent="0.3">
      <c r="A1205" s="232">
        <v>814179</v>
      </c>
      <c r="B1205" s="232" t="s">
        <v>1310</v>
      </c>
      <c r="C1205" s="232" t="s">
        <v>114</v>
      </c>
      <c r="D1205" s="232" t="s">
        <v>931</v>
      </c>
      <c r="E1205" s="232">
        <v>1</v>
      </c>
      <c r="F1205" s="233">
        <v>36063</v>
      </c>
      <c r="G1205" s="232" t="s">
        <v>844</v>
      </c>
      <c r="H1205" s="234">
        <v>1</v>
      </c>
      <c r="I1205" s="236">
        <v>1</v>
      </c>
      <c r="J1205" s="236"/>
      <c r="S1205" s="176">
        <v>2602</v>
      </c>
      <c r="T1205" s="235">
        <v>44426</v>
      </c>
      <c r="U1205" s="176">
        <v>10000</v>
      </c>
    </row>
    <row r="1206" spans="1:26" x14ac:dyDescent="0.3">
      <c r="A1206" s="232">
        <v>811170</v>
      </c>
      <c r="B1206" s="232" t="s">
        <v>1313</v>
      </c>
      <c r="C1206" s="232" t="s">
        <v>1314</v>
      </c>
      <c r="D1206" s="232" t="s">
        <v>1315</v>
      </c>
      <c r="E1206" s="232">
        <v>1</v>
      </c>
      <c r="F1206" s="233">
        <v>29721</v>
      </c>
      <c r="G1206" s="232" t="s">
        <v>1316</v>
      </c>
      <c r="H1206" s="234">
        <v>1</v>
      </c>
      <c r="I1206" s="236">
        <v>1</v>
      </c>
      <c r="J1206" s="236"/>
      <c r="S1206" s="176">
        <v>2614</v>
      </c>
      <c r="T1206" s="235">
        <v>44427</v>
      </c>
      <c r="U1206" s="176">
        <v>33000</v>
      </c>
    </row>
    <row r="1207" spans="1:26" x14ac:dyDescent="0.3">
      <c r="A1207" s="232">
        <v>813586</v>
      </c>
      <c r="B1207" s="232" t="s">
        <v>1317</v>
      </c>
      <c r="C1207" s="232" t="s">
        <v>64</v>
      </c>
      <c r="D1207" s="232" t="s">
        <v>1318</v>
      </c>
      <c r="E1207" s="232">
        <v>1</v>
      </c>
      <c r="F1207" s="233">
        <v>30443</v>
      </c>
      <c r="G1207" s="232" t="s">
        <v>702</v>
      </c>
      <c r="H1207" s="234">
        <v>1</v>
      </c>
      <c r="I1207" s="236">
        <v>1</v>
      </c>
      <c r="J1207" s="236"/>
      <c r="S1207" s="176">
        <v>2616</v>
      </c>
      <c r="T1207" s="235">
        <v>44427</v>
      </c>
      <c r="U1207" s="176">
        <v>19500</v>
      </c>
    </row>
    <row r="1208" spans="1:26" x14ac:dyDescent="0.3">
      <c r="A1208" s="232">
        <v>812320</v>
      </c>
      <c r="B1208" s="232" t="s">
        <v>1322</v>
      </c>
      <c r="C1208" s="232" t="s">
        <v>71</v>
      </c>
      <c r="D1208" s="232" t="s">
        <v>1039</v>
      </c>
      <c r="E1208" s="232">
        <v>1</v>
      </c>
      <c r="F1208" s="233">
        <v>36332</v>
      </c>
      <c r="G1208" s="232" t="s">
        <v>759</v>
      </c>
      <c r="H1208" s="234">
        <v>1</v>
      </c>
      <c r="I1208" s="236">
        <v>1</v>
      </c>
      <c r="J1208" s="236"/>
      <c r="S1208" s="176">
        <v>2621</v>
      </c>
      <c r="T1208" s="235">
        <v>44427</v>
      </c>
      <c r="U1208" s="176">
        <v>11500</v>
      </c>
    </row>
    <row r="1209" spans="1:26" x14ac:dyDescent="0.3">
      <c r="A1209" s="232">
        <v>810839</v>
      </c>
      <c r="B1209" s="232" t="s">
        <v>1329</v>
      </c>
      <c r="C1209" s="232" t="s">
        <v>67</v>
      </c>
      <c r="D1209" s="232" t="s">
        <v>971</v>
      </c>
      <c r="E1209" s="232">
        <v>1</v>
      </c>
      <c r="F1209" s="233">
        <v>34360</v>
      </c>
      <c r="G1209" s="232" t="s">
        <v>1330</v>
      </c>
      <c r="H1209" s="234">
        <v>1</v>
      </c>
      <c r="I1209" s="236">
        <v>1</v>
      </c>
      <c r="J1209" s="236"/>
      <c r="S1209" s="176">
        <v>2627</v>
      </c>
      <c r="T1209" s="235">
        <v>44427</v>
      </c>
      <c r="U1209" s="176">
        <v>21500</v>
      </c>
    </row>
    <row r="1210" spans="1:26" x14ac:dyDescent="0.3">
      <c r="A1210" s="232">
        <v>810973</v>
      </c>
      <c r="B1210" s="232" t="s">
        <v>1331</v>
      </c>
      <c r="C1210" s="232" t="s">
        <v>364</v>
      </c>
      <c r="D1210" s="232" t="s">
        <v>607</v>
      </c>
      <c r="E1210" s="232">
        <v>1</v>
      </c>
      <c r="F1210" s="233">
        <v>32002</v>
      </c>
      <c r="G1210" s="232" t="s">
        <v>702</v>
      </c>
      <c r="H1210" s="234">
        <v>1</v>
      </c>
      <c r="I1210" s="236">
        <v>1</v>
      </c>
      <c r="J1210" s="236"/>
      <c r="S1210" s="176">
        <v>2628</v>
      </c>
      <c r="T1210" s="235">
        <v>44427</v>
      </c>
      <c r="U1210" s="176">
        <v>10000</v>
      </c>
    </row>
    <row r="1211" spans="1:26" x14ac:dyDescent="0.3">
      <c r="A1211" s="232">
        <v>811948</v>
      </c>
      <c r="B1211" s="232" t="s">
        <v>1338</v>
      </c>
      <c r="C1211" s="232" t="s">
        <v>164</v>
      </c>
      <c r="D1211" s="232" t="s">
        <v>973</v>
      </c>
      <c r="E1211" s="232">
        <v>1</v>
      </c>
      <c r="F1211" s="233">
        <v>32564</v>
      </c>
      <c r="G1211" s="232" t="s">
        <v>1008</v>
      </c>
      <c r="H1211" s="234">
        <v>1</v>
      </c>
      <c r="I1211" s="236">
        <v>1</v>
      </c>
      <c r="J1211" s="236"/>
      <c r="S1211" s="176">
        <v>2633</v>
      </c>
      <c r="T1211" s="235">
        <v>44427</v>
      </c>
      <c r="U1211" s="176">
        <v>20500</v>
      </c>
    </row>
    <row r="1212" spans="1:26" x14ac:dyDescent="0.3">
      <c r="A1212" s="232">
        <v>804808</v>
      </c>
      <c r="B1212" s="232" t="s">
        <v>1340</v>
      </c>
      <c r="C1212" s="232" t="s">
        <v>371</v>
      </c>
      <c r="D1212" s="232" t="s">
        <v>1341</v>
      </c>
      <c r="E1212" s="232">
        <v>1</v>
      </c>
      <c r="F1212" s="233">
        <v>30317</v>
      </c>
      <c r="G1212" s="232" t="s">
        <v>251</v>
      </c>
      <c r="H1212" s="234">
        <v>1</v>
      </c>
      <c r="I1212" s="236">
        <v>1</v>
      </c>
      <c r="J1212" s="236"/>
      <c r="S1212" s="176">
        <v>2637</v>
      </c>
      <c r="T1212" s="235">
        <v>44430</v>
      </c>
      <c r="U1212" s="176">
        <v>16000</v>
      </c>
    </row>
    <row r="1213" spans="1:26" x14ac:dyDescent="0.3">
      <c r="A1213" s="232">
        <v>813884</v>
      </c>
      <c r="B1213" s="232" t="s">
        <v>1346</v>
      </c>
      <c r="C1213" s="232" t="s">
        <v>145</v>
      </c>
      <c r="D1213" s="232" t="s">
        <v>697</v>
      </c>
      <c r="E1213" s="232">
        <v>1</v>
      </c>
      <c r="F1213" s="233">
        <v>36161</v>
      </c>
      <c r="G1213" s="232" t="s">
        <v>1347</v>
      </c>
      <c r="H1213" s="234">
        <v>1</v>
      </c>
      <c r="I1213" s="236">
        <v>1</v>
      </c>
      <c r="J1213" s="236"/>
      <c r="S1213" s="176">
        <v>2649</v>
      </c>
      <c r="T1213" s="235">
        <v>44433</v>
      </c>
      <c r="U1213" s="176">
        <v>62500</v>
      </c>
    </row>
    <row r="1214" spans="1:26" x14ac:dyDescent="0.3">
      <c r="A1214" s="232">
        <v>813142</v>
      </c>
      <c r="B1214" s="232" t="s">
        <v>1356</v>
      </c>
      <c r="C1214" s="232" t="s">
        <v>104</v>
      </c>
      <c r="D1214" s="232" t="s">
        <v>692</v>
      </c>
      <c r="E1214" s="232">
        <v>1</v>
      </c>
      <c r="F1214" s="233">
        <v>34201</v>
      </c>
      <c r="G1214" s="232" t="s">
        <v>271</v>
      </c>
      <c r="H1214" s="234">
        <v>1</v>
      </c>
      <c r="I1214" s="236">
        <v>1</v>
      </c>
      <c r="J1214" s="236"/>
      <c r="Z1214" s="176" t="s">
        <v>1144</v>
      </c>
    </row>
    <row r="1215" spans="1:26" x14ac:dyDescent="0.3">
      <c r="A1215" s="232">
        <v>807600</v>
      </c>
      <c r="B1215" s="232" t="s">
        <v>1362</v>
      </c>
      <c r="C1215" s="232" t="s">
        <v>153</v>
      </c>
      <c r="D1215" s="232" t="s">
        <v>800</v>
      </c>
      <c r="E1215" s="232">
        <v>1</v>
      </c>
      <c r="F1215" s="233">
        <v>36002</v>
      </c>
      <c r="G1215" s="232" t="s">
        <v>610</v>
      </c>
      <c r="H1215" s="234">
        <v>1</v>
      </c>
      <c r="I1215" s="236">
        <v>1</v>
      </c>
      <c r="J1215" s="236"/>
      <c r="V1215" s="176" t="s">
        <v>1144</v>
      </c>
      <c r="W1215" s="176" t="s">
        <v>1144</v>
      </c>
      <c r="Z1215" s="176" t="s">
        <v>1144</v>
      </c>
    </row>
    <row r="1216" spans="1:26" x14ac:dyDescent="0.3">
      <c r="A1216" s="232">
        <v>812618</v>
      </c>
      <c r="B1216" s="232" t="s">
        <v>1364</v>
      </c>
      <c r="C1216" s="232" t="s">
        <v>1365</v>
      </c>
      <c r="D1216" s="232" t="s">
        <v>607</v>
      </c>
      <c r="E1216" s="232">
        <v>1</v>
      </c>
      <c r="F1216" s="233">
        <v>35826</v>
      </c>
      <c r="G1216" s="232" t="s">
        <v>1366</v>
      </c>
      <c r="H1216" s="234">
        <v>1</v>
      </c>
      <c r="I1216" s="236">
        <v>1</v>
      </c>
      <c r="J1216" s="236"/>
      <c r="Z1216" s="176" t="s">
        <v>1144</v>
      </c>
    </row>
    <row r="1217" spans="1:26" x14ac:dyDescent="0.3">
      <c r="A1217" s="232">
        <v>812300</v>
      </c>
      <c r="B1217" s="232" t="s">
        <v>1370</v>
      </c>
      <c r="C1217" s="232" t="s">
        <v>1371</v>
      </c>
      <c r="D1217" s="232" t="s">
        <v>1372</v>
      </c>
      <c r="E1217" s="232">
        <v>1</v>
      </c>
      <c r="F1217" s="233">
        <v>32987</v>
      </c>
      <c r="G1217" s="232" t="s">
        <v>629</v>
      </c>
      <c r="H1217" s="234">
        <v>1</v>
      </c>
      <c r="I1217" s="236">
        <v>1</v>
      </c>
      <c r="J1217" s="236"/>
      <c r="Z1217" s="176" t="s">
        <v>1144</v>
      </c>
    </row>
    <row r="1218" spans="1:26" x14ac:dyDescent="0.3">
      <c r="A1218" s="232">
        <v>814027</v>
      </c>
      <c r="B1218" s="232" t="s">
        <v>1375</v>
      </c>
      <c r="C1218" s="232" t="s">
        <v>139</v>
      </c>
      <c r="D1218" s="232" t="s">
        <v>684</v>
      </c>
      <c r="E1218" s="232">
        <v>1</v>
      </c>
      <c r="F1218" s="233">
        <v>36338</v>
      </c>
      <c r="G1218" s="232" t="s">
        <v>251</v>
      </c>
      <c r="H1218" s="234">
        <v>1</v>
      </c>
      <c r="I1218" s="236">
        <v>1</v>
      </c>
      <c r="J1218" s="236"/>
    </row>
    <row r="1219" spans="1:26" x14ac:dyDescent="0.3">
      <c r="A1219" s="232">
        <v>813005</v>
      </c>
      <c r="B1219" s="232" t="s">
        <v>1382</v>
      </c>
      <c r="C1219" s="232" t="s">
        <v>326</v>
      </c>
      <c r="D1219" s="232" t="s">
        <v>784</v>
      </c>
      <c r="E1219" s="232">
        <v>1</v>
      </c>
      <c r="F1219" s="233">
        <v>36495</v>
      </c>
      <c r="G1219" s="232" t="s">
        <v>251</v>
      </c>
      <c r="H1219" s="234">
        <v>1</v>
      </c>
      <c r="I1219" s="236">
        <v>1</v>
      </c>
      <c r="J1219" s="236"/>
    </row>
    <row r="1220" spans="1:26" x14ac:dyDescent="0.3">
      <c r="A1220" s="232">
        <v>813703</v>
      </c>
      <c r="B1220" s="232" t="s">
        <v>1383</v>
      </c>
      <c r="C1220" s="232" t="s">
        <v>354</v>
      </c>
      <c r="D1220" s="232" t="s">
        <v>852</v>
      </c>
      <c r="E1220" s="232">
        <v>1</v>
      </c>
      <c r="F1220" s="233">
        <v>37425</v>
      </c>
      <c r="G1220" s="232" t="s">
        <v>1384</v>
      </c>
      <c r="H1220" s="234">
        <v>1</v>
      </c>
      <c r="I1220" s="236">
        <v>1</v>
      </c>
      <c r="J1220" s="236"/>
    </row>
    <row r="1221" spans="1:26" x14ac:dyDescent="0.3">
      <c r="A1221" s="232">
        <v>813365</v>
      </c>
      <c r="B1221" s="232" t="s">
        <v>1392</v>
      </c>
      <c r="C1221" s="232" t="s">
        <v>66</v>
      </c>
      <c r="D1221" s="232" t="s">
        <v>730</v>
      </c>
      <c r="E1221" s="232">
        <v>1</v>
      </c>
      <c r="F1221" s="233">
        <v>36373</v>
      </c>
      <c r="G1221" s="232" t="s">
        <v>770</v>
      </c>
      <c r="H1221" s="234">
        <v>1</v>
      </c>
      <c r="I1221" s="236">
        <v>1</v>
      </c>
      <c r="J1221" s="236"/>
      <c r="Z1221" s="176" t="s">
        <v>1144</v>
      </c>
    </row>
    <row r="1222" spans="1:26" x14ac:dyDescent="0.3">
      <c r="A1222" s="232">
        <v>814034</v>
      </c>
      <c r="B1222" s="232" t="s">
        <v>1395</v>
      </c>
      <c r="C1222" s="232" t="s">
        <v>406</v>
      </c>
      <c r="D1222" s="232" t="s">
        <v>1396</v>
      </c>
      <c r="E1222" s="232">
        <v>1</v>
      </c>
      <c r="F1222" s="233">
        <v>36708</v>
      </c>
      <c r="G1222" s="232" t="s">
        <v>251</v>
      </c>
      <c r="H1222" s="234">
        <v>1</v>
      </c>
      <c r="I1222" s="236">
        <v>1</v>
      </c>
      <c r="J1222" s="236"/>
      <c r="Z1222" s="176" t="s">
        <v>1144</v>
      </c>
    </row>
    <row r="1223" spans="1:26" x14ac:dyDescent="0.3">
      <c r="A1223" s="232">
        <v>813566</v>
      </c>
      <c r="B1223" s="232" t="s">
        <v>1400</v>
      </c>
      <c r="C1223" s="232" t="s">
        <v>103</v>
      </c>
      <c r="D1223" s="232" t="s">
        <v>686</v>
      </c>
      <c r="E1223" s="232">
        <v>1</v>
      </c>
      <c r="F1223" s="233" t="s">
        <v>1401</v>
      </c>
      <c r="G1223" s="232" t="s">
        <v>251</v>
      </c>
      <c r="H1223" s="234">
        <v>1</v>
      </c>
      <c r="I1223" s="236">
        <v>1</v>
      </c>
      <c r="J1223" s="236"/>
    </row>
    <row r="1224" spans="1:26" x14ac:dyDescent="0.3">
      <c r="A1224" s="232">
        <v>801179</v>
      </c>
      <c r="B1224" s="232" t="s">
        <v>1402</v>
      </c>
      <c r="C1224" s="232" t="s">
        <v>323</v>
      </c>
      <c r="D1224" s="232" t="s">
        <v>1403</v>
      </c>
      <c r="E1224" s="232">
        <v>1</v>
      </c>
      <c r="F1224" s="233">
        <v>31048</v>
      </c>
      <c r="G1224" s="232" t="s">
        <v>251</v>
      </c>
      <c r="H1224" s="234">
        <v>1</v>
      </c>
      <c r="I1224" s="236">
        <v>1</v>
      </c>
      <c r="J1224" s="236"/>
      <c r="Z1224" s="176" t="s">
        <v>1144</v>
      </c>
    </row>
    <row r="1225" spans="1:26" x14ac:dyDescent="0.3">
      <c r="A1225" s="232">
        <v>812670</v>
      </c>
      <c r="B1225" s="232" t="s">
        <v>1404</v>
      </c>
      <c r="C1225" s="232" t="s">
        <v>67</v>
      </c>
      <c r="D1225" s="232" t="s">
        <v>1059</v>
      </c>
      <c r="E1225" s="232">
        <v>1</v>
      </c>
      <c r="F1225" s="233">
        <v>32799</v>
      </c>
      <c r="G1225" s="232" t="s">
        <v>261</v>
      </c>
      <c r="H1225" s="234">
        <v>1</v>
      </c>
      <c r="I1225" s="236">
        <v>1</v>
      </c>
      <c r="J1225" s="236"/>
      <c r="Z1225" s="176" t="s">
        <v>1144</v>
      </c>
    </row>
    <row r="1226" spans="1:26" x14ac:dyDescent="0.3">
      <c r="A1226" s="232">
        <v>812381</v>
      </c>
      <c r="B1226" s="232" t="s">
        <v>1410</v>
      </c>
      <c r="C1226" s="232" t="s">
        <v>61</v>
      </c>
      <c r="D1226" s="232" t="s">
        <v>1411</v>
      </c>
      <c r="E1226" s="232">
        <v>1</v>
      </c>
      <c r="F1226" s="233">
        <v>29753</v>
      </c>
      <c r="G1226" s="232" t="s">
        <v>251</v>
      </c>
      <c r="H1226" s="234">
        <v>1</v>
      </c>
      <c r="I1226" s="236">
        <v>1</v>
      </c>
      <c r="J1226" s="236"/>
      <c r="Z1226" s="176" t="s">
        <v>1144</v>
      </c>
    </row>
    <row r="1227" spans="1:26" x14ac:dyDescent="0.3">
      <c r="A1227" s="232">
        <v>811454</v>
      </c>
      <c r="B1227" s="232" t="s">
        <v>1423</v>
      </c>
      <c r="C1227" s="232" t="s">
        <v>1424</v>
      </c>
      <c r="D1227" s="232" t="s">
        <v>1425</v>
      </c>
      <c r="E1227" s="232">
        <v>1</v>
      </c>
      <c r="F1227" s="233">
        <v>34202</v>
      </c>
      <c r="G1227" s="232" t="s">
        <v>1426</v>
      </c>
      <c r="H1227" s="234">
        <v>1</v>
      </c>
      <c r="I1227" s="236">
        <v>1</v>
      </c>
      <c r="J1227" s="236"/>
      <c r="Z1227" s="176" t="s">
        <v>1144</v>
      </c>
    </row>
    <row r="1228" spans="1:26" x14ac:dyDescent="0.3">
      <c r="A1228" s="232">
        <v>813601</v>
      </c>
      <c r="B1228" s="232" t="s">
        <v>1427</v>
      </c>
      <c r="C1228" s="232" t="s">
        <v>1428</v>
      </c>
      <c r="D1228" s="232" t="s">
        <v>600</v>
      </c>
      <c r="E1228" s="232">
        <v>1</v>
      </c>
      <c r="F1228" s="233">
        <v>34604</v>
      </c>
      <c r="G1228" s="232" t="s">
        <v>251</v>
      </c>
      <c r="H1228" s="234">
        <v>1</v>
      </c>
      <c r="I1228" s="236">
        <v>1</v>
      </c>
      <c r="J1228" s="236"/>
      <c r="Z1228" s="176" t="s">
        <v>1144</v>
      </c>
    </row>
    <row r="1229" spans="1:26" x14ac:dyDescent="0.3">
      <c r="A1229" s="232">
        <v>811552</v>
      </c>
      <c r="B1229" s="232" t="s">
        <v>1429</v>
      </c>
      <c r="C1229" s="232" t="s">
        <v>114</v>
      </c>
      <c r="D1229" s="232" t="s">
        <v>691</v>
      </c>
      <c r="E1229" s="232">
        <v>1</v>
      </c>
      <c r="F1229" s="233">
        <v>35833</v>
      </c>
      <c r="G1229" s="232" t="s">
        <v>850</v>
      </c>
      <c r="H1229" s="234">
        <v>1</v>
      </c>
      <c r="I1229" s="236">
        <v>1</v>
      </c>
      <c r="J1229" s="236"/>
    </row>
    <row r="1230" spans="1:26" x14ac:dyDescent="0.3">
      <c r="A1230" s="232">
        <v>814044</v>
      </c>
      <c r="B1230" s="232" t="s">
        <v>1430</v>
      </c>
      <c r="C1230" s="232" t="s">
        <v>102</v>
      </c>
      <c r="D1230" s="232" t="s">
        <v>1431</v>
      </c>
      <c r="E1230" s="232">
        <v>1</v>
      </c>
      <c r="F1230" s="233">
        <v>36673</v>
      </c>
      <c r="G1230" s="232" t="s">
        <v>251</v>
      </c>
      <c r="H1230" s="234">
        <v>1</v>
      </c>
      <c r="I1230" s="236">
        <v>1</v>
      </c>
      <c r="J1230" s="236"/>
      <c r="Z1230" s="176" t="s">
        <v>1144</v>
      </c>
    </row>
    <row r="1231" spans="1:26" x14ac:dyDescent="0.3">
      <c r="A1231" s="232">
        <v>813973</v>
      </c>
      <c r="B1231" s="232" t="s">
        <v>1436</v>
      </c>
      <c r="C1231" s="232" t="s">
        <v>92</v>
      </c>
      <c r="D1231" s="232" t="s">
        <v>644</v>
      </c>
      <c r="E1231" s="232">
        <v>1</v>
      </c>
      <c r="F1231" s="233" t="s">
        <v>1437</v>
      </c>
      <c r="G1231" s="232" t="s">
        <v>798</v>
      </c>
      <c r="H1231" s="234">
        <v>1</v>
      </c>
      <c r="I1231" s="236">
        <v>1</v>
      </c>
      <c r="J1231" s="236"/>
      <c r="Z1231" s="176" t="s">
        <v>1144</v>
      </c>
    </row>
    <row r="1232" spans="1:26" x14ac:dyDescent="0.3">
      <c r="A1232" s="232">
        <v>813838</v>
      </c>
      <c r="B1232" s="232" t="s">
        <v>1438</v>
      </c>
      <c r="C1232" s="232" t="s">
        <v>139</v>
      </c>
      <c r="D1232" s="232" t="s">
        <v>897</v>
      </c>
      <c r="E1232" s="232">
        <v>1</v>
      </c>
      <c r="F1232" s="233">
        <v>36418</v>
      </c>
      <c r="G1232" s="232" t="s">
        <v>251</v>
      </c>
      <c r="H1232" s="234">
        <v>1</v>
      </c>
      <c r="I1232" s="236">
        <v>1</v>
      </c>
      <c r="J1232" s="236"/>
      <c r="Z1232" s="176" t="s">
        <v>1144</v>
      </c>
    </row>
    <row r="1233" spans="1:26" x14ac:dyDescent="0.3">
      <c r="A1233" s="232">
        <v>813933</v>
      </c>
      <c r="B1233" s="232" t="s">
        <v>1442</v>
      </c>
      <c r="C1233" s="232" t="s">
        <v>470</v>
      </c>
      <c r="D1233" s="232" t="s">
        <v>971</v>
      </c>
      <c r="E1233" s="232">
        <v>1</v>
      </c>
      <c r="F1233" s="233">
        <v>28208</v>
      </c>
      <c r="G1233" s="232" t="s">
        <v>251</v>
      </c>
      <c r="H1233" s="234">
        <v>1</v>
      </c>
      <c r="I1233" s="236">
        <v>1</v>
      </c>
      <c r="J1233" s="236"/>
    </row>
    <row r="1234" spans="1:26" x14ac:dyDescent="0.3">
      <c r="A1234" s="232">
        <v>810092</v>
      </c>
      <c r="B1234" s="232" t="s">
        <v>1444</v>
      </c>
      <c r="C1234" s="232" t="s">
        <v>68</v>
      </c>
      <c r="D1234" s="232" t="s">
        <v>628</v>
      </c>
      <c r="E1234" s="232">
        <v>1</v>
      </c>
      <c r="H1234" s="234">
        <v>1</v>
      </c>
      <c r="I1234" s="236">
        <v>1</v>
      </c>
      <c r="J1234" s="236"/>
      <c r="Z1234" s="176" t="s">
        <v>1144</v>
      </c>
    </row>
    <row r="1235" spans="1:26" x14ac:dyDescent="0.3">
      <c r="A1235" s="232">
        <v>810811</v>
      </c>
      <c r="B1235" s="232" t="s">
        <v>1445</v>
      </c>
      <c r="C1235" s="232" t="s">
        <v>478</v>
      </c>
      <c r="D1235" s="232" t="s">
        <v>789</v>
      </c>
      <c r="E1235" s="232">
        <v>1</v>
      </c>
      <c r="F1235" s="233">
        <v>33126</v>
      </c>
      <c r="G1235" s="232" t="s">
        <v>702</v>
      </c>
      <c r="H1235" s="234">
        <v>1</v>
      </c>
      <c r="I1235" s="236">
        <v>1</v>
      </c>
      <c r="J1235" s="236"/>
      <c r="Z1235" s="176" t="s">
        <v>1144</v>
      </c>
    </row>
    <row r="1236" spans="1:26" x14ac:dyDescent="0.3">
      <c r="A1236" s="232">
        <v>803079</v>
      </c>
      <c r="B1236" s="232" t="s">
        <v>1446</v>
      </c>
      <c r="C1236" s="232" t="s">
        <v>143</v>
      </c>
      <c r="D1236" s="232" t="s">
        <v>800</v>
      </c>
      <c r="E1236" s="232">
        <v>1</v>
      </c>
      <c r="F1236" s="233">
        <v>33970</v>
      </c>
      <c r="G1236" s="232" t="s">
        <v>251</v>
      </c>
      <c r="H1236" s="234">
        <v>1</v>
      </c>
      <c r="I1236" s="236">
        <v>1</v>
      </c>
      <c r="J1236" s="236"/>
      <c r="Y1236" s="176" t="s">
        <v>1144</v>
      </c>
      <c r="Z1236" s="176" t="s">
        <v>1144</v>
      </c>
    </row>
    <row r="1237" spans="1:26" x14ac:dyDescent="0.3">
      <c r="A1237" s="232">
        <v>804534</v>
      </c>
      <c r="B1237" s="232" t="s">
        <v>1447</v>
      </c>
      <c r="C1237" s="232" t="s">
        <v>134</v>
      </c>
      <c r="D1237" s="232" t="s">
        <v>911</v>
      </c>
      <c r="E1237" s="232">
        <v>1</v>
      </c>
      <c r="H1237" s="234">
        <v>1</v>
      </c>
      <c r="I1237" s="236">
        <v>1</v>
      </c>
      <c r="J1237" s="236"/>
      <c r="X1237" s="176" t="s">
        <v>1144</v>
      </c>
      <c r="Y1237" s="176" t="s">
        <v>1144</v>
      </c>
      <c r="Z1237" s="176" t="s">
        <v>1144</v>
      </c>
    </row>
    <row r="1238" spans="1:26" x14ac:dyDescent="0.3">
      <c r="A1238" s="232">
        <v>810175</v>
      </c>
      <c r="B1238" s="232" t="s">
        <v>1449</v>
      </c>
      <c r="C1238" s="232" t="s">
        <v>90</v>
      </c>
      <c r="D1238" s="232" t="s">
        <v>1450</v>
      </c>
      <c r="E1238" s="232">
        <v>1</v>
      </c>
      <c r="F1238" s="233">
        <v>30317</v>
      </c>
      <c r="G1238" s="232" t="s">
        <v>251</v>
      </c>
      <c r="H1238" s="234">
        <v>1</v>
      </c>
      <c r="I1238" s="236">
        <v>1</v>
      </c>
      <c r="J1238" s="236"/>
      <c r="X1238" s="176" t="s">
        <v>1144</v>
      </c>
      <c r="Y1238" s="176" t="s">
        <v>1144</v>
      </c>
      <c r="Z1238" s="176" t="s">
        <v>1144</v>
      </c>
    </row>
    <row r="1239" spans="1:26" x14ac:dyDescent="0.3">
      <c r="A1239" s="232">
        <v>801945</v>
      </c>
      <c r="B1239" s="232" t="s">
        <v>1452</v>
      </c>
      <c r="C1239" s="232" t="s">
        <v>331</v>
      </c>
      <c r="D1239" s="232" t="s">
        <v>603</v>
      </c>
      <c r="E1239" s="232">
        <v>1</v>
      </c>
      <c r="F1239" s="233">
        <v>33506</v>
      </c>
      <c r="G1239" s="232" t="s">
        <v>267</v>
      </c>
      <c r="H1239" s="234">
        <v>1</v>
      </c>
      <c r="I1239" s="236">
        <v>1</v>
      </c>
      <c r="J1239" s="236"/>
      <c r="X1239" s="176" t="s">
        <v>1144</v>
      </c>
      <c r="Y1239" s="176" t="s">
        <v>1144</v>
      </c>
      <c r="Z1239" s="176" t="s">
        <v>1144</v>
      </c>
    </row>
    <row r="1240" spans="1:26" x14ac:dyDescent="0.3">
      <c r="A1240" s="232">
        <v>802042</v>
      </c>
      <c r="B1240" s="232" t="s">
        <v>1453</v>
      </c>
      <c r="C1240" s="232" t="s">
        <v>157</v>
      </c>
      <c r="D1240" s="232" t="s">
        <v>1016</v>
      </c>
      <c r="E1240" s="232">
        <v>1</v>
      </c>
      <c r="F1240" s="233">
        <v>34335</v>
      </c>
      <c r="G1240" s="232" t="s">
        <v>264</v>
      </c>
      <c r="H1240" s="234">
        <v>1</v>
      </c>
      <c r="I1240" s="236">
        <v>1</v>
      </c>
      <c r="J1240" s="236"/>
      <c r="X1240" s="176" t="s">
        <v>1144</v>
      </c>
      <c r="Y1240" s="176" t="s">
        <v>1144</v>
      </c>
      <c r="Z1240" s="176" t="s">
        <v>1144</v>
      </c>
    </row>
    <row r="1241" spans="1:26" x14ac:dyDescent="0.3">
      <c r="A1241" s="232">
        <v>802048</v>
      </c>
      <c r="B1241" s="232" t="s">
        <v>1454</v>
      </c>
      <c r="C1241" s="232" t="s">
        <v>1455</v>
      </c>
      <c r="D1241" s="232" t="s">
        <v>789</v>
      </c>
      <c r="E1241" s="232">
        <v>1</v>
      </c>
      <c r="F1241" s="233">
        <v>34413</v>
      </c>
      <c r="G1241" s="232" t="s">
        <v>702</v>
      </c>
      <c r="H1241" s="234">
        <v>1</v>
      </c>
      <c r="I1241" s="236">
        <v>1</v>
      </c>
      <c r="J1241" s="236"/>
      <c r="X1241" s="176" t="s">
        <v>1144</v>
      </c>
      <c r="Y1241" s="176" t="s">
        <v>1144</v>
      </c>
      <c r="Z1241" s="176" t="s">
        <v>1144</v>
      </c>
    </row>
    <row r="1242" spans="1:26" x14ac:dyDescent="0.3">
      <c r="A1242" s="232">
        <v>802544</v>
      </c>
      <c r="B1242" s="232" t="s">
        <v>1456</v>
      </c>
      <c r="C1242" s="232" t="s">
        <v>68</v>
      </c>
      <c r="D1242" s="232" t="s">
        <v>1457</v>
      </c>
      <c r="E1242" s="232">
        <v>1</v>
      </c>
      <c r="F1242" s="233">
        <v>34265</v>
      </c>
      <c r="G1242" s="232" t="s">
        <v>251</v>
      </c>
      <c r="H1242" s="234">
        <v>1</v>
      </c>
      <c r="I1242" s="236">
        <v>1</v>
      </c>
      <c r="J1242" s="236"/>
      <c r="Y1242" s="176" t="s">
        <v>1144</v>
      </c>
      <c r="Z1242" s="176" t="s">
        <v>1144</v>
      </c>
    </row>
    <row r="1243" spans="1:26" x14ac:dyDescent="0.3">
      <c r="A1243" s="232">
        <v>805050</v>
      </c>
      <c r="B1243" s="232" t="s">
        <v>1460</v>
      </c>
      <c r="C1243" s="232" t="s">
        <v>66</v>
      </c>
      <c r="D1243" s="232" t="s">
        <v>1036</v>
      </c>
      <c r="E1243" s="232">
        <v>1</v>
      </c>
      <c r="F1243" s="233">
        <v>34098</v>
      </c>
      <c r="G1243" s="232" t="s">
        <v>251</v>
      </c>
      <c r="H1243" s="234">
        <v>1</v>
      </c>
      <c r="I1243" s="236">
        <v>1</v>
      </c>
      <c r="J1243" s="236"/>
      <c r="X1243" s="176" t="s">
        <v>1144</v>
      </c>
      <c r="Y1243" s="176" t="s">
        <v>1144</v>
      </c>
      <c r="Z1243" s="176" t="s">
        <v>1144</v>
      </c>
    </row>
    <row r="1244" spans="1:26" x14ac:dyDescent="0.3">
      <c r="A1244" s="232">
        <v>805189</v>
      </c>
      <c r="B1244" s="232" t="s">
        <v>1461</v>
      </c>
      <c r="C1244" s="232" t="s">
        <v>66</v>
      </c>
      <c r="D1244" s="232" t="s">
        <v>789</v>
      </c>
      <c r="E1244" s="232">
        <v>1</v>
      </c>
      <c r="H1244" s="234">
        <v>1</v>
      </c>
      <c r="I1244" s="236">
        <v>1</v>
      </c>
      <c r="J1244" s="236"/>
      <c r="X1244" s="176" t="s">
        <v>1144</v>
      </c>
      <c r="Y1244" s="176" t="s">
        <v>1144</v>
      </c>
      <c r="Z1244" s="176" t="s">
        <v>1144</v>
      </c>
    </row>
    <row r="1245" spans="1:26" x14ac:dyDescent="0.3">
      <c r="A1245" s="232">
        <v>805356</v>
      </c>
      <c r="B1245" s="232" t="s">
        <v>1465</v>
      </c>
      <c r="C1245" s="232" t="s">
        <v>96</v>
      </c>
      <c r="D1245" s="232" t="s">
        <v>1466</v>
      </c>
      <c r="E1245" s="232">
        <v>1</v>
      </c>
      <c r="F1245" s="233">
        <v>34492</v>
      </c>
      <c r="G1245" s="232" t="s">
        <v>251</v>
      </c>
      <c r="H1245" s="234">
        <v>1</v>
      </c>
      <c r="I1245" s="236">
        <v>1</v>
      </c>
      <c r="J1245" s="236"/>
      <c r="Y1245" s="176" t="s">
        <v>1144</v>
      </c>
      <c r="Z1245" s="176" t="s">
        <v>1144</v>
      </c>
    </row>
    <row r="1246" spans="1:26" x14ac:dyDescent="0.3">
      <c r="A1246" s="232">
        <v>806052</v>
      </c>
      <c r="B1246" s="232" t="s">
        <v>1467</v>
      </c>
      <c r="C1246" s="232" t="s">
        <v>1468</v>
      </c>
      <c r="D1246" s="232" t="s">
        <v>603</v>
      </c>
      <c r="E1246" s="232">
        <v>1</v>
      </c>
      <c r="F1246" s="233">
        <v>35065</v>
      </c>
      <c r="G1246" s="232" t="s">
        <v>812</v>
      </c>
      <c r="H1246" s="234">
        <v>1</v>
      </c>
      <c r="I1246" s="236">
        <v>1</v>
      </c>
      <c r="J1246" s="236"/>
      <c r="X1246" s="176" t="s">
        <v>1144</v>
      </c>
      <c r="Y1246" s="176" t="s">
        <v>1144</v>
      </c>
      <c r="Z1246" s="176" t="s">
        <v>1144</v>
      </c>
    </row>
    <row r="1247" spans="1:26" x14ac:dyDescent="0.3">
      <c r="A1247" s="232">
        <v>806092</v>
      </c>
      <c r="B1247" s="232" t="s">
        <v>1469</v>
      </c>
      <c r="C1247" s="232" t="s">
        <v>329</v>
      </c>
      <c r="D1247" s="232" t="s">
        <v>1470</v>
      </c>
      <c r="E1247" s="232">
        <v>1</v>
      </c>
      <c r="F1247" s="233">
        <v>34076</v>
      </c>
      <c r="G1247" s="232" t="s">
        <v>702</v>
      </c>
      <c r="H1247" s="234">
        <v>1</v>
      </c>
      <c r="I1247" s="236">
        <v>1</v>
      </c>
      <c r="J1247" s="236"/>
      <c r="X1247" s="176" t="s">
        <v>1144</v>
      </c>
      <c r="Y1247" s="176" t="s">
        <v>1144</v>
      </c>
      <c r="Z1247" s="176" t="s">
        <v>1144</v>
      </c>
    </row>
    <row r="1248" spans="1:26" x14ac:dyDescent="0.3">
      <c r="A1248" s="232">
        <v>806814</v>
      </c>
      <c r="B1248" s="232" t="s">
        <v>1471</v>
      </c>
      <c r="C1248" s="232" t="s">
        <v>198</v>
      </c>
      <c r="D1248" s="232" t="s">
        <v>918</v>
      </c>
      <c r="E1248" s="232">
        <v>1</v>
      </c>
      <c r="F1248" s="233">
        <v>28000</v>
      </c>
      <c r="G1248" s="232" t="s">
        <v>251</v>
      </c>
      <c r="H1248" s="234">
        <v>1</v>
      </c>
      <c r="I1248" s="236">
        <v>1</v>
      </c>
      <c r="J1248" s="236"/>
      <c r="X1248" s="176" t="s">
        <v>1144</v>
      </c>
      <c r="Y1248" s="176" t="s">
        <v>1144</v>
      </c>
      <c r="Z1248" s="176" t="s">
        <v>1144</v>
      </c>
    </row>
    <row r="1249" spans="1:26" x14ac:dyDescent="0.3">
      <c r="A1249" s="232">
        <v>807794</v>
      </c>
      <c r="B1249" s="232" t="s">
        <v>1479</v>
      </c>
      <c r="C1249" s="232" t="s">
        <v>1480</v>
      </c>
      <c r="D1249" s="232" t="s">
        <v>672</v>
      </c>
      <c r="E1249" s="232">
        <v>1</v>
      </c>
      <c r="F1249" s="233">
        <v>33604</v>
      </c>
      <c r="G1249" s="232" t="s">
        <v>251</v>
      </c>
      <c r="H1249" s="234">
        <v>1</v>
      </c>
      <c r="I1249" s="236">
        <v>1</v>
      </c>
      <c r="J1249" s="236"/>
      <c r="Y1249" s="176" t="s">
        <v>1144</v>
      </c>
      <c r="Z1249" s="176" t="s">
        <v>1144</v>
      </c>
    </row>
    <row r="1250" spans="1:26" x14ac:dyDescent="0.3">
      <c r="A1250" s="232">
        <v>807934</v>
      </c>
      <c r="B1250" s="232" t="s">
        <v>1481</v>
      </c>
      <c r="C1250" s="232" t="s">
        <v>338</v>
      </c>
      <c r="D1250" s="232" t="s">
        <v>1482</v>
      </c>
      <c r="E1250" s="232">
        <v>1</v>
      </c>
      <c r="F1250" s="233">
        <v>35815</v>
      </c>
      <c r="G1250" s="232" t="s">
        <v>251</v>
      </c>
      <c r="H1250" s="234">
        <v>1</v>
      </c>
      <c r="I1250" s="236">
        <v>1</v>
      </c>
      <c r="J1250" s="236"/>
      <c r="X1250" s="176" t="s">
        <v>1144</v>
      </c>
      <c r="Y1250" s="176" t="s">
        <v>1144</v>
      </c>
      <c r="Z1250" s="176" t="s">
        <v>1144</v>
      </c>
    </row>
    <row r="1251" spans="1:26" x14ac:dyDescent="0.3">
      <c r="A1251" s="232">
        <v>809314</v>
      </c>
      <c r="B1251" s="232" t="s">
        <v>1488</v>
      </c>
      <c r="C1251" s="232" t="s">
        <v>1303</v>
      </c>
      <c r="D1251" s="232" t="s">
        <v>747</v>
      </c>
      <c r="E1251" s="232">
        <v>1</v>
      </c>
      <c r="F1251" s="233">
        <v>36161</v>
      </c>
      <c r="G1251" s="232" t="s">
        <v>610</v>
      </c>
      <c r="H1251" s="234">
        <v>1</v>
      </c>
      <c r="I1251" s="236">
        <v>1</v>
      </c>
      <c r="J1251" s="236"/>
      <c r="Y1251" s="176" t="s">
        <v>1144</v>
      </c>
      <c r="Z1251" s="176" t="s">
        <v>1144</v>
      </c>
    </row>
    <row r="1252" spans="1:26" x14ac:dyDescent="0.3">
      <c r="A1252" s="232">
        <v>809365</v>
      </c>
      <c r="B1252" s="232" t="s">
        <v>1489</v>
      </c>
      <c r="C1252" s="232" t="s">
        <v>89</v>
      </c>
      <c r="D1252" s="232" t="s">
        <v>820</v>
      </c>
      <c r="E1252" s="232">
        <v>1</v>
      </c>
      <c r="F1252" s="233">
        <v>33271</v>
      </c>
      <c r="G1252" s="232" t="s">
        <v>251</v>
      </c>
      <c r="H1252" s="234">
        <v>1</v>
      </c>
      <c r="I1252" s="236">
        <v>1</v>
      </c>
      <c r="J1252" s="236"/>
      <c r="X1252" s="176" t="s">
        <v>1144</v>
      </c>
      <c r="Y1252" s="176" t="s">
        <v>1144</v>
      </c>
      <c r="Z1252" s="176" t="s">
        <v>1144</v>
      </c>
    </row>
    <row r="1253" spans="1:26" x14ac:dyDescent="0.3">
      <c r="A1253" s="232">
        <v>809977</v>
      </c>
      <c r="B1253" s="232" t="s">
        <v>1491</v>
      </c>
      <c r="C1253" s="232" t="s">
        <v>137</v>
      </c>
      <c r="D1253" s="232" t="s">
        <v>1005</v>
      </c>
      <c r="E1253" s="232">
        <v>1</v>
      </c>
      <c r="F1253" s="233">
        <v>35638</v>
      </c>
      <c r="G1253" s="232" t="s">
        <v>251</v>
      </c>
      <c r="H1253" s="234">
        <v>1</v>
      </c>
      <c r="I1253" s="236">
        <v>1</v>
      </c>
      <c r="J1253" s="236"/>
      <c r="Y1253" s="176" t="s">
        <v>1144</v>
      </c>
      <c r="Z1253" s="176" t="s">
        <v>1144</v>
      </c>
    </row>
    <row r="1254" spans="1:26" x14ac:dyDescent="0.3">
      <c r="A1254" s="232">
        <v>810027</v>
      </c>
      <c r="B1254" s="232" t="s">
        <v>1492</v>
      </c>
      <c r="C1254" s="232" t="s">
        <v>64</v>
      </c>
      <c r="D1254" s="232" t="s">
        <v>852</v>
      </c>
      <c r="E1254" s="232">
        <v>1</v>
      </c>
      <c r="F1254" s="233">
        <v>35431</v>
      </c>
      <c r="G1254" s="232" t="s">
        <v>251</v>
      </c>
      <c r="H1254" s="234">
        <v>1</v>
      </c>
      <c r="I1254" s="236">
        <v>1</v>
      </c>
      <c r="J1254" s="236"/>
      <c r="Y1254" s="176" t="s">
        <v>1144</v>
      </c>
      <c r="Z1254" s="176" t="s">
        <v>1144</v>
      </c>
    </row>
    <row r="1255" spans="1:26" x14ac:dyDescent="0.3">
      <c r="A1255" s="232">
        <v>801171</v>
      </c>
      <c r="B1255" s="232" t="s">
        <v>1493</v>
      </c>
      <c r="C1255" s="232" t="s">
        <v>322</v>
      </c>
      <c r="D1255" s="232" t="s">
        <v>607</v>
      </c>
      <c r="E1255" s="232">
        <v>1</v>
      </c>
      <c r="F1255" s="233">
        <v>29207</v>
      </c>
      <c r="G1255" s="232" t="s">
        <v>262</v>
      </c>
      <c r="H1255" s="234">
        <v>1</v>
      </c>
      <c r="I1255" s="236">
        <v>1</v>
      </c>
      <c r="J1255" s="236"/>
      <c r="Y1255" s="176" t="s">
        <v>1144</v>
      </c>
      <c r="Z1255" s="176" t="s">
        <v>1144</v>
      </c>
    </row>
    <row r="1256" spans="1:26" x14ac:dyDescent="0.3">
      <c r="A1256" s="232">
        <v>801617</v>
      </c>
      <c r="B1256" s="232" t="s">
        <v>1494</v>
      </c>
      <c r="C1256" s="232" t="s">
        <v>89</v>
      </c>
      <c r="D1256" s="232" t="s">
        <v>600</v>
      </c>
      <c r="E1256" s="232">
        <v>1</v>
      </c>
      <c r="F1256" s="233">
        <v>31413</v>
      </c>
      <c r="G1256" s="232" t="s">
        <v>251</v>
      </c>
      <c r="H1256" s="234">
        <v>1</v>
      </c>
      <c r="I1256" s="236">
        <v>1</v>
      </c>
      <c r="J1256" s="236"/>
      <c r="X1256" s="176" t="s">
        <v>1144</v>
      </c>
      <c r="Y1256" s="176" t="s">
        <v>1144</v>
      </c>
      <c r="Z1256" s="176" t="s">
        <v>1144</v>
      </c>
    </row>
    <row r="1257" spans="1:26" x14ac:dyDescent="0.3">
      <c r="A1257" s="232">
        <v>802237</v>
      </c>
      <c r="B1257" s="232" t="s">
        <v>1495</v>
      </c>
      <c r="C1257" s="232" t="s">
        <v>69</v>
      </c>
      <c r="D1257" s="232" t="s">
        <v>634</v>
      </c>
      <c r="E1257" s="232">
        <v>1</v>
      </c>
      <c r="H1257" s="234">
        <v>1</v>
      </c>
      <c r="I1257" s="236">
        <v>1</v>
      </c>
      <c r="J1257" s="236"/>
      <c r="X1257" s="176" t="s">
        <v>1144</v>
      </c>
      <c r="Y1257" s="176" t="s">
        <v>1144</v>
      </c>
      <c r="Z1257" s="176" t="s">
        <v>1144</v>
      </c>
    </row>
    <row r="1258" spans="1:26" x14ac:dyDescent="0.3">
      <c r="A1258" s="232">
        <v>803636</v>
      </c>
      <c r="B1258" s="232" t="s">
        <v>1496</v>
      </c>
      <c r="C1258" s="232" t="s">
        <v>325</v>
      </c>
      <c r="D1258" s="232" t="s">
        <v>1497</v>
      </c>
      <c r="E1258" s="232">
        <v>1</v>
      </c>
      <c r="F1258" s="233">
        <v>35431</v>
      </c>
      <c r="G1258" s="232" t="s">
        <v>262</v>
      </c>
      <c r="H1258" s="234">
        <v>1</v>
      </c>
      <c r="I1258" s="236">
        <v>1</v>
      </c>
      <c r="J1258" s="236"/>
      <c r="X1258" s="176" t="s">
        <v>1144</v>
      </c>
      <c r="Y1258" s="176" t="s">
        <v>1144</v>
      </c>
      <c r="Z1258" s="176" t="s">
        <v>1144</v>
      </c>
    </row>
    <row r="1259" spans="1:26" x14ac:dyDescent="0.3">
      <c r="A1259" s="232">
        <v>802996</v>
      </c>
      <c r="B1259" s="232" t="s">
        <v>1498</v>
      </c>
      <c r="C1259" s="232" t="s">
        <v>1499</v>
      </c>
      <c r="D1259" s="232" t="s">
        <v>320</v>
      </c>
      <c r="E1259" s="232">
        <v>1</v>
      </c>
      <c r="F1259" s="233" t="s">
        <v>1500</v>
      </c>
      <c r="G1259" s="232" t="s">
        <v>263</v>
      </c>
      <c r="H1259" s="234">
        <v>1</v>
      </c>
      <c r="I1259" s="236">
        <v>1</v>
      </c>
      <c r="J1259" s="236"/>
      <c r="W1259" s="176" t="s">
        <v>1144</v>
      </c>
      <c r="X1259" s="176" t="s">
        <v>1144</v>
      </c>
      <c r="Y1259" s="176" t="s">
        <v>1144</v>
      </c>
      <c r="Z1259" s="176" t="s">
        <v>1144</v>
      </c>
    </row>
    <row r="1260" spans="1:26" x14ac:dyDescent="0.3">
      <c r="A1260" s="232">
        <v>804349</v>
      </c>
      <c r="B1260" s="232" t="s">
        <v>1501</v>
      </c>
      <c r="C1260" s="232" t="s">
        <v>135</v>
      </c>
      <c r="D1260" s="232" t="s">
        <v>1276</v>
      </c>
      <c r="E1260" s="232">
        <v>1</v>
      </c>
      <c r="H1260" s="234">
        <v>1</v>
      </c>
      <c r="I1260" s="236">
        <v>1</v>
      </c>
      <c r="J1260" s="236"/>
      <c r="W1260" s="176" t="s">
        <v>1144</v>
      </c>
      <c r="X1260" s="176" t="s">
        <v>1144</v>
      </c>
      <c r="Y1260" s="176" t="s">
        <v>1144</v>
      </c>
      <c r="Z1260" s="176" t="s">
        <v>1144</v>
      </c>
    </row>
    <row r="1261" spans="1:26" x14ac:dyDescent="0.3">
      <c r="A1261" s="232">
        <v>806543</v>
      </c>
      <c r="B1261" s="232" t="s">
        <v>1506</v>
      </c>
      <c r="C1261" s="232" t="s">
        <v>176</v>
      </c>
      <c r="D1261" s="232" t="s">
        <v>699</v>
      </c>
      <c r="E1261" s="232">
        <v>1</v>
      </c>
      <c r="F1261" s="233">
        <v>31778</v>
      </c>
      <c r="G1261" s="232" t="s">
        <v>702</v>
      </c>
      <c r="H1261" s="234">
        <v>1</v>
      </c>
      <c r="I1261" s="236">
        <v>1</v>
      </c>
      <c r="J1261" s="236"/>
      <c r="W1261" s="176" t="s">
        <v>1144</v>
      </c>
      <c r="X1261" s="176" t="s">
        <v>1144</v>
      </c>
      <c r="Y1261" s="176" t="s">
        <v>1144</v>
      </c>
      <c r="Z1261" s="176" t="s">
        <v>1144</v>
      </c>
    </row>
    <row r="1262" spans="1:26" x14ac:dyDescent="0.3">
      <c r="A1262" s="232">
        <v>807507</v>
      </c>
      <c r="B1262" s="232" t="s">
        <v>1507</v>
      </c>
      <c r="C1262" s="232" t="s">
        <v>67</v>
      </c>
      <c r="D1262" s="232" t="s">
        <v>875</v>
      </c>
      <c r="E1262" s="232">
        <v>1</v>
      </c>
      <c r="F1262" s="233">
        <v>35796</v>
      </c>
      <c r="G1262" s="232" t="s">
        <v>1508</v>
      </c>
      <c r="H1262" s="234">
        <v>1</v>
      </c>
      <c r="I1262" s="236">
        <v>1</v>
      </c>
      <c r="J1262" s="236"/>
      <c r="W1262" s="176" t="s">
        <v>1144</v>
      </c>
      <c r="X1262" s="176" t="s">
        <v>1144</v>
      </c>
      <c r="Y1262" s="176" t="s">
        <v>1144</v>
      </c>
      <c r="Z1262" s="176" t="s">
        <v>1144</v>
      </c>
    </row>
    <row r="1263" spans="1:26" x14ac:dyDescent="0.3">
      <c r="A1263" s="232">
        <v>808620</v>
      </c>
      <c r="B1263" s="232" t="s">
        <v>1509</v>
      </c>
      <c r="C1263" s="232" t="s">
        <v>104</v>
      </c>
      <c r="D1263" s="232" t="s">
        <v>1510</v>
      </c>
      <c r="E1263" s="232">
        <v>1</v>
      </c>
      <c r="F1263" s="233">
        <v>33912</v>
      </c>
      <c r="G1263" s="232" t="s">
        <v>251</v>
      </c>
      <c r="H1263" s="234">
        <v>1</v>
      </c>
      <c r="I1263" s="236">
        <v>1</v>
      </c>
      <c r="J1263" s="236"/>
      <c r="W1263" s="176" t="s">
        <v>1144</v>
      </c>
      <c r="X1263" s="176" t="s">
        <v>1144</v>
      </c>
      <c r="Y1263" s="176" t="s">
        <v>1144</v>
      </c>
      <c r="Z1263" s="176" t="s">
        <v>1144</v>
      </c>
    </row>
    <row r="1264" spans="1:26" x14ac:dyDescent="0.3">
      <c r="A1264" s="232">
        <v>809823</v>
      </c>
      <c r="B1264" s="232" t="s">
        <v>1519</v>
      </c>
      <c r="C1264" s="232" t="s">
        <v>350</v>
      </c>
      <c r="D1264" s="232" t="s">
        <v>634</v>
      </c>
      <c r="E1264" s="232">
        <v>1</v>
      </c>
      <c r="F1264" s="233">
        <v>36094</v>
      </c>
      <c r="G1264" s="232" t="s">
        <v>251</v>
      </c>
      <c r="H1264" s="234">
        <v>1</v>
      </c>
      <c r="I1264" s="236">
        <v>1</v>
      </c>
      <c r="J1264" s="236"/>
      <c r="W1264" s="176" t="s">
        <v>1144</v>
      </c>
      <c r="X1264" s="176" t="s">
        <v>1144</v>
      </c>
      <c r="Y1264" s="176" t="s">
        <v>1144</v>
      </c>
      <c r="Z1264" s="176" t="s">
        <v>1144</v>
      </c>
    </row>
    <row r="1265" spans="1:26" x14ac:dyDescent="0.3">
      <c r="A1265" s="232">
        <v>809839</v>
      </c>
      <c r="B1265" s="232" t="s">
        <v>1520</v>
      </c>
      <c r="C1265" s="232" t="s">
        <v>160</v>
      </c>
      <c r="D1265" s="232" t="s">
        <v>868</v>
      </c>
      <c r="E1265" s="232">
        <v>1</v>
      </c>
      <c r="F1265" s="233" t="s">
        <v>1521</v>
      </c>
      <c r="G1265" s="232" t="s">
        <v>738</v>
      </c>
      <c r="H1265" s="234">
        <v>1</v>
      </c>
      <c r="I1265" s="236">
        <v>1</v>
      </c>
      <c r="J1265" s="236"/>
      <c r="W1265" s="176" t="s">
        <v>1144</v>
      </c>
      <c r="X1265" s="176" t="s">
        <v>1144</v>
      </c>
      <c r="Y1265" s="176" t="s">
        <v>1144</v>
      </c>
      <c r="Z1265" s="176" t="s">
        <v>1144</v>
      </c>
    </row>
    <row r="1266" spans="1:26" x14ac:dyDescent="0.3">
      <c r="A1266" s="232">
        <v>810171</v>
      </c>
      <c r="B1266" s="232" t="s">
        <v>1522</v>
      </c>
      <c r="C1266" s="232" t="s">
        <v>474</v>
      </c>
      <c r="D1266" s="232" t="s">
        <v>1523</v>
      </c>
      <c r="E1266" s="232">
        <v>1</v>
      </c>
      <c r="F1266" s="233">
        <v>36285</v>
      </c>
      <c r="G1266" s="232" t="s">
        <v>251</v>
      </c>
      <c r="H1266" s="234">
        <v>1</v>
      </c>
      <c r="I1266" s="236">
        <v>1</v>
      </c>
      <c r="J1266" s="236"/>
      <c r="W1266" s="176" t="s">
        <v>1144</v>
      </c>
      <c r="X1266" s="176" t="s">
        <v>1144</v>
      </c>
      <c r="Y1266" s="176" t="s">
        <v>1144</v>
      </c>
      <c r="Z1266" s="176" t="s">
        <v>1144</v>
      </c>
    </row>
    <row r="1267" spans="1:26" x14ac:dyDescent="0.3">
      <c r="A1267" s="232">
        <v>810172</v>
      </c>
      <c r="B1267" s="232" t="s">
        <v>1524</v>
      </c>
      <c r="C1267" s="232" t="s">
        <v>171</v>
      </c>
      <c r="D1267" s="232" t="s">
        <v>686</v>
      </c>
      <c r="E1267" s="232">
        <v>1</v>
      </c>
      <c r="F1267" s="233">
        <v>36192</v>
      </c>
      <c r="G1267" s="232" t="s">
        <v>782</v>
      </c>
      <c r="H1267" s="234">
        <v>1</v>
      </c>
      <c r="I1267" s="236">
        <v>1</v>
      </c>
      <c r="J1267" s="236"/>
      <c r="W1267" s="176" t="s">
        <v>1144</v>
      </c>
      <c r="X1267" s="176" t="s">
        <v>1144</v>
      </c>
      <c r="Y1267" s="176" t="s">
        <v>1144</v>
      </c>
      <c r="Z1267" s="176" t="s">
        <v>1144</v>
      </c>
    </row>
    <row r="1268" spans="1:26" x14ac:dyDescent="0.3">
      <c r="A1268" s="232">
        <v>810264</v>
      </c>
      <c r="B1268" s="232" t="s">
        <v>1525</v>
      </c>
      <c r="C1268" s="232" t="s">
        <v>1526</v>
      </c>
      <c r="D1268" s="232" t="s">
        <v>664</v>
      </c>
      <c r="E1268" s="232">
        <v>1</v>
      </c>
      <c r="F1268" s="233">
        <v>32733</v>
      </c>
      <c r="G1268" s="232" t="s">
        <v>1527</v>
      </c>
      <c r="H1268" s="234">
        <v>1</v>
      </c>
      <c r="I1268" s="236">
        <v>1</v>
      </c>
      <c r="J1268" s="236"/>
      <c r="W1268" s="176" t="s">
        <v>1144</v>
      </c>
      <c r="X1268" s="176" t="s">
        <v>1144</v>
      </c>
      <c r="Y1268" s="176" t="s">
        <v>1144</v>
      </c>
      <c r="Z1268" s="176" t="s">
        <v>1144</v>
      </c>
    </row>
    <row r="1269" spans="1:26" x14ac:dyDescent="0.3">
      <c r="A1269" s="232">
        <v>802812</v>
      </c>
      <c r="B1269" s="232" t="s">
        <v>1534</v>
      </c>
      <c r="C1269" s="232" t="s">
        <v>90</v>
      </c>
      <c r="D1269" s="232" t="s">
        <v>805</v>
      </c>
      <c r="E1269" s="232">
        <v>1</v>
      </c>
      <c r="F1269" s="233">
        <v>27973</v>
      </c>
      <c r="G1269" s="232" t="s">
        <v>1535</v>
      </c>
      <c r="H1269" s="234">
        <v>1</v>
      </c>
      <c r="I1269" s="236">
        <v>1</v>
      </c>
      <c r="J1269" s="236"/>
      <c r="W1269" s="176" t="s">
        <v>1144</v>
      </c>
      <c r="X1269" s="176" t="s">
        <v>1144</v>
      </c>
      <c r="Y1269" s="176" t="s">
        <v>1144</v>
      </c>
      <c r="Z1269" s="176" t="s">
        <v>1144</v>
      </c>
    </row>
    <row r="1270" spans="1:26" x14ac:dyDescent="0.3">
      <c r="A1270" s="232">
        <v>804017</v>
      </c>
      <c r="B1270" s="232" t="s">
        <v>1536</v>
      </c>
      <c r="C1270" s="232" t="s">
        <v>324</v>
      </c>
      <c r="D1270" s="232" t="s">
        <v>722</v>
      </c>
      <c r="E1270" s="232">
        <v>1</v>
      </c>
      <c r="F1270" s="233" t="s">
        <v>1537</v>
      </c>
      <c r="G1270" s="232" t="s">
        <v>790</v>
      </c>
      <c r="H1270" s="234">
        <v>1</v>
      </c>
      <c r="I1270" s="236">
        <v>1</v>
      </c>
      <c r="J1270" s="236"/>
      <c r="W1270" s="176" t="s">
        <v>1144</v>
      </c>
      <c r="X1270" s="176" t="s">
        <v>1144</v>
      </c>
      <c r="Y1270" s="176" t="s">
        <v>1144</v>
      </c>
      <c r="Z1270" s="176" t="s">
        <v>1144</v>
      </c>
    </row>
    <row r="1271" spans="1:26" x14ac:dyDescent="0.3">
      <c r="A1271" s="232">
        <v>805068</v>
      </c>
      <c r="B1271" s="232" t="s">
        <v>1538</v>
      </c>
      <c r="C1271" s="232" t="s">
        <v>1539</v>
      </c>
      <c r="D1271" s="232" t="s">
        <v>649</v>
      </c>
      <c r="E1271" s="232">
        <v>1</v>
      </c>
      <c r="F1271" s="233">
        <v>34700</v>
      </c>
      <c r="G1271" s="232" t="s">
        <v>251</v>
      </c>
      <c r="H1271" s="234">
        <v>1</v>
      </c>
      <c r="I1271" s="236">
        <v>1</v>
      </c>
      <c r="J1271" s="236"/>
      <c r="W1271" s="176" t="s">
        <v>1144</v>
      </c>
      <c r="X1271" s="176" t="s">
        <v>1144</v>
      </c>
      <c r="Y1271" s="176" t="s">
        <v>1144</v>
      </c>
      <c r="Z1271" s="176" t="s">
        <v>1144</v>
      </c>
    </row>
    <row r="1272" spans="1:26" x14ac:dyDescent="0.3">
      <c r="A1272" s="232">
        <v>805218</v>
      </c>
      <c r="B1272" s="232" t="s">
        <v>1541</v>
      </c>
      <c r="C1272" s="232" t="s">
        <v>69</v>
      </c>
      <c r="D1272" s="232" t="s">
        <v>1060</v>
      </c>
      <c r="E1272" s="232">
        <v>1</v>
      </c>
      <c r="H1272" s="234">
        <v>1</v>
      </c>
      <c r="I1272" s="236">
        <v>1</v>
      </c>
      <c r="J1272" s="236"/>
      <c r="W1272" s="176" t="s">
        <v>1144</v>
      </c>
      <c r="X1272" s="176" t="s">
        <v>1144</v>
      </c>
      <c r="Y1272" s="176" t="s">
        <v>1144</v>
      </c>
      <c r="Z1272" s="176" t="s">
        <v>1144</v>
      </c>
    </row>
    <row r="1273" spans="1:26" x14ac:dyDescent="0.3">
      <c r="A1273" s="232">
        <v>805658</v>
      </c>
      <c r="B1273" s="232" t="s">
        <v>1542</v>
      </c>
      <c r="C1273" s="232" t="s">
        <v>1543</v>
      </c>
      <c r="D1273" s="232" t="s">
        <v>607</v>
      </c>
      <c r="E1273" s="232">
        <v>1</v>
      </c>
      <c r="F1273" s="233">
        <v>36188</v>
      </c>
      <c r="G1273" s="232" t="s">
        <v>923</v>
      </c>
      <c r="H1273" s="234">
        <v>1</v>
      </c>
      <c r="I1273" s="236">
        <v>1</v>
      </c>
      <c r="J1273" s="236"/>
      <c r="W1273" s="176" t="s">
        <v>1144</v>
      </c>
      <c r="X1273" s="176" t="s">
        <v>1144</v>
      </c>
      <c r="Y1273" s="176" t="s">
        <v>1144</v>
      </c>
      <c r="Z1273" s="176" t="s">
        <v>1144</v>
      </c>
    </row>
    <row r="1274" spans="1:26" x14ac:dyDescent="0.3">
      <c r="A1274" s="232">
        <v>805698</v>
      </c>
      <c r="B1274" s="232" t="s">
        <v>1544</v>
      </c>
      <c r="C1274" s="232" t="s">
        <v>1160</v>
      </c>
      <c r="D1274" s="232" t="s">
        <v>612</v>
      </c>
      <c r="E1274" s="232">
        <v>1</v>
      </c>
      <c r="F1274" s="233">
        <v>35065</v>
      </c>
      <c r="G1274" s="232" t="s">
        <v>251</v>
      </c>
      <c r="H1274" s="234">
        <v>1</v>
      </c>
      <c r="I1274" s="236">
        <v>1</v>
      </c>
      <c r="J1274" s="236"/>
      <c r="W1274" s="176" t="s">
        <v>1144</v>
      </c>
      <c r="X1274" s="176" t="s">
        <v>1144</v>
      </c>
      <c r="Y1274" s="176" t="s">
        <v>1144</v>
      </c>
      <c r="Z1274" s="176" t="s">
        <v>1144</v>
      </c>
    </row>
    <row r="1275" spans="1:26" x14ac:dyDescent="0.3">
      <c r="A1275" s="232">
        <v>805933</v>
      </c>
      <c r="B1275" s="232" t="s">
        <v>1545</v>
      </c>
      <c r="C1275" s="232" t="s">
        <v>386</v>
      </c>
      <c r="D1275" s="232" t="s">
        <v>1546</v>
      </c>
      <c r="E1275" s="232">
        <v>1</v>
      </c>
      <c r="F1275" s="233">
        <v>34558</v>
      </c>
      <c r="G1275" s="232" t="s">
        <v>1264</v>
      </c>
      <c r="H1275" s="234">
        <v>1</v>
      </c>
      <c r="I1275" s="236">
        <v>1</v>
      </c>
      <c r="J1275" s="236"/>
      <c r="W1275" s="176" t="s">
        <v>1144</v>
      </c>
      <c r="X1275" s="176" t="s">
        <v>1144</v>
      </c>
      <c r="Y1275" s="176" t="s">
        <v>1144</v>
      </c>
      <c r="Z1275" s="176" t="s">
        <v>1144</v>
      </c>
    </row>
    <row r="1276" spans="1:26" x14ac:dyDescent="0.3">
      <c r="A1276" s="232">
        <v>806026</v>
      </c>
      <c r="B1276" s="232" t="s">
        <v>1547</v>
      </c>
      <c r="C1276" s="232" t="s">
        <v>1267</v>
      </c>
      <c r="D1276" s="232" t="s">
        <v>837</v>
      </c>
      <c r="E1276" s="232">
        <v>1</v>
      </c>
      <c r="F1276" s="233">
        <v>34725</v>
      </c>
      <c r="G1276" s="232" t="s">
        <v>702</v>
      </c>
      <c r="H1276" s="234">
        <v>1</v>
      </c>
      <c r="I1276" s="236">
        <v>1</v>
      </c>
      <c r="J1276" s="236"/>
      <c r="W1276" s="176" t="s">
        <v>1144</v>
      </c>
      <c r="Y1276" s="176" t="s">
        <v>1144</v>
      </c>
      <c r="Z1276" s="176" t="s">
        <v>1144</v>
      </c>
    </row>
    <row r="1277" spans="1:26" x14ac:dyDescent="0.3">
      <c r="A1277" s="232">
        <v>806241</v>
      </c>
      <c r="B1277" s="232" t="s">
        <v>1548</v>
      </c>
      <c r="C1277" s="232" t="s">
        <v>91</v>
      </c>
      <c r="D1277" s="232" t="s">
        <v>651</v>
      </c>
      <c r="E1277" s="232">
        <v>1</v>
      </c>
      <c r="F1277" s="233">
        <v>32998</v>
      </c>
      <c r="G1277" s="232" t="s">
        <v>251</v>
      </c>
      <c r="H1277" s="234">
        <v>1</v>
      </c>
      <c r="I1277" s="236">
        <v>1</v>
      </c>
      <c r="J1277" s="236"/>
      <c r="W1277" s="176" t="s">
        <v>1144</v>
      </c>
      <c r="X1277" s="176" t="s">
        <v>1144</v>
      </c>
      <c r="Y1277" s="176" t="s">
        <v>1144</v>
      </c>
      <c r="Z1277" s="176" t="s">
        <v>1144</v>
      </c>
    </row>
    <row r="1278" spans="1:26" x14ac:dyDescent="0.3">
      <c r="A1278" s="232">
        <v>806309</v>
      </c>
      <c r="B1278" s="232" t="s">
        <v>1551</v>
      </c>
      <c r="C1278" s="232" t="s">
        <v>128</v>
      </c>
      <c r="D1278" s="232" t="s">
        <v>1552</v>
      </c>
      <c r="E1278" s="232">
        <v>1</v>
      </c>
      <c r="F1278" s="233" t="s">
        <v>1553</v>
      </c>
      <c r="G1278" s="232" t="s">
        <v>251</v>
      </c>
      <c r="H1278" s="234">
        <v>1</v>
      </c>
      <c r="I1278" s="236">
        <v>1</v>
      </c>
      <c r="J1278" s="236"/>
      <c r="W1278" s="176" t="s">
        <v>1144</v>
      </c>
      <c r="Y1278" s="176" t="s">
        <v>1144</v>
      </c>
      <c r="Z1278" s="176" t="s">
        <v>1144</v>
      </c>
    </row>
    <row r="1279" spans="1:26" x14ac:dyDescent="0.3">
      <c r="A1279" s="232">
        <v>806966</v>
      </c>
      <c r="B1279" s="232" t="s">
        <v>1555</v>
      </c>
      <c r="C1279" s="232" t="s">
        <v>65</v>
      </c>
      <c r="D1279" s="232" t="s">
        <v>691</v>
      </c>
      <c r="E1279" s="232">
        <v>1</v>
      </c>
      <c r="F1279" s="233">
        <v>35250</v>
      </c>
      <c r="G1279" s="232" t="s">
        <v>267</v>
      </c>
      <c r="H1279" s="234">
        <v>1</v>
      </c>
      <c r="I1279" s="236">
        <v>1</v>
      </c>
      <c r="J1279" s="236"/>
      <c r="W1279" s="176" t="s">
        <v>1144</v>
      </c>
      <c r="X1279" s="176" t="s">
        <v>1144</v>
      </c>
      <c r="Y1279" s="176" t="s">
        <v>1144</v>
      </c>
      <c r="Z1279" s="176" t="s">
        <v>1144</v>
      </c>
    </row>
    <row r="1280" spans="1:26" x14ac:dyDescent="0.3">
      <c r="A1280" s="232">
        <v>806989</v>
      </c>
      <c r="B1280" s="232" t="s">
        <v>1556</v>
      </c>
      <c r="C1280" s="232" t="s">
        <v>186</v>
      </c>
      <c r="D1280" s="232" t="s">
        <v>634</v>
      </c>
      <c r="E1280" s="232">
        <v>1</v>
      </c>
      <c r="F1280" s="233">
        <v>32417</v>
      </c>
      <c r="G1280" s="232" t="s">
        <v>1557</v>
      </c>
      <c r="H1280" s="234">
        <v>1</v>
      </c>
      <c r="I1280" s="236">
        <v>1</v>
      </c>
      <c r="J1280" s="236"/>
      <c r="W1280" s="176" t="s">
        <v>1144</v>
      </c>
      <c r="Y1280" s="176" t="s">
        <v>1144</v>
      </c>
      <c r="Z1280" s="176" t="s">
        <v>1144</v>
      </c>
    </row>
    <row r="1281" spans="1:26" x14ac:dyDescent="0.3">
      <c r="A1281" s="232">
        <v>807023</v>
      </c>
      <c r="B1281" s="232" t="s">
        <v>1558</v>
      </c>
      <c r="C1281" s="232" t="s">
        <v>92</v>
      </c>
      <c r="D1281" s="232" t="s">
        <v>834</v>
      </c>
      <c r="E1281" s="232">
        <v>1</v>
      </c>
      <c r="F1281" s="233">
        <v>33246</v>
      </c>
      <c r="G1281" s="232" t="s">
        <v>824</v>
      </c>
      <c r="H1281" s="234">
        <v>1</v>
      </c>
      <c r="I1281" s="236">
        <v>1</v>
      </c>
      <c r="J1281" s="236"/>
      <c r="W1281" s="176" t="s">
        <v>1144</v>
      </c>
      <c r="X1281" s="176" t="s">
        <v>1144</v>
      </c>
      <c r="Y1281" s="176" t="s">
        <v>1144</v>
      </c>
      <c r="Z1281" s="176" t="s">
        <v>1144</v>
      </c>
    </row>
    <row r="1282" spans="1:26" x14ac:dyDescent="0.3">
      <c r="A1282" s="232">
        <v>807026</v>
      </c>
      <c r="B1282" s="232" t="s">
        <v>1559</v>
      </c>
      <c r="C1282" s="232" t="s">
        <v>174</v>
      </c>
      <c r="D1282" s="232" t="s">
        <v>1063</v>
      </c>
      <c r="E1282" s="232">
        <v>1</v>
      </c>
      <c r="F1282" s="233">
        <v>35433</v>
      </c>
      <c r="G1282" s="232" t="s">
        <v>261</v>
      </c>
      <c r="H1282" s="234">
        <v>1</v>
      </c>
      <c r="I1282" s="236">
        <v>1</v>
      </c>
      <c r="J1282" s="236"/>
      <c r="W1282" s="176" t="s">
        <v>1144</v>
      </c>
      <c r="X1282" s="176" t="s">
        <v>1144</v>
      </c>
      <c r="Y1282" s="176" t="s">
        <v>1144</v>
      </c>
      <c r="Z1282" s="176" t="s">
        <v>1144</v>
      </c>
    </row>
    <row r="1283" spans="1:26" x14ac:dyDescent="0.3">
      <c r="A1283" s="232">
        <v>807142</v>
      </c>
      <c r="B1283" s="232" t="s">
        <v>1561</v>
      </c>
      <c r="C1283" s="232" t="s">
        <v>151</v>
      </c>
      <c r="D1283" s="232" t="s">
        <v>979</v>
      </c>
      <c r="E1283" s="232">
        <v>1</v>
      </c>
      <c r="F1283" s="233">
        <v>34975</v>
      </c>
      <c r="G1283" s="232" t="s">
        <v>251</v>
      </c>
      <c r="H1283" s="234">
        <v>1</v>
      </c>
      <c r="I1283" s="236">
        <v>1</v>
      </c>
      <c r="J1283" s="236"/>
      <c r="W1283" s="176" t="s">
        <v>1144</v>
      </c>
      <c r="X1283" s="176" t="s">
        <v>1144</v>
      </c>
      <c r="Y1283" s="176" t="s">
        <v>1144</v>
      </c>
      <c r="Z1283" s="176" t="s">
        <v>1144</v>
      </c>
    </row>
    <row r="1284" spans="1:26" x14ac:dyDescent="0.3">
      <c r="A1284" s="232">
        <v>807457</v>
      </c>
      <c r="B1284" s="232" t="s">
        <v>1568</v>
      </c>
      <c r="C1284" s="232" t="s">
        <v>164</v>
      </c>
      <c r="D1284" s="232" t="s">
        <v>822</v>
      </c>
      <c r="E1284" s="232">
        <v>1</v>
      </c>
      <c r="F1284" s="233">
        <v>36161</v>
      </c>
      <c r="G1284" s="232" t="s">
        <v>1569</v>
      </c>
      <c r="H1284" s="234">
        <v>1</v>
      </c>
      <c r="I1284" s="236">
        <v>1</v>
      </c>
      <c r="J1284" s="236"/>
      <c r="W1284" s="176" t="s">
        <v>1144</v>
      </c>
      <c r="X1284" s="176" t="s">
        <v>1144</v>
      </c>
      <c r="Y1284" s="176" t="s">
        <v>1144</v>
      </c>
      <c r="Z1284" s="176" t="s">
        <v>1144</v>
      </c>
    </row>
    <row r="1285" spans="1:26" x14ac:dyDescent="0.3">
      <c r="A1285" s="232">
        <v>807770</v>
      </c>
      <c r="B1285" s="232" t="s">
        <v>1570</v>
      </c>
      <c r="C1285" s="232" t="s">
        <v>305</v>
      </c>
      <c r="D1285" s="232" t="s">
        <v>746</v>
      </c>
      <c r="E1285" s="232">
        <v>1</v>
      </c>
      <c r="F1285" s="233">
        <v>36161</v>
      </c>
      <c r="G1285" s="232" t="s">
        <v>702</v>
      </c>
      <c r="H1285" s="234">
        <v>1</v>
      </c>
      <c r="I1285" s="236">
        <v>1</v>
      </c>
      <c r="J1285" s="236"/>
      <c r="W1285" s="176" t="s">
        <v>1144</v>
      </c>
      <c r="X1285" s="176" t="s">
        <v>1144</v>
      </c>
      <c r="Y1285" s="176" t="s">
        <v>1144</v>
      </c>
      <c r="Z1285" s="176" t="s">
        <v>1144</v>
      </c>
    </row>
    <row r="1286" spans="1:26" x14ac:dyDescent="0.3">
      <c r="A1286" s="232">
        <v>807803</v>
      </c>
      <c r="B1286" s="232" t="s">
        <v>1571</v>
      </c>
      <c r="C1286" s="232" t="s">
        <v>87</v>
      </c>
      <c r="D1286" s="232" t="s">
        <v>722</v>
      </c>
      <c r="E1286" s="232">
        <v>1</v>
      </c>
      <c r="F1286" s="233">
        <v>35431</v>
      </c>
      <c r="G1286" s="232" t="s">
        <v>251</v>
      </c>
      <c r="H1286" s="234">
        <v>1</v>
      </c>
      <c r="I1286" s="236">
        <v>1</v>
      </c>
      <c r="J1286" s="236"/>
      <c r="W1286" s="176" t="s">
        <v>1144</v>
      </c>
      <c r="X1286" s="176" t="s">
        <v>1144</v>
      </c>
      <c r="Y1286" s="176" t="s">
        <v>1144</v>
      </c>
      <c r="Z1286" s="176" t="s">
        <v>1144</v>
      </c>
    </row>
    <row r="1287" spans="1:26" x14ac:dyDescent="0.3">
      <c r="A1287" s="232">
        <v>808036</v>
      </c>
      <c r="B1287" s="232" t="s">
        <v>1572</v>
      </c>
      <c r="C1287" s="232" t="s">
        <v>1573</v>
      </c>
      <c r="D1287" s="232" t="s">
        <v>691</v>
      </c>
      <c r="E1287" s="232">
        <v>1</v>
      </c>
      <c r="F1287" s="233">
        <v>35612</v>
      </c>
      <c r="G1287" s="232" t="s">
        <v>251</v>
      </c>
      <c r="H1287" s="234">
        <v>1</v>
      </c>
      <c r="I1287" s="236">
        <v>1</v>
      </c>
      <c r="J1287" s="236"/>
      <c r="W1287" s="176" t="s">
        <v>1144</v>
      </c>
      <c r="X1287" s="176" t="s">
        <v>1144</v>
      </c>
      <c r="Y1287" s="176" t="s">
        <v>1144</v>
      </c>
      <c r="Z1287" s="176" t="s">
        <v>1144</v>
      </c>
    </row>
    <row r="1288" spans="1:26" x14ac:dyDescent="0.3">
      <c r="A1288" s="232">
        <v>808279</v>
      </c>
      <c r="B1288" s="232" t="s">
        <v>1575</v>
      </c>
      <c r="C1288" s="232" t="s">
        <v>1576</v>
      </c>
      <c r="D1288" s="232" t="s">
        <v>1552</v>
      </c>
      <c r="E1288" s="232">
        <v>1</v>
      </c>
      <c r="F1288" s="233" t="s">
        <v>1577</v>
      </c>
      <c r="G1288" s="232" t="s">
        <v>251</v>
      </c>
      <c r="H1288" s="234">
        <v>1</v>
      </c>
      <c r="I1288" s="236">
        <v>1</v>
      </c>
      <c r="J1288" s="236"/>
      <c r="W1288" s="176" t="s">
        <v>1144</v>
      </c>
      <c r="X1288" s="176" t="s">
        <v>1144</v>
      </c>
      <c r="Y1288" s="176" t="s">
        <v>1144</v>
      </c>
      <c r="Z1288" s="176" t="s">
        <v>1144</v>
      </c>
    </row>
    <row r="1289" spans="1:26" x14ac:dyDescent="0.3">
      <c r="A1289" s="232">
        <v>808517</v>
      </c>
      <c r="B1289" s="232" t="s">
        <v>1578</v>
      </c>
      <c r="C1289" s="232" t="s">
        <v>66</v>
      </c>
      <c r="D1289" s="232" t="s">
        <v>958</v>
      </c>
      <c r="E1289" s="232">
        <v>1</v>
      </c>
      <c r="F1289" s="233" t="s">
        <v>1579</v>
      </c>
      <c r="G1289" s="232" t="s">
        <v>1580</v>
      </c>
      <c r="H1289" s="234">
        <v>1</v>
      </c>
      <c r="I1289" s="236">
        <v>1</v>
      </c>
      <c r="J1289" s="236"/>
      <c r="W1289" s="176" t="s">
        <v>1144</v>
      </c>
      <c r="X1289" s="176" t="s">
        <v>1144</v>
      </c>
      <c r="Y1289" s="176" t="s">
        <v>1144</v>
      </c>
      <c r="Z1289" s="176" t="s">
        <v>1144</v>
      </c>
    </row>
    <row r="1290" spans="1:26" x14ac:dyDescent="0.3">
      <c r="A1290" s="232">
        <v>808576</v>
      </c>
      <c r="B1290" s="232" t="s">
        <v>1581</v>
      </c>
      <c r="C1290" s="232" t="s">
        <v>103</v>
      </c>
      <c r="D1290" s="232" t="s">
        <v>931</v>
      </c>
      <c r="E1290" s="232">
        <v>1</v>
      </c>
      <c r="F1290" s="233">
        <v>35298</v>
      </c>
      <c r="G1290" s="232" t="s">
        <v>251</v>
      </c>
      <c r="H1290" s="234">
        <v>1</v>
      </c>
      <c r="I1290" s="236">
        <v>1</v>
      </c>
      <c r="J1290" s="236"/>
      <c r="W1290" s="176" t="s">
        <v>1144</v>
      </c>
      <c r="X1290" s="176" t="s">
        <v>1144</v>
      </c>
      <c r="Y1290" s="176" t="s">
        <v>1144</v>
      </c>
      <c r="Z1290" s="176" t="s">
        <v>1144</v>
      </c>
    </row>
    <row r="1291" spans="1:26" x14ac:dyDescent="0.3">
      <c r="A1291" s="232">
        <v>808688</v>
      </c>
      <c r="B1291" s="232" t="s">
        <v>1582</v>
      </c>
      <c r="C1291" s="232" t="s">
        <v>128</v>
      </c>
      <c r="D1291" s="232" t="s">
        <v>1031</v>
      </c>
      <c r="E1291" s="232">
        <v>1</v>
      </c>
      <c r="F1291" s="233">
        <v>35065</v>
      </c>
      <c r="G1291" s="232" t="s">
        <v>1583</v>
      </c>
      <c r="H1291" s="234">
        <v>1</v>
      </c>
      <c r="I1291" s="236">
        <v>1</v>
      </c>
      <c r="J1291" s="236"/>
      <c r="W1291" s="176" t="s">
        <v>1144</v>
      </c>
      <c r="X1291" s="176" t="s">
        <v>1144</v>
      </c>
      <c r="Y1291" s="176" t="s">
        <v>1144</v>
      </c>
      <c r="Z1291" s="176" t="s">
        <v>1144</v>
      </c>
    </row>
    <row r="1292" spans="1:26" x14ac:dyDescent="0.3">
      <c r="A1292" s="232">
        <v>808705</v>
      </c>
      <c r="B1292" s="232" t="s">
        <v>1586</v>
      </c>
      <c r="C1292" s="232" t="s">
        <v>128</v>
      </c>
      <c r="D1292" s="232" t="s">
        <v>980</v>
      </c>
      <c r="E1292" s="232">
        <v>1</v>
      </c>
      <c r="F1292" s="233">
        <v>36526</v>
      </c>
      <c r="G1292" s="232" t="s">
        <v>251</v>
      </c>
      <c r="H1292" s="234">
        <v>1</v>
      </c>
      <c r="I1292" s="236">
        <v>1</v>
      </c>
      <c r="J1292" s="236"/>
      <c r="W1292" s="176" t="s">
        <v>1144</v>
      </c>
      <c r="X1292" s="176" t="s">
        <v>1144</v>
      </c>
      <c r="Y1292" s="176" t="s">
        <v>1144</v>
      </c>
      <c r="Z1292" s="176" t="s">
        <v>1144</v>
      </c>
    </row>
    <row r="1293" spans="1:26" x14ac:dyDescent="0.3">
      <c r="A1293" s="232">
        <v>809243</v>
      </c>
      <c r="B1293" s="232" t="s">
        <v>1594</v>
      </c>
      <c r="C1293" s="232" t="s">
        <v>64</v>
      </c>
      <c r="D1293" s="232" t="s">
        <v>829</v>
      </c>
      <c r="E1293" s="232">
        <v>1</v>
      </c>
      <c r="H1293" s="234">
        <v>1</v>
      </c>
      <c r="I1293" s="236">
        <v>1</v>
      </c>
      <c r="J1293" s="236"/>
      <c r="W1293" s="176" t="s">
        <v>1144</v>
      </c>
      <c r="X1293" s="176" t="s">
        <v>1144</v>
      </c>
      <c r="Y1293" s="176" t="s">
        <v>1144</v>
      </c>
      <c r="Z1293" s="176" t="s">
        <v>1144</v>
      </c>
    </row>
    <row r="1294" spans="1:26" x14ac:dyDescent="0.3">
      <c r="A1294" s="232">
        <v>809374</v>
      </c>
      <c r="B1294" s="232" t="s">
        <v>1596</v>
      </c>
      <c r="C1294" s="232" t="s">
        <v>1597</v>
      </c>
      <c r="D1294" s="232" t="s">
        <v>727</v>
      </c>
      <c r="E1294" s="232">
        <v>1</v>
      </c>
      <c r="F1294" s="233">
        <v>35771</v>
      </c>
      <c r="G1294" s="232" t="s">
        <v>1598</v>
      </c>
      <c r="H1294" s="234">
        <v>1</v>
      </c>
      <c r="I1294" s="236">
        <v>1</v>
      </c>
      <c r="J1294" s="236"/>
      <c r="W1294" s="176" t="s">
        <v>1144</v>
      </c>
      <c r="X1294" s="176" t="s">
        <v>1144</v>
      </c>
      <c r="Y1294" s="176" t="s">
        <v>1144</v>
      </c>
      <c r="Z1294" s="176" t="s">
        <v>1144</v>
      </c>
    </row>
    <row r="1295" spans="1:26" x14ac:dyDescent="0.3">
      <c r="A1295" s="232">
        <v>809409</v>
      </c>
      <c r="B1295" s="232" t="s">
        <v>1599</v>
      </c>
      <c r="C1295" s="232" t="s">
        <v>1600</v>
      </c>
      <c r="D1295" s="232" t="s">
        <v>1152</v>
      </c>
      <c r="E1295" s="232">
        <v>1</v>
      </c>
      <c r="F1295" s="233">
        <v>36161</v>
      </c>
      <c r="G1295" s="232" t="s">
        <v>1062</v>
      </c>
      <c r="H1295" s="234">
        <v>1</v>
      </c>
      <c r="I1295" s="236">
        <v>1</v>
      </c>
      <c r="J1295" s="236"/>
      <c r="W1295" s="176" t="s">
        <v>1144</v>
      </c>
      <c r="X1295" s="176" t="s">
        <v>1144</v>
      </c>
      <c r="Y1295" s="176" t="s">
        <v>1144</v>
      </c>
      <c r="Z1295" s="176" t="s">
        <v>1144</v>
      </c>
    </row>
    <row r="1296" spans="1:26" x14ac:dyDescent="0.3">
      <c r="A1296" s="232">
        <v>809441</v>
      </c>
      <c r="B1296" s="232" t="s">
        <v>1601</v>
      </c>
      <c r="C1296" s="232" t="s">
        <v>61</v>
      </c>
      <c r="D1296" s="232" t="s">
        <v>636</v>
      </c>
      <c r="E1296" s="232">
        <v>1</v>
      </c>
      <c r="F1296" s="233">
        <v>36170</v>
      </c>
      <c r="G1296" s="232" t="s">
        <v>1602</v>
      </c>
      <c r="H1296" s="234">
        <v>1</v>
      </c>
      <c r="I1296" s="236">
        <v>1</v>
      </c>
      <c r="J1296" s="236"/>
      <c r="W1296" s="176" t="s">
        <v>1144</v>
      </c>
      <c r="Y1296" s="176" t="s">
        <v>1144</v>
      </c>
      <c r="Z1296" s="176" t="s">
        <v>1144</v>
      </c>
    </row>
    <row r="1297" spans="1:26" x14ac:dyDescent="0.3">
      <c r="A1297" s="232">
        <v>809490</v>
      </c>
      <c r="B1297" s="232" t="s">
        <v>1603</v>
      </c>
      <c r="C1297" s="232" t="s">
        <v>96</v>
      </c>
      <c r="D1297" s="232" t="s">
        <v>602</v>
      </c>
      <c r="E1297" s="232">
        <v>1</v>
      </c>
      <c r="F1297" s="233">
        <v>35469</v>
      </c>
      <c r="G1297" s="232" t="s">
        <v>253</v>
      </c>
      <c r="H1297" s="234">
        <v>1</v>
      </c>
      <c r="I1297" s="236">
        <v>1</v>
      </c>
      <c r="J1297" s="236"/>
      <c r="W1297" s="176" t="s">
        <v>1144</v>
      </c>
      <c r="X1297" s="176" t="s">
        <v>1144</v>
      </c>
      <c r="Y1297" s="176" t="s">
        <v>1144</v>
      </c>
      <c r="Z1297" s="176" t="s">
        <v>1144</v>
      </c>
    </row>
    <row r="1298" spans="1:26" x14ac:dyDescent="0.3">
      <c r="A1298" s="232">
        <v>809581</v>
      </c>
      <c r="B1298" s="232" t="s">
        <v>1606</v>
      </c>
      <c r="C1298" s="232" t="s">
        <v>121</v>
      </c>
      <c r="D1298" s="232" t="s">
        <v>1607</v>
      </c>
      <c r="E1298" s="232">
        <v>1</v>
      </c>
      <c r="F1298" s="233">
        <v>35796</v>
      </c>
      <c r="G1298" s="232" t="s">
        <v>836</v>
      </c>
      <c r="H1298" s="234">
        <v>1</v>
      </c>
      <c r="I1298" s="236">
        <v>1</v>
      </c>
      <c r="J1298" s="236"/>
      <c r="W1298" s="176" t="s">
        <v>1144</v>
      </c>
      <c r="X1298" s="176" t="s">
        <v>1144</v>
      </c>
      <c r="Y1298" s="176" t="s">
        <v>1144</v>
      </c>
      <c r="Z1298" s="176" t="s">
        <v>1144</v>
      </c>
    </row>
    <row r="1299" spans="1:26" x14ac:dyDescent="0.3">
      <c r="A1299" s="232">
        <v>809584</v>
      </c>
      <c r="B1299" s="232" t="s">
        <v>1608</v>
      </c>
      <c r="C1299" s="232" t="s">
        <v>61</v>
      </c>
      <c r="D1299" s="232" t="s">
        <v>829</v>
      </c>
      <c r="E1299" s="232">
        <v>1</v>
      </c>
      <c r="F1299" s="233">
        <v>35980</v>
      </c>
      <c r="G1299" s="232" t="s">
        <v>1609</v>
      </c>
      <c r="H1299" s="234">
        <v>1</v>
      </c>
      <c r="I1299" s="236">
        <v>1</v>
      </c>
      <c r="J1299" s="236"/>
      <c r="W1299" s="176" t="s">
        <v>1144</v>
      </c>
      <c r="X1299" s="176" t="s">
        <v>1144</v>
      </c>
      <c r="Y1299" s="176" t="s">
        <v>1144</v>
      </c>
      <c r="Z1299" s="176" t="s">
        <v>1144</v>
      </c>
    </row>
    <row r="1300" spans="1:26" x14ac:dyDescent="0.3">
      <c r="A1300" s="232">
        <v>809947</v>
      </c>
      <c r="B1300" s="232" t="s">
        <v>1610</v>
      </c>
      <c r="C1300" s="232" t="s">
        <v>64</v>
      </c>
      <c r="D1300" s="232" t="s">
        <v>1611</v>
      </c>
      <c r="E1300" s="232">
        <v>1</v>
      </c>
      <c r="F1300" s="233">
        <v>35933</v>
      </c>
      <c r="G1300" s="232" t="s">
        <v>251</v>
      </c>
      <c r="H1300" s="234">
        <v>1</v>
      </c>
      <c r="I1300" s="236">
        <v>1</v>
      </c>
      <c r="J1300" s="236"/>
      <c r="W1300" s="176" t="s">
        <v>1144</v>
      </c>
      <c r="X1300" s="176" t="s">
        <v>1144</v>
      </c>
      <c r="Y1300" s="176" t="s">
        <v>1144</v>
      </c>
      <c r="Z1300" s="176" t="s">
        <v>1144</v>
      </c>
    </row>
    <row r="1301" spans="1:26" x14ac:dyDescent="0.3">
      <c r="A1301" s="232">
        <v>809974</v>
      </c>
      <c r="B1301" s="232" t="s">
        <v>1612</v>
      </c>
      <c r="C1301" s="232" t="s">
        <v>1349</v>
      </c>
      <c r="D1301" s="232" t="s">
        <v>930</v>
      </c>
      <c r="E1301" s="232">
        <v>1</v>
      </c>
      <c r="F1301" s="233">
        <v>36044</v>
      </c>
      <c r="G1301" s="232" t="s">
        <v>702</v>
      </c>
      <c r="H1301" s="234">
        <v>1</v>
      </c>
      <c r="I1301" s="236">
        <v>1</v>
      </c>
      <c r="J1301" s="236"/>
      <c r="W1301" s="176" t="s">
        <v>1144</v>
      </c>
      <c r="X1301" s="176" t="s">
        <v>1144</v>
      </c>
      <c r="Y1301" s="176" t="s">
        <v>1144</v>
      </c>
      <c r="Z1301" s="176" t="s">
        <v>1144</v>
      </c>
    </row>
    <row r="1302" spans="1:26" x14ac:dyDescent="0.3">
      <c r="A1302" s="232">
        <v>809982</v>
      </c>
      <c r="B1302" s="232" t="s">
        <v>1613</v>
      </c>
      <c r="C1302" s="232" t="s">
        <v>125</v>
      </c>
      <c r="D1302" s="232" t="s">
        <v>650</v>
      </c>
      <c r="E1302" s="232">
        <v>1</v>
      </c>
      <c r="F1302" s="233">
        <v>35796</v>
      </c>
      <c r="G1302" s="232" t="s">
        <v>641</v>
      </c>
      <c r="H1302" s="234">
        <v>1</v>
      </c>
      <c r="I1302" s="236">
        <v>1</v>
      </c>
      <c r="J1302" s="236"/>
      <c r="W1302" s="176" t="s">
        <v>1144</v>
      </c>
      <c r="X1302" s="176" t="s">
        <v>1144</v>
      </c>
      <c r="Y1302" s="176" t="s">
        <v>1144</v>
      </c>
      <c r="Z1302" s="176" t="s">
        <v>1144</v>
      </c>
    </row>
    <row r="1303" spans="1:26" x14ac:dyDescent="0.3">
      <c r="A1303" s="232">
        <v>810053</v>
      </c>
      <c r="B1303" s="232" t="s">
        <v>1616</v>
      </c>
      <c r="C1303" s="232" t="s">
        <v>64</v>
      </c>
      <c r="D1303" s="232" t="s">
        <v>1617</v>
      </c>
      <c r="E1303" s="232">
        <v>1</v>
      </c>
      <c r="F1303" s="233">
        <v>35508</v>
      </c>
      <c r="G1303" s="232" t="s">
        <v>251</v>
      </c>
      <c r="H1303" s="234">
        <v>1</v>
      </c>
      <c r="I1303" s="236">
        <v>1</v>
      </c>
      <c r="J1303" s="236"/>
      <c r="W1303" s="176" t="s">
        <v>1144</v>
      </c>
      <c r="X1303" s="176" t="s">
        <v>1144</v>
      </c>
      <c r="Y1303" s="176" t="s">
        <v>1144</v>
      </c>
      <c r="Z1303" s="176" t="s">
        <v>1144</v>
      </c>
    </row>
    <row r="1304" spans="1:26" x14ac:dyDescent="0.3">
      <c r="A1304" s="232">
        <v>810120</v>
      </c>
      <c r="B1304" s="232" t="s">
        <v>1618</v>
      </c>
      <c r="C1304" s="232" t="s">
        <v>434</v>
      </c>
      <c r="D1304" s="232" t="s">
        <v>1351</v>
      </c>
      <c r="E1304" s="232">
        <v>1</v>
      </c>
      <c r="F1304" s="233" t="s">
        <v>1619</v>
      </c>
      <c r="G1304" s="232" t="s">
        <v>251</v>
      </c>
      <c r="H1304" s="234">
        <v>1</v>
      </c>
      <c r="I1304" s="236">
        <v>1</v>
      </c>
      <c r="J1304" s="236"/>
      <c r="W1304" s="176" t="s">
        <v>1144</v>
      </c>
      <c r="X1304" s="176" t="s">
        <v>1144</v>
      </c>
      <c r="Y1304" s="176" t="s">
        <v>1144</v>
      </c>
      <c r="Z1304" s="176" t="s">
        <v>1144</v>
      </c>
    </row>
    <row r="1305" spans="1:26" x14ac:dyDescent="0.3">
      <c r="A1305" s="232">
        <v>810161</v>
      </c>
      <c r="B1305" s="232" t="s">
        <v>1620</v>
      </c>
      <c r="C1305" s="232" t="s">
        <v>345</v>
      </c>
      <c r="D1305" s="232" t="s">
        <v>612</v>
      </c>
      <c r="E1305" s="232">
        <v>1</v>
      </c>
      <c r="F1305" s="233">
        <v>36404</v>
      </c>
      <c r="G1305" s="232" t="s">
        <v>1391</v>
      </c>
      <c r="H1305" s="234">
        <v>1</v>
      </c>
      <c r="I1305" s="236">
        <v>1</v>
      </c>
      <c r="J1305" s="236"/>
      <c r="W1305" s="176" t="s">
        <v>1144</v>
      </c>
      <c r="Y1305" s="176" t="s">
        <v>1144</v>
      </c>
      <c r="Z1305" s="176" t="s">
        <v>1144</v>
      </c>
    </row>
    <row r="1306" spans="1:26" x14ac:dyDescent="0.3">
      <c r="A1306" s="232">
        <v>810584</v>
      </c>
      <c r="B1306" s="232" t="s">
        <v>1626</v>
      </c>
      <c r="C1306" s="232" t="s">
        <v>114</v>
      </c>
      <c r="D1306" s="232" t="s">
        <v>614</v>
      </c>
      <c r="E1306" s="232">
        <v>1</v>
      </c>
      <c r="F1306" s="233">
        <v>35877</v>
      </c>
      <c r="G1306" s="232" t="s">
        <v>251</v>
      </c>
      <c r="H1306" s="234">
        <v>1</v>
      </c>
      <c r="I1306" s="236">
        <v>1</v>
      </c>
      <c r="J1306" s="236"/>
      <c r="W1306" s="176" t="s">
        <v>1144</v>
      </c>
      <c r="X1306" s="176" t="s">
        <v>1144</v>
      </c>
      <c r="Y1306" s="176" t="s">
        <v>1144</v>
      </c>
      <c r="Z1306" s="176" t="s">
        <v>1144</v>
      </c>
    </row>
    <row r="1307" spans="1:26" x14ac:dyDescent="0.3">
      <c r="A1307" s="232">
        <v>800179</v>
      </c>
      <c r="B1307" s="232" t="s">
        <v>1627</v>
      </c>
      <c r="C1307" s="232" t="s">
        <v>1480</v>
      </c>
      <c r="D1307" s="232" t="s">
        <v>628</v>
      </c>
      <c r="E1307" s="232">
        <v>1</v>
      </c>
      <c r="F1307" s="233">
        <v>26739</v>
      </c>
      <c r="G1307" s="232" t="s">
        <v>668</v>
      </c>
      <c r="H1307" s="234">
        <v>1</v>
      </c>
      <c r="I1307" s="236">
        <v>1</v>
      </c>
      <c r="J1307" s="236"/>
      <c r="W1307" s="176" t="s">
        <v>1144</v>
      </c>
      <c r="X1307" s="176" t="s">
        <v>1144</v>
      </c>
      <c r="Y1307" s="176" t="s">
        <v>1144</v>
      </c>
      <c r="Z1307" s="176" t="s">
        <v>1144</v>
      </c>
    </row>
    <row r="1308" spans="1:26" x14ac:dyDescent="0.3">
      <c r="A1308" s="232">
        <v>800585</v>
      </c>
      <c r="B1308" s="232" t="s">
        <v>1628</v>
      </c>
      <c r="C1308" s="232" t="s">
        <v>91</v>
      </c>
      <c r="D1308" s="232" t="s">
        <v>206</v>
      </c>
      <c r="E1308" s="232">
        <v>1</v>
      </c>
      <c r="F1308" s="233">
        <v>31631</v>
      </c>
      <c r="G1308" s="232" t="s">
        <v>269</v>
      </c>
      <c r="H1308" s="234">
        <v>1</v>
      </c>
      <c r="I1308" s="236">
        <v>1</v>
      </c>
      <c r="J1308" s="236"/>
      <c r="W1308" s="176" t="s">
        <v>1144</v>
      </c>
      <c r="X1308" s="176" t="s">
        <v>1144</v>
      </c>
      <c r="Y1308" s="176" t="s">
        <v>1144</v>
      </c>
      <c r="Z1308" s="176" t="s">
        <v>1144</v>
      </c>
    </row>
    <row r="1309" spans="1:26" x14ac:dyDescent="0.3">
      <c r="A1309" s="232">
        <v>800676</v>
      </c>
      <c r="B1309" s="232" t="s">
        <v>1629</v>
      </c>
      <c r="C1309" s="232" t="s">
        <v>104</v>
      </c>
      <c r="D1309" s="232" t="s">
        <v>612</v>
      </c>
      <c r="E1309" s="232">
        <v>1</v>
      </c>
      <c r="F1309" s="233">
        <v>33604</v>
      </c>
      <c r="G1309" s="232" t="s">
        <v>251</v>
      </c>
      <c r="H1309" s="234">
        <v>1</v>
      </c>
      <c r="I1309" s="236">
        <v>1</v>
      </c>
      <c r="J1309" s="236"/>
      <c r="W1309" s="176" t="s">
        <v>1144</v>
      </c>
      <c r="X1309" s="176" t="s">
        <v>1144</v>
      </c>
      <c r="Y1309" s="176" t="s">
        <v>1144</v>
      </c>
      <c r="Z1309" s="176" t="s">
        <v>1144</v>
      </c>
    </row>
    <row r="1310" spans="1:26" x14ac:dyDescent="0.3">
      <c r="A1310" s="232">
        <v>801551</v>
      </c>
      <c r="B1310" s="232" t="s">
        <v>1630</v>
      </c>
      <c r="C1310" s="232" t="s">
        <v>90</v>
      </c>
      <c r="D1310" s="232" t="s">
        <v>628</v>
      </c>
      <c r="E1310" s="232">
        <v>1</v>
      </c>
      <c r="F1310" s="233">
        <v>33496</v>
      </c>
      <c r="G1310" s="232" t="s">
        <v>983</v>
      </c>
      <c r="H1310" s="234">
        <v>1</v>
      </c>
      <c r="I1310" s="236">
        <v>1</v>
      </c>
      <c r="J1310" s="236"/>
      <c r="W1310" s="176" t="s">
        <v>1144</v>
      </c>
      <c r="X1310" s="176" t="s">
        <v>1144</v>
      </c>
      <c r="Y1310" s="176" t="s">
        <v>1144</v>
      </c>
      <c r="Z1310" s="176" t="s">
        <v>1144</v>
      </c>
    </row>
    <row r="1311" spans="1:26" x14ac:dyDescent="0.3">
      <c r="A1311" s="232">
        <v>802165</v>
      </c>
      <c r="B1311" s="232" t="s">
        <v>1631</v>
      </c>
      <c r="C1311" s="232" t="s">
        <v>66</v>
      </c>
      <c r="D1311" s="232" t="s">
        <v>612</v>
      </c>
      <c r="E1311" s="232">
        <v>1</v>
      </c>
      <c r="F1311" s="233">
        <v>33239</v>
      </c>
      <c r="G1311" s="232" t="s">
        <v>1632</v>
      </c>
      <c r="H1311" s="234">
        <v>1</v>
      </c>
      <c r="I1311" s="236">
        <v>1</v>
      </c>
      <c r="J1311" s="236"/>
      <c r="W1311" s="176" t="s">
        <v>1144</v>
      </c>
      <c r="X1311" s="176" t="s">
        <v>1144</v>
      </c>
      <c r="Y1311" s="176" t="s">
        <v>1144</v>
      </c>
      <c r="Z1311" s="176" t="s">
        <v>1144</v>
      </c>
    </row>
    <row r="1312" spans="1:26" x14ac:dyDescent="0.3">
      <c r="A1312" s="232">
        <v>802233</v>
      </c>
      <c r="B1312" s="232" t="s">
        <v>1633</v>
      </c>
      <c r="C1312" s="232" t="s">
        <v>1588</v>
      </c>
      <c r="D1312" s="232" t="s">
        <v>627</v>
      </c>
      <c r="E1312" s="232">
        <v>1</v>
      </c>
      <c r="H1312" s="234">
        <v>1</v>
      </c>
      <c r="I1312" s="236">
        <v>1</v>
      </c>
      <c r="J1312" s="236"/>
      <c r="W1312" s="176" t="s">
        <v>1144</v>
      </c>
      <c r="X1312" s="176" t="s">
        <v>1144</v>
      </c>
      <c r="Y1312" s="176" t="s">
        <v>1144</v>
      </c>
      <c r="Z1312" s="176" t="s">
        <v>1144</v>
      </c>
    </row>
    <row r="1313" spans="1:26" x14ac:dyDescent="0.3">
      <c r="A1313" s="232">
        <v>803320</v>
      </c>
      <c r="B1313" s="232" t="s">
        <v>1634</v>
      </c>
      <c r="C1313" s="232" t="s">
        <v>194</v>
      </c>
      <c r="D1313" s="232" t="s">
        <v>726</v>
      </c>
      <c r="E1313" s="232">
        <v>1</v>
      </c>
      <c r="F1313" s="233">
        <v>34709</v>
      </c>
      <c r="G1313" s="232" t="s">
        <v>251</v>
      </c>
      <c r="H1313" s="234">
        <v>1</v>
      </c>
      <c r="I1313" s="236">
        <v>1</v>
      </c>
      <c r="J1313" s="236"/>
      <c r="W1313" s="176" t="s">
        <v>1144</v>
      </c>
      <c r="X1313" s="176" t="s">
        <v>1144</v>
      </c>
      <c r="Y1313" s="176" t="s">
        <v>1144</v>
      </c>
      <c r="Z1313" s="176" t="s">
        <v>1144</v>
      </c>
    </row>
    <row r="1314" spans="1:26" x14ac:dyDescent="0.3">
      <c r="A1314" s="232">
        <v>803491</v>
      </c>
      <c r="B1314" s="232" t="s">
        <v>1635</v>
      </c>
      <c r="C1314" s="232" t="s">
        <v>67</v>
      </c>
      <c r="D1314" s="232" t="s">
        <v>1036</v>
      </c>
      <c r="E1314" s="232">
        <v>1</v>
      </c>
      <c r="F1314" s="233">
        <v>33604</v>
      </c>
      <c r="G1314" s="232" t="s">
        <v>1636</v>
      </c>
      <c r="H1314" s="234">
        <v>1</v>
      </c>
      <c r="I1314" s="236">
        <v>1</v>
      </c>
      <c r="J1314" s="236"/>
      <c r="W1314" s="176" t="s">
        <v>1144</v>
      </c>
      <c r="X1314" s="176" t="s">
        <v>1144</v>
      </c>
      <c r="Y1314" s="176" t="s">
        <v>1144</v>
      </c>
      <c r="Z1314" s="176" t="s">
        <v>1144</v>
      </c>
    </row>
    <row r="1315" spans="1:26" x14ac:dyDescent="0.3">
      <c r="A1315" s="232">
        <v>804911</v>
      </c>
      <c r="B1315" s="232" t="s">
        <v>1642</v>
      </c>
      <c r="C1315" s="232" t="s">
        <v>135</v>
      </c>
      <c r="D1315" s="232" t="s">
        <v>1643</v>
      </c>
      <c r="E1315" s="232">
        <v>1</v>
      </c>
      <c r="F1315" s="233">
        <v>31780</v>
      </c>
      <c r="G1315" s="232" t="s">
        <v>268</v>
      </c>
      <c r="H1315" s="234">
        <v>1</v>
      </c>
      <c r="I1315" s="236">
        <v>1</v>
      </c>
      <c r="J1315" s="236"/>
      <c r="W1315" s="176" t="s">
        <v>1144</v>
      </c>
      <c r="X1315" s="176" t="s">
        <v>1144</v>
      </c>
      <c r="Y1315" s="176" t="s">
        <v>1144</v>
      </c>
      <c r="Z1315" s="176" t="s">
        <v>1144</v>
      </c>
    </row>
    <row r="1316" spans="1:26" x14ac:dyDescent="0.3">
      <c r="A1316" s="232">
        <v>804953</v>
      </c>
      <c r="B1316" s="232" t="s">
        <v>1644</v>
      </c>
      <c r="C1316" s="232" t="s">
        <v>375</v>
      </c>
      <c r="D1316" s="232" t="s">
        <v>1645</v>
      </c>
      <c r="E1316" s="232">
        <v>1</v>
      </c>
      <c r="F1316" s="233">
        <v>34812</v>
      </c>
      <c r="G1316" s="232" t="s">
        <v>702</v>
      </c>
      <c r="H1316" s="234">
        <v>1</v>
      </c>
      <c r="I1316" s="236">
        <v>1</v>
      </c>
      <c r="J1316" s="236"/>
      <c r="W1316" s="176" t="s">
        <v>1144</v>
      </c>
      <c r="X1316" s="176" t="s">
        <v>1144</v>
      </c>
      <c r="Y1316" s="176" t="s">
        <v>1144</v>
      </c>
      <c r="Z1316" s="176" t="s">
        <v>1144</v>
      </c>
    </row>
    <row r="1317" spans="1:26" x14ac:dyDescent="0.3">
      <c r="A1317" s="232">
        <v>807690</v>
      </c>
      <c r="B1317" s="232" t="s">
        <v>1650</v>
      </c>
      <c r="C1317" s="232" t="s">
        <v>66</v>
      </c>
      <c r="D1317" s="232" t="s">
        <v>1252</v>
      </c>
      <c r="E1317" s="232">
        <v>1</v>
      </c>
      <c r="F1317" s="233">
        <v>34722</v>
      </c>
      <c r="G1317" s="232" t="s">
        <v>261</v>
      </c>
      <c r="H1317" s="234">
        <v>1</v>
      </c>
      <c r="I1317" s="236">
        <v>1</v>
      </c>
      <c r="J1317" s="236"/>
      <c r="W1317" s="176" t="s">
        <v>1144</v>
      </c>
      <c r="Y1317" s="176" t="s">
        <v>1144</v>
      </c>
      <c r="Z1317" s="176" t="s">
        <v>1144</v>
      </c>
    </row>
    <row r="1318" spans="1:26" x14ac:dyDescent="0.3">
      <c r="A1318" s="232">
        <v>807692</v>
      </c>
      <c r="B1318" s="232" t="s">
        <v>1651</v>
      </c>
      <c r="C1318" s="232" t="s">
        <v>122</v>
      </c>
      <c r="D1318" s="232" t="s">
        <v>931</v>
      </c>
      <c r="E1318" s="232">
        <v>1</v>
      </c>
      <c r="F1318" s="233">
        <v>35309</v>
      </c>
      <c r="G1318" s="232" t="s">
        <v>1508</v>
      </c>
      <c r="H1318" s="234">
        <v>1</v>
      </c>
      <c r="I1318" s="236">
        <v>1</v>
      </c>
      <c r="J1318" s="236"/>
      <c r="W1318" s="176" t="s">
        <v>1144</v>
      </c>
      <c r="X1318" s="176" t="s">
        <v>1144</v>
      </c>
      <c r="Y1318" s="176" t="s">
        <v>1144</v>
      </c>
      <c r="Z1318" s="176" t="s">
        <v>1144</v>
      </c>
    </row>
    <row r="1319" spans="1:26" x14ac:dyDescent="0.3">
      <c r="A1319" s="232">
        <v>807735</v>
      </c>
      <c r="B1319" s="232" t="s">
        <v>1652</v>
      </c>
      <c r="C1319" s="232" t="s">
        <v>384</v>
      </c>
      <c r="D1319" s="232" t="s">
        <v>627</v>
      </c>
      <c r="E1319" s="232">
        <v>1</v>
      </c>
      <c r="F1319" s="233" t="s">
        <v>1653</v>
      </c>
      <c r="G1319" s="232" t="s">
        <v>666</v>
      </c>
      <c r="H1319" s="234">
        <v>1</v>
      </c>
      <c r="I1319" s="236">
        <v>1</v>
      </c>
      <c r="J1319" s="236"/>
      <c r="W1319" s="176" t="s">
        <v>1144</v>
      </c>
      <c r="X1319" s="176" t="s">
        <v>1144</v>
      </c>
      <c r="Y1319" s="176" t="s">
        <v>1144</v>
      </c>
      <c r="Z1319" s="176" t="s">
        <v>1144</v>
      </c>
    </row>
    <row r="1320" spans="1:26" x14ac:dyDescent="0.3">
      <c r="A1320" s="232">
        <v>807738</v>
      </c>
      <c r="B1320" s="232" t="s">
        <v>1654</v>
      </c>
      <c r="C1320" s="232" t="s">
        <v>184</v>
      </c>
      <c r="D1320" s="232" t="s">
        <v>784</v>
      </c>
      <c r="E1320" s="232">
        <v>1</v>
      </c>
      <c r="F1320" s="233">
        <v>34429</v>
      </c>
      <c r="G1320" s="232" t="s">
        <v>1655</v>
      </c>
      <c r="H1320" s="234">
        <v>1</v>
      </c>
      <c r="I1320" s="236">
        <v>1</v>
      </c>
      <c r="J1320" s="236"/>
      <c r="W1320" s="176" t="s">
        <v>1144</v>
      </c>
      <c r="Y1320" s="176" t="s">
        <v>1144</v>
      </c>
      <c r="Z1320" s="176" t="s">
        <v>1144</v>
      </c>
    </row>
    <row r="1321" spans="1:26" x14ac:dyDescent="0.3">
      <c r="A1321" s="232">
        <v>807903</v>
      </c>
      <c r="B1321" s="232" t="s">
        <v>1656</v>
      </c>
      <c r="C1321" s="232" t="s">
        <v>64</v>
      </c>
      <c r="D1321" s="232" t="s">
        <v>636</v>
      </c>
      <c r="E1321" s="232">
        <v>1</v>
      </c>
      <c r="F1321" s="233" t="s">
        <v>1657</v>
      </c>
      <c r="G1321" s="232" t="s">
        <v>1658</v>
      </c>
      <c r="H1321" s="234">
        <v>1</v>
      </c>
      <c r="I1321" s="236">
        <v>1</v>
      </c>
      <c r="J1321" s="236"/>
      <c r="W1321" s="176" t="s">
        <v>1144</v>
      </c>
      <c r="X1321" s="176" t="s">
        <v>1144</v>
      </c>
      <c r="Y1321" s="176" t="s">
        <v>1144</v>
      </c>
      <c r="Z1321" s="176" t="s">
        <v>1144</v>
      </c>
    </row>
    <row r="1322" spans="1:26" x14ac:dyDescent="0.3">
      <c r="A1322" s="232">
        <v>808226</v>
      </c>
      <c r="B1322" s="232" t="s">
        <v>1664</v>
      </c>
      <c r="C1322" s="232" t="s">
        <v>162</v>
      </c>
      <c r="D1322" s="232" t="s">
        <v>1665</v>
      </c>
      <c r="E1322" s="232">
        <v>1</v>
      </c>
      <c r="F1322" s="233">
        <v>35935</v>
      </c>
      <c r="G1322" s="232" t="s">
        <v>267</v>
      </c>
      <c r="H1322" s="234">
        <v>1</v>
      </c>
      <c r="I1322" s="236">
        <v>1</v>
      </c>
      <c r="J1322" s="236"/>
      <c r="W1322" s="176" t="s">
        <v>1144</v>
      </c>
      <c r="X1322" s="176" t="s">
        <v>1144</v>
      </c>
      <c r="Y1322" s="176" t="s">
        <v>1144</v>
      </c>
      <c r="Z1322" s="176" t="s">
        <v>1144</v>
      </c>
    </row>
    <row r="1323" spans="1:26" x14ac:dyDescent="0.3">
      <c r="A1323" s="232">
        <v>808228</v>
      </c>
      <c r="B1323" s="232" t="s">
        <v>1666</v>
      </c>
      <c r="C1323" s="232" t="s">
        <v>97</v>
      </c>
      <c r="D1323" s="232" t="s">
        <v>1667</v>
      </c>
      <c r="E1323" s="232">
        <v>1</v>
      </c>
      <c r="F1323" s="233">
        <v>32884</v>
      </c>
      <c r="G1323" s="232" t="s">
        <v>264</v>
      </c>
      <c r="H1323" s="234">
        <v>1</v>
      </c>
      <c r="I1323" s="236">
        <v>1</v>
      </c>
      <c r="J1323" s="236"/>
      <c r="W1323" s="176" t="s">
        <v>1144</v>
      </c>
      <c r="X1323" s="176" t="s">
        <v>1144</v>
      </c>
      <c r="Y1323" s="176" t="s">
        <v>1144</v>
      </c>
      <c r="Z1323" s="176" t="s">
        <v>1144</v>
      </c>
    </row>
    <row r="1324" spans="1:26" x14ac:dyDescent="0.3">
      <c r="A1324" s="232">
        <v>808286</v>
      </c>
      <c r="B1324" s="232" t="s">
        <v>1668</v>
      </c>
      <c r="C1324" s="232" t="s">
        <v>108</v>
      </c>
      <c r="D1324" s="232" t="s">
        <v>1038</v>
      </c>
      <c r="E1324" s="232">
        <v>1</v>
      </c>
      <c r="F1324" s="233">
        <v>36039</v>
      </c>
      <c r="G1324" s="232" t="s">
        <v>709</v>
      </c>
      <c r="H1324" s="234">
        <v>1</v>
      </c>
      <c r="I1324" s="236">
        <v>1</v>
      </c>
      <c r="J1324" s="236"/>
      <c r="W1324" s="176" t="s">
        <v>1144</v>
      </c>
      <c r="X1324" s="176" t="s">
        <v>1144</v>
      </c>
      <c r="Y1324" s="176" t="s">
        <v>1144</v>
      </c>
      <c r="Z1324" s="176" t="s">
        <v>1144</v>
      </c>
    </row>
    <row r="1325" spans="1:26" x14ac:dyDescent="0.3">
      <c r="A1325" s="232">
        <v>808370</v>
      </c>
      <c r="B1325" s="232" t="s">
        <v>1669</v>
      </c>
      <c r="C1325" s="232" t="s">
        <v>1670</v>
      </c>
      <c r="D1325" s="232" t="s">
        <v>1671</v>
      </c>
      <c r="E1325" s="232">
        <v>1</v>
      </c>
      <c r="F1325" s="233">
        <v>35306</v>
      </c>
      <c r="G1325" s="232" t="s">
        <v>251</v>
      </c>
      <c r="H1325" s="234">
        <v>1</v>
      </c>
      <c r="I1325" s="236">
        <v>1</v>
      </c>
      <c r="J1325" s="236"/>
      <c r="W1325" s="176" t="s">
        <v>1144</v>
      </c>
      <c r="X1325" s="176" t="s">
        <v>1144</v>
      </c>
      <c r="Y1325" s="176" t="s">
        <v>1144</v>
      </c>
      <c r="Z1325" s="176" t="s">
        <v>1144</v>
      </c>
    </row>
    <row r="1326" spans="1:26" x14ac:dyDescent="0.3">
      <c r="A1326" s="232">
        <v>808376</v>
      </c>
      <c r="B1326" s="232" t="s">
        <v>1672</v>
      </c>
      <c r="C1326" s="232" t="s">
        <v>66</v>
      </c>
      <c r="D1326" s="232" t="s">
        <v>672</v>
      </c>
      <c r="E1326" s="232">
        <v>1</v>
      </c>
      <c r="F1326" s="233">
        <v>36150</v>
      </c>
      <c r="G1326" s="232" t="s">
        <v>251</v>
      </c>
      <c r="H1326" s="234">
        <v>1</v>
      </c>
      <c r="I1326" s="236">
        <v>1</v>
      </c>
      <c r="J1326" s="236"/>
      <c r="W1326" s="176" t="s">
        <v>1144</v>
      </c>
      <c r="X1326" s="176" t="s">
        <v>1144</v>
      </c>
      <c r="Y1326" s="176" t="s">
        <v>1144</v>
      </c>
      <c r="Z1326" s="176" t="s">
        <v>1144</v>
      </c>
    </row>
    <row r="1327" spans="1:26" x14ac:dyDescent="0.3">
      <c r="A1327" s="232">
        <v>808393</v>
      </c>
      <c r="B1327" s="232" t="s">
        <v>1673</v>
      </c>
      <c r="C1327" s="232" t="s">
        <v>110</v>
      </c>
      <c r="D1327" s="232" t="s">
        <v>699</v>
      </c>
      <c r="E1327" s="232">
        <v>1</v>
      </c>
      <c r="F1327" s="233">
        <v>35586</v>
      </c>
      <c r="G1327" s="232" t="s">
        <v>251</v>
      </c>
      <c r="H1327" s="234">
        <v>1</v>
      </c>
      <c r="I1327" s="236">
        <v>1</v>
      </c>
      <c r="J1327" s="236"/>
      <c r="W1327" s="176" t="s">
        <v>1144</v>
      </c>
      <c r="X1327" s="176" t="s">
        <v>1144</v>
      </c>
      <c r="Y1327" s="176" t="s">
        <v>1144</v>
      </c>
      <c r="Z1327" s="176" t="s">
        <v>1144</v>
      </c>
    </row>
    <row r="1328" spans="1:26" x14ac:dyDescent="0.3">
      <c r="A1328" s="232">
        <v>808411</v>
      </c>
      <c r="B1328" s="232" t="s">
        <v>1674</v>
      </c>
      <c r="C1328" s="232" t="s">
        <v>1597</v>
      </c>
      <c r="D1328" s="232" t="s">
        <v>1675</v>
      </c>
      <c r="E1328" s="232">
        <v>1</v>
      </c>
      <c r="F1328" s="233">
        <v>35065</v>
      </c>
      <c r="G1328" s="232" t="s">
        <v>1676</v>
      </c>
      <c r="H1328" s="234">
        <v>1</v>
      </c>
      <c r="I1328" s="236">
        <v>1</v>
      </c>
      <c r="J1328" s="236"/>
      <c r="W1328" s="176" t="s">
        <v>1144</v>
      </c>
      <c r="X1328" s="176" t="s">
        <v>1144</v>
      </c>
      <c r="Y1328" s="176" t="s">
        <v>1144</v>
      </c>
      <c r="Z1328" s="176" t="s">
        <v>1144</v>
      </c>
    </row>
    <row r="1329" spans="1:26" x14ac:dyDescent="0.3">
      <c r="A1329" s="232">
        <v>808459</v>
      </c>
      <c r="B1329" s="232" t="s">
        <v>1677</v>
      </c>
      <c r="C1329" s="232" t="s">
        <v>110</v>
      </c>
      <c r="D1329" s="232" t="s">
        <v>612</v>
      </c>
      <c r="E1329" s="232">
        <v>1</v>
      </c>
      <c r="F1329" s="233">
        <v>33940</v>
      </c>
      <c r="G1329" s="232" t="s">
        <v>1678</v>
      </c>
      <c r="H1329" s="234">
        <v>1</v>
      </c>
      <c r="I1329" s="236">
        <v>1</v>
      </c>
      <c r="J1329" s="236"/>
      <c r="W1329" s="176" t="s">
        <v>1144</v>
      </c>
      <c r="X1329" s="176" t="s">
        <v>1144</v>
      </c>
      <c r="Y1329" s="176" t="s">
        <v>1144</v>
      </c>
      <c r="Z1329" s="176" t="s">
        <v>1144</v>
      </c>
    </row>
    <row r="1330" spans="1:26" x14ac:dyDescent="0.3">
      <c r="A1330" s="232">
        <v>808758</v>
      </c>
      <c r="B1330" s="232" t="s">
        <v>1679</v>
      </c>
      <c r="C1330" s="232" t="s">
        <v>109</v>
      </c>
      <c r="D1330" s="232" t="s">
        <v>694</v>
      </c>
      <c r="E1330" s="232">
        <v>1</v>
      </c>
      <c r="F1330" s="233">
        <v>36077</v>
      </c>
      <c r="G1330" s="232" t="s">
        <v>251</v>
      </c>
      <c r="H1330" s="234">
        <v>1</v>
      </c>
      <c r="I1330" s="236">
        <v>1</v>
      </c>
      <c r="J1330" s="236"/>
      <c r="W1330" s="176" t="s">
        <v>1144</v>
      </c>
      <c r="X1330" s="176" t="s">
        <v>1144</v>
      </c>
      <c r="Y1330" s="176" t="s">
        <v>1144</v>
      </c>
      <c r="Z1330" s="176" t="s">
        <v>1144</v>
      </c>
    </row>
    <row r="1331" spans="1:26" x14ac:dyDescent="0.3">
      <c r="A1331" s="232">
        <v>810254</v>
      </c>
      <c r="B1331" s="232" t="s">
        <v>1686</v>
      </c>
      <c r="C1331" s="232" t="s">
        <v>66</v>
      </c>
      <c r="D1331" s="232" t="s">
        <v>994</v>
      </c>
      <c r="E1331" s="232">
        <v>1</v>
      </c>
      <c r="F1331" s="233">
        <v>36161</v>
      </c>
      <c r="G1331" s="232" t="s">
        <v>261</v>
      </c>
      <c r="H1331" s="234">
        <v>1</v>
      </c>
      <c r="I1331" s="236">
        <v>1</v>
      </c>
      <c r="J1331" s="236"/>
      <c r="W1331" s="176" t="s">
        <v>1144</v>
      </c>
      <c r="X1331" s="176" t="s">
        <v>1144</v>
      </c>
      <c r="Y1331" s="176" t="s">
        <v>1144</v>
      </c>
      <c r="Z1331" s="176" t="s">
        <v>1144</v>
      </c>
    </row>
    <row r="1332" spans="1:26" x14ac:dyDescent="0.3">
      <c r="A1332" s="232">
        <v>810435</v>
      </c>
      <c r="B1332" s="232" t="s">
        <v>1687</v>
      </c>
      <c r="C1332" s="232" t="s">
        <v>194</v>
      </c>
      <c r="D1332" s="232" t="s">
        <v>612</v>
      </c>
      <c r="E1332" s="232">
        <v>1</v>
      </c>
      <c r="F1332" s="233">
        <v>34000</v>
      </c>
      <c r="G1332" s="232" t="s">
        <v>702</v>
      </c>
      <c r="H1332" s="234">
        <v>1</v>
      </c>
      <c r="I1332" s="236">
        <v>1</v>
      </c>
      <c r="J1332" s="236"/>
      <c r="W1332" s="176" t="s">
        <v>1144</v>
      </c>
      <c r="X1332" s="176" t="s">
        <v>1144</v>
      </c>
      <c r="Y1332" s="176" t="s">
        <v>1144</v>
      </c>
      <c r="Z1332" s="176" t="s">
        <v>1144</v>
      </c>
    </row>
    <row r="1333" spans="1:26" x14ac:dyDescent="0.3">
      <c r="A1333" s="232">
        <v>810631</v>
      </c>
      <c r="B1333" s="232" t="s">
        <v>1690</v>
      </c>
      <c r="C1333" s="232" t="s">
        <v>1691</v>
      </c>
      <c r="D1333" s="232" t="s">
        <v>1036</v>
      </c>
      <c r="E1333" s="232">
        <v>1</v>
      </c>
      <c r="F1333" s="233">
        <v>35799</v>
      </c>
      <c r="G1333" s="232" t="s">
        <v>702</v>
      </c>
      <c r="H1333" s="234">
        <v>1</v>
      </c>
      <c r="I1333" s="236">
        <v>1</v>
      </c>
      <c r="J1333" s="236"/>
      <c r="W1333" s="176" t="s">
        <v>1144</v>
      </c>
      <c r="X1333" s="176" t="s">
        <v>1144</v>
      </c>
      <c r="Y1333" s="176" t="s">
        <v>1144</v>
      </c>
      <c r="Z1333" s="176" t="s">
        <v>1144</v>
      </c>
    </row>
    <row r="1334" spans="1:26" x14ac:dyDescent="0.3">
      <c r="A1334" s="232">
        <v>800487</v>
      </c>
      <c r="B1334" s="232" t="s">
        <v>1692</v>
      </c>
      <c r="C1334" s="232" t="s">
        <v>1499</v>
      </c>
      <c r="D1334" s="232" t="s">
        <v>721</v>
      </c>
      <c r="E1334" s="232">
        <v>1</v>
      </c>
      <c r="F1334" s="233">
        <v>33980</v>
      </c>
      <c r="G1334" s="232" t="s">
        <v>1693</v>
      </c>
      <c r="H1334" s="234">
        <v>1</v>
      </c>
      <c r="I1334" s="236">
        <v>1</v>
      </c>
      <c r="J1334" s="236"/>
      <c r="W1334" s="176" t="s">
        <v>1144</v>
      </c>
      <c r="X1334" s="176" t="s">
        <v>1144</v>
      </c>
      <c r="Y1334" s="176" t="s">
        <v>1144</v>
      </c>
      <c r="Z1334" s="176" t="s">
        <v>1144</v>
      </c>
    </row>
    <row r="1335" spans="1:26" x14ac:dyDescent="0.3">
      <c r="A1335" s="232">
        <v>803577</v>
      </c>
      <c r="B1335" s="232" t="s">
        <v>1697</v>
      </c>
      <c r="C1335" s="232" t="s">
        <v>101</v>
      </c>
      <c r="D1335" s="232" t="s">
        <v>627</v>
      </c>
      <c r="E1335" s="232">
        <v>1</v>
      </c>
      <c r="F1335" s="233">
        <v>35096</v>
      </c>
      <c r="G1335" s="232" t="s">
        <v>912</v>
      </c>
      <c r="H1335" s="234">
        <v>1</v>
      </c>
      <c r="I1335" s="236">
        <v>1</v>
      </c>
      <c r="J1335" s="236"/>
      <c r="W1335" s="176" t="s">
        <v>1144</v>
      </c>
      <c r="X1335" s="176" t="s">
        <v>1144</v>
      </c>
      <c r="Y1335" s="176" t="s">
        <v>1144</v>
      </c>
      <c r="Z1335" s="176" t="s">
        <v>1144</v>
      </c>
    </row>
    <row r="1336" spans="1:26" x14ac:dyDescent="0.3">
      <c r="A1336" s="232">
        <v>808989</v>
      </c>
      <c r="B1336" s="232" t="s">
        <v>1700</v>
      </c>
      <c r="C1336" s="232" t="s">
        <v>151</v>
      </c>
      <c r="D1336" s="232" t="s">
        <v>609</v>
      </c>
      <c r="E1336" s="232">
        <v>1</v>
      </c>
      <c r="F1336" s="233">
        <v>30693</v>
      </c>
      <c r="G1336" s="232" t="s">
        <v>1701</v>
      </c>
      <c r="H1336" s="234">
        <v>1</v>
      </c>
      <c r="I1336" s="236">
        <v>1</v>
      </c>
      <c r="J1336" s="236"/>
      <c r="W1336" s="176" t="s">
        <v>1144</v>
      </c>
      <c r="X1336" s="176" t="s">
        <v>1144</v>
      </c>
      <c r="Y1336" s="176" t="s">
        <v>1144</v>
      </c>
      <c r="Z1336" s="176" t="s">
        <v>1144</v>
      </c>
    </row>
    <row r="1337" spans="1:26" x14ac:dyDescent="0.3">
      <c r="A1337" s="232">
        <v>809895</v>
      </c>
      <c r="B1337" s="232" t="s">
        <v>1702</v>
      </c>
      <c r="C1337" s="232" t="s">
        <v>89</v>
      </c>
      <c r="D1337" s="232" t="s">
        <v>998</v>
      </c>
      <c r="E1337" s="232">
        <v>1</v>
      </c>
      <c r="F1337" s="233">
        <v>35247</v>
      </c>
      <c r="G1337" s="232" t="s">
        <v>251</v>
      </c>
      <c r="H1337" s="234">
        <v>1</v>
      </c>
      <c r="I1337" s="236">
        <v>1</v>
      </c>
      <c r="J1337" s="236"/>
      <c r="W1337" s="176" t="s">
        <v>1144</v>
      </c>
      <c r="X1337" s="176" t="s">
        <v>1144</v>
      </c>
      <c r="Y1337" s="176" t="s">
        <v>1144</v>
      </c>
      <c r="Z1337" s="176" t="s">
        <v>1144</v>
      </c>
    </row>
    <row r="1338" spans="1:26" x14ac:dyDescent="0.3">
      <c r="A1338" s="232">
        <v>802382</v>
      </c>
      <c r="B1338" s="232" t="s">
        <v>1703</v>
      </c>
      <c r="C1338" s="232" t="s">
        <v>1704</v>
      </c>
      <c r="D1338" s="232" t="s">
        <v>699</v>
      </c>
      <c r="E1338" s="232">
        <v>1</v>
      </c>
      <c r="F1338" s="233">
        <v>34729</v>
      </c>
      <c r="G1338" s="232" t="s">
        <v>251</v>
      </c>
      <c r="H1338" s="234">
        <v>1</v>
      </c>
      <c r="I1338" s="236">
        <v>1</v>
      </c>
      <c r="J1338" s="236"/>
      <c r="Y1338" s="176" t="s">
        <v>1144</v>
      </c>
      <c r="Z1338" s="176" t="s">
        <v>1144</v>
      </c>
    </row>
    <row r="1339" spans="1:26" x14ac:dyDescent="0.3">
      <c r="A1339" s="232">
        <v>804343</v>
      </c>
      <c r="B1339" s="232" t="s">
        <v>1706</v>
      </c>
      <c r="C1339" s="232" t="s">
        <v>1707</v>
      </c>
      <c r="D1339" s="232" t="s">
        <v>734</v>
      </c>
      <c r="E1339" s="232">
        <v>1</v>
      </c>
      <c r="F1339" s="233">
        <v>34151</v>
      </c>
      <c r="G1339" s="232" t="s">
        <v>698</v>
      </c>
      <c r="H1339" s="234">
        <v>1</v>
      </c>
      <c r="I1339" s="236">
        <v>1</v>
      </c>
      <c r="J1339" s="236"/>
      <c r="Y1339" s="176" t="s">
        <v>1144</v>
      </c>
      <c r="Z1339" s="176" t="s">
        <v>1144</v>
      </c>
    </row>
    <row r="1340" spans="1:26" x14ac:dyDescent="0.3">
      <c r="A1340" s="232">
        <v>804525</v>
      </c>
      <c r="B1340" s="232" t="s">
        <v>1708</v>
      </c>
      <c r="C1340" s="232" t="s">
        <v>1709</v>
      </c>
      <c r="D1340" s="232" t="s">
        <v>662</v>
      </c>
      <c r="E1340" s="232">
        <v>1</v>
      </c>
      <c r="F1340" s="233">
        <v>35267</v>
      </c>
      <c r="G1340" s="232" t="s">
        <v>251</v>
      </c>
      <c r="H1340" s="234">
        <v>1</v>
      </c>
      <c r="I1340" s="236">
        <v>1</v>
      </c>
      <c r="J1340" s="236"/>
      <c r="Y1340" s="176" t="s">
        <v>1144</v>
      </c>
      <c r="Z1340" s="176" t="s">
        <v>1144</v>
      </c>
    </row>
    <row r="1341" spans="1:26" x14ac:dyDescent="0.3">
      <c r="A1341" s="232">
        <v>809714</v>
      </c>
      <c r="B1341" s="232" t="s">
        <v>1710</v>
      </c>
      <c r="C1341" s="232" t="s">
        <v>67</v>
      </c>
      <c r="D1341" s="232" t="s">
        <v>875</v>
      </c>
      <c r="E1341" s="232">
        <v>1</v>
      </c>
      <c r="F1341" s="233">
        <v>35511</v>
      </c>
      <c r="G1341" s="232" t="s">
        <v>788</v>
      </c>
      <c r="H1341" s="234">
        <v>1</v>
      </c>
      <c r="I1341" s="236">
        <v>1</v>
      </c>
      <c r="J1341" s="236"/>
      <c r="Y1341" s="176" t="s">
        <v>1144</v>
      </c>
      <c r="Z1341" s="176" t="s">
        <v>1144</v>
      </c>
    </row>
    <row r="1342" spans="1:26" x14ac:dyDescent="0.3">
      <c r="A1342" s="232">
        <v>809844</v>
      </c>
      <c r="B1342" s="232" t="s">
        <v>1713</v>
      </c>
      <c r="C1342" s="232" t="s">
        <v>66</v>
      </c>
      <c r="D1342" s="232" t="s">
        <v>817</v>
      </c>
      <c r="E1342" s="232">
        <v>1</v>
      </c>
      <c r="F1342" s="233">
        <v>35907</v>
      </c>
      <c r="G1342" s="232" t="s">
        <v>702</v>
      </c>
      <c r="H1342" s="234">
        <v>1</v>
      </c>
      <c r="I1342" s="236">
        <v>1</v>
      </c>
      <c r="J1342" s="236"/>
      <c r="Y1342" s="176" t="s">
        <v>1144</v>
      </c>
      <c r="Z1342" s="176" t="s">
        <v>1144</v>
      </c>
    </row>
    <row r="1343" spans="1:26" x14ac:dyDescent="0.3">
      <c r="A1343" s="232">
        <v>800358</v>
      </c>
      <c r="B1343" s="232" t="s">
        <v>1716</v>
      </c>
      <c r="C1343" s="232" t="s">
        <v>105</v>
      </c>
      <c r="D1343" s="232" t="s">
        <v>627</v>
      </c>
      <c r="E1343" s="232">
        <v>1</v>
      </c>
      <c r="F1343" s="233">
        <v>33964</v>
      </c>
      <c r="G1343" s="232" t="s">
        <v>251</v>
      </c>
      <c r="H1343" s="234">
        <v>1</v>
      </c>
      <c r="I1343" s="236">
        <v>1</v>
      </c>
      <c r="J1343" s="236"/>
      <c r="Y1343" s="176" t="s">
        <v>1144</v>
      </c>
      <c r="Z1343" s="176" t="s">
        <v>1144</v>
      </c>
    </row>
    <row r="1344" spans="1:26" x14ac:dyDescent="0.3">
      <c r="A1344" s="232">
        <v>802701</v>
      </c>
      <c r="B1344" s="232" t="s">
        <v>1717</v>
      </c>
      <c r="C1344" s="232" t="s">
        <v>183</v>
      </c>
      <c r="D1344" s="232" t="s">
        <v>736</v>
      </c>
      <c r="E1344" s="232">
        <v>1</v>
      </c>
      <c r="F1344" s="233">
        <v>34335</v>
      </c>
      <c r="G1344" s="232" t="s">
        <v>1718</v>
      </c>
      <c r="H1344" s="234">
        <v>1</v>
      </c>
      <c r="I1344" s="236">
        <v>1</v>
      </c>
      <c r="J1344" s="236"/>
      <c r="Y1344" s="176" t="s">
        <v>1144</v>
      </c>
      <c r="Z1344" s="176" t="s">
        <v>1144</v>
      </c>
    </row>
    <row r="1345" spans="1:26" x14ac:dyDescent="0.3">
      <c r="A1345" s="232">
        <v>803230</v>
      </c>
      <c r="B1345" s="232" t="s">
        <v>1720</v>
      </c>
      <c r="C1345" s="232" t="s">
        <v>305</v>
      </c>
      <c r="D1345" s="232" t="s">
        <v>650</v>
      </c>
      <c r="E1345" s="232">
        <v>1</v>
      </c>
      <c r="G1345" s="232" t="s">
        <v>251</v>
      </c>
      <c r="H1345" s="234">
        <v>1</v>
      </c>
      <c r="I1345" s="236">
        <v>1</v>
      </c>
      <c r="J1345" s="236"/>
      <c r="Y1345" s="176" t="s">
        <v>1144</v>
      </c>
      <c r="Z1345" s="176" t="s">
        <v>1144</v>
      </c>
    </row>
    <row r="1346" spans="1:26" x14ac:dyDescent="0.3">
      <c r="A1346" s="232">
        <v>805207</v>
      </c>
      <c r="B1346" s="232" t="s">
        <v>1722</v>
      </c>
      <c r="C1346" s="232" t="s">
        <v>383</v>
      </c>
      <c r="D1346" s="232" t="s">
        <v>644</v>
      </c>
      <c r="E1346" s="232">
        <v>1</v>
      </c>
      <c r="F1346" s="233">
        <v>34772</v>
      </c>
      <c r="G1346" s="232" t="s">
        <v>251</v>
      </c>
      <c r="H1346" s="234">
        <v>1</v>
      </c>
      <c r="I1346" s="236">
        <v>1</v>
      </c>
      <c r="J1346" s="236"/>
      <c r="Y1346" s="176" t="s">
        <v>1144</v>
      </c>
      <c r="Z1346" s="176" t="s">
        <v>1144</v>
      </c>
    </row>
    <row r="1347" spans="1:26" x14ac:dyDescent="0.3">
      <c r="A1347" s="232">
        <v>805568</v>
      </c>
      <c r="B1347" s="232" t="s">
        <v>1727</v>
      </c>
      <c r="C1347" s="232" t="s">
        <v>114</v>
      </c>
      <c r="D1347" s="232" t="s">
        <v>691</v>
      </c>
      <c r="E1347" s="232">
        <v>1</v>
      </c>
      <c r="F1347" s="233">
        <v>34125</v>
      </c>
      <c r="G1347" s="232" t="s">
        <v>251</v>
      </c>
      <c r="H1347" s="234">
        <v>1</v>
      </c>
      <c r="I1347" s="236">
        <v>1</v>
      </c>
      <c r="J1347" s="236"/>
      <c r="Y1347" s="176" t="s">
        <v>1144</v>
      </c>
      <c r="Z1347" s="176" t="s">
        <v>1144</v>
      </c>
    </row>
    <row r="1348" spans="1:26" x14ac:dyDescent="0.3">
      <c r="A1348" s="232">
        <v>805608</v>
      </c>
      <c r="B1348" s="232" t="s">
        <v>1728</v>
      </c>
      <c r="C1348" s="232" t="s">
        <v>98</v>
      </c>
      <c r="D1348" s="232" t="s">
        <v>922</v>
      </c>
      <c r="E1348" s="232">
        <v>1</v>
      </c>
      <c r="F1348" s="233">
        <v>34563</v>
      </c>
      <c r="G1348" s="232" t="s">
        <v>1092</v>
      </c>
      <c r="H1348" s="234">
        <v>1</v>
      </c>
      <c r="I1348" s="236">
        <v>1</v>
      </c>
      <c r="J1348" s="236"/>
      <c r="Y1348" s="176" t="s">
        <v>1144</v>
      </c>
      <c r="Z1348" s="176" t="s">
        <v>1144</v>
      </c>
    </row>
    <row r="1349" spans="1:26" x14ac:dyDescent="0.3">
      <c r="A1349" s="232">
        <v>805994</v>
      </c>
      <c r="B1349" s="232" t="s">
        <v>1729</v>
      </c>
      <c r="C1349" s="232" t="s">
        <v>1730</v>
      </c>
      <c r="D1349" s="232" t="s">
        <v>753</v>
      </c>
      <c r="E1349" s="232">
        <v>1</v>
      </c>
      <c r="F1349" s="233">
        <v>30397</v>
      </c>
      <c r="G1349" s="232" t="s">
        <v>251</v>
      </c>
      <c r="H1349" s="234">
        <v>1</v>
      </c>
      <c r="I1349" s="236">
        <v>1</v>
      </c>
      <c r="J1349" s="236"/>
      <c r="Y1349" s="176" t="s">
        <v>1144</v>
      </c>
      <c r="Z1349" s="176" t="s">
        <v>1144</v>
      </c>
    </row>
    <row r="1350" spans="1:26" x14ac:dyDescent="0.3">
      <c r="A1350" s="232">
        <v>806308</v>
      </c>
      <c r="B1350" s="232" t="s">
        <v>1732</v>
      </c>
      <c r="C1350" s="232" t="s">
        <v>84</v>
      </c>
      <c r="D1350" s="232" t="s">
        <v>764</v>
      </c>
      <c r="E1350" s="232">
        <v>1</v>
      </c>
      <c r="F1350" s="233">
        <v>35301</v>
      </c>
      <c r="G1350" s="232" t="s">
        <v>251</v>
      </c>
      <c r="H1350" s="234">
        <v>1</v>
      </c>
      <c r="I1350" s="236">
        <v>1</v>
      </c>
      <c r="J1350" s="236"/>
      <c r="Y1350" s="176" t="s">
        <v>1144</v>
      </c>
      <c r="Z1350" s="176" t="s">
        <v>1144</v>
      </c>
    </row>
    <row r="1351" spans="1:26" x14ac:dyDescent="0.3">
      <c r="A1351" s="232">
        <v>806680</v>
      </c>
      <c r="B1351" s="232" t="s">
        <v>1733</v>
      </c>
      <c r="C1351" s="232" t="s">
        <v>72</v>
      </c>
      <c r="D1351" s="232" t="s">
        <v>1030</v>
      </c>
      <c r="E1351" s="232">
        <v>1</v>
      </c>
      <c r="F1351" s="233">
        <v>35476</v>
      </c>
      <c r="G1351" s="232" t="s">
        <v>1081</v>
      </c>
      <c r="H1351" s="234">
        <v>1</v>
      </c>
      <c r="I1351" s="236">
        <v>1</v>
      </c>
      <c r="J1351" s="236"/>
      <c r="Y1351" s="176" t="s">
        <v>1144</v>
      </c>
      <c r="Z1351" s="176" t="s">
        <v>1144</v>
      </c>
    </row>
    <row r="1352" spans="1:26" x14ac:dyDescent="0.3">
      <c r="A1352" s="232">
        <v>807550</v>
      </c>
      <c r="B1352" s="232" t="s">
        <v>1739</v>
      </c>
      <c r="C1352" s="232" t="s">
        <v>402</v>
      </c>
      <c r="D1352" s="232" t="s">
        <v>670</v>
      </c>
      <c r="E1352" s="232">
        <v>1</v>
      </c>
      <c r="F1352" s="233">
        <v>29417</v>
      </c>
      <c r="G1352" s="232" t="s">
        <v>782</v>
      </c>
      <c r="H1352" s="234">
        <v>1</v>
      </c>
      <c r="I1352" s="236">
        <v>1</v>
      </c>
      <c r="J1352" s="236"/>
      <c r="Y1352" s="176" t="s">
        <v>1144</v>
      </c>
      <c r="Z1352" s="176" t="s">
        <v>1144</v>
      </c>
    </row>
    <row r="1353" spans="1:26" x14ac:dyDescent="0.3">
      <c r="A1353" s="232">
        <v>807832</v>
      </c>
      <c r="B1353" s="232" t="s">
        <v>1740</v>
      </c>
      <c r="C1353" s="232" t="s">
        <v>87</v>
      </c>
      <c r="D1353" s="232" t="s">
        <v>1741</v>
      </c>
      <c r="E1353" s="232">
        <v>1</v>
      </c>
      <c r="F1353" s="233">
        <v>36078</v>
      </c>
      <c r="G1353" s="232" t="s">
        <v>1090</v>
      </c>
      <c r="H1353" s="234">
        <v>1</v>
      </c>
      <c r="I1353" s="236">
        <v>1</v>
      </c>
      <c r="J1353" s="236"/>
      <c r="Y1353" s="176" t="s">
        <v>1144</v>
      </c>
      <c r="Z1353" s="176" t="s">
        <v>1144</v>
      </c>
    </row>
    <row r="1354" spans="1:26" x14ac:dyDescent="0.3">
      <c r="A1354" s="232">
        <v>808091</v>
      </c>
      <c r="B1354" s="232" t="s">
        <v>1743</v>
      </c>
      <c r="C1354" s="232" t="s">
        <v>76</v>
      </c>
      <c r="D1354" s="232" t="s">
        <v>627</v>
      </c>
      <c r="E1354" s="232">
        <v>1</v>
      </c>
      <c r="F1354" s="233">
        <v>33787</v>
      </c>
      <c r="H1354" s="234">
        <v>1</v>
      </c>
      <c r="I1354" s="236">
        <v>1</v>
      </c>
      <c r="J1354" s="236"/>
      <c r="Y1354" s="176" t="s">
        <v>1144</v>
      </c>
      <c r="Z1354" s="176" t="s">
        <v>1144</v>
      </c>
    </row>
    <row r="1355" spans="1:26" x14ac:dyDescent="0.3">
      <c r="A1355" s="232">
        <v>808127</v>
      </c>
      <c r="B1355" s="232" t="s">
        <v>1744</v>
      </c>
      <c r="C1355" s="232" t="s">
        <v>197</v>
      </c>
      <c r="D1355" s="232" t="s">
        <v>637</v>
      </c>
      <c r="E1355" s="232">
        <v>1</v>
      </c>
      <c r="F1355" s="233">
        <v>35892</v>
      </c>
      <c r="G1355" s="232" t="s">
        <v>1745</v>
      </c>
      <c r="H1355" s="234">
        <v>1</v>
      </c>
      <c r="I1355" s="236">
        <v>1</v>
      </c>
      <c r="J1355" s="236"/>
      <c r="Y1355" s="176" t="s">
        <v>1144</v>
      </c>
      <c r="Z1355" s="176" t="s">
        <v>1144</v>
      </c>
    </row>
    <row r="1356" spans="1:26" x14ac:dyDescent="0.3">
      <c r="A1356" s="232">
        <v>808591</v>
      </c>
      <c r="B1356" s="232" t="s">
        <v>1746</v>
      </c>
      <c r="C1356" s="232" t="s">
        <v>1747</v>
      </c>
      <c r="D1356" s="232" t="s">
        <v>1302</v>
      </c>
      <c r="E1356" s="232">
        <v>1</v>
      </c>
      <c r="F1356" s="233">
        <v>30928</v>
      </c>
      <c r="G1356" s="232" t="s">
        <v>1034</v>
      </c>
      <c r="H1356" s="234">
        <v>1</v>
      </c>
      <c r="I1356" s="236">
        <v>1</v>
      </c>
      <c r="J1356" s="236"/>
      <c r="Y1356" s="176" t="s">
        <v>1144</v>
      </c>
      <c r="Z1356" s="176" t="s">
        <v>1144</v>
      </c>
    </row>
    <row r="1357" spans="1:26" x14ac:dyDescent="0.3">
      <c r="A1357" s="232">
        <v>808686</v>
      </c>
      <c r="B1357" s="232" t="s">
        <v>1748</v>
      </c>
      <c r="C1357" s="232" t="s">
        <v>90</v>
      </c>
      <c r="D1357" s="232" t="s">
        <v>789</v>
      </c>
      <c r="E1357" s="232">
        <v>1</v>
      </c>
      <c r="F1357" s="233">
        <v>35065</v>
      </c>
      <c r="H1357" s="234">
        <v>1</v>
      </c>
      <c r="I1357" s="236">
        <v>1</v>
      </c>
      <c r="J1357" s="236"/>
      <c r="Y1357" s="176" t="s">
        <v>1144</v>
      </c>
      <c r="Z1357" s="176" t="s">
        <v>1144</v>
      </c>
    </row>
    <row r="1358" spans="1:26" x14ac:dyDescent="0.3">
      <c r="A1358" s="232">
        <v>809419</v>
      </c>
      <c r="B1358" s="232" t="s">
        <v>1749</v>
      </c>
      <c r="C1358" s="232" t="s">
        <v>158</v>
      </c>
      <c r="D1358" s="232" t="s">
        <v>931</v>
      </c>
      <c r="E1358" s="232">
        <v>1</v>
      </c>
      <c r="F1358" s="233">
        <v>35543</v>
      </c>
      <c r="G1358" s="232" t="s">
        <v>702</v>
      </c>
      <c r="H1358" s="234">
        <v>1</v>
      </c>
      <c r="I1358" s="236">
        <v>1</v>
      </c>
      <c r="J1358" s="236"/>
      <c r="Y1358" s="176" t="s">
        <v>1144</v>
      </c>
      <c r="Z1358" s="176" t="s">
        <v>1144</v>
      </c>
    </row>
    <row r="1359" spans="1:26" x14ac:dyDescent="0.3">
      <c r="A1359" s="232">
        <v>809534</v>
      </c>
      <c r="B1359" s="232" t="s">
        <v>1750</v>
      </c>
      <c r="C1359" s="232" t="s">
        <v>390</v>
      </c>
      <c r="D1359" s="232" t="s">
        <v>777</v>
      </c>
      <c r="E1359" s="232">
        <v>1</v>
      </c>
      <c r="H1359" s="234">
        <v>1</v>
      </c>
      <c r="I1359" s="236">
        <v>1</v>
      </c>
      <c r="J1359" s="236"/>
      <c r="Y1359" s="176" t="s">
        <v>1144</v>
      </c>
      <c r="Z1359" s="176" t="s">
        <v>1144</v>
      </c>
    </row>
    <row r="1360" spans="1:26" x14ac:dyDescent="0.3">
      <c r="A1360" s="232">
        <v>809535</v>
      </c>
      <c r="B1360" s="232" t="s">
        <v>1751</v>
      </c>
      <c r="C1360" s="232" t="s">
        <v>378</v>
      </c>
      <c r="D1360" s="232" t="s">
        <v>1060</v>
      </c>
      <c r="E1360" s="232">
        <v>1</v>
      </c>
      <c r="F1360" s="233" t="s">
        <v>1752</v>
      </c>
      <c r="G1360" s="232" t="s">
        <v>251</v>
      </c>
      <c r="H1360" s="234">
        <v>1</v>
      </c>
      <c r="I1360" s="236">
        <v>1</v>
      </c>
      <c r="J1360" s="236"/>
      <c r="Y1360" s="176" t="s">
        <v>1144</v>
      </c>
      <c r="Z1360" s="176" t="s">
        <v>1144</v>
      </c>
    </row>
    <row r="1361" spans="1:26" x14ac:dyDescent="0.3">
      <c r="A1361" s="232">
        <v>809615</v>
      </c>
      <c r="B1361" s="232" t="s">
        <v>1753</v>
      </c>
      <c r="C1361" s="232" t="s">
        <v>159</v>
      </c>
      <c r="D1361" s="232" t="s">
        <v>1754</v>
      </c>
      <c r="E1361" s="232">
        <v>1</v>
      </c>
      <c r="F1361" s="233">
        <v>33776</v>
      </c>
      <c r="G1361" s="232" t="s">
        <v>782</v>
      </c>
      <c r="H1361" s="234">
        <v>1</v>
      </c>
      <c r="I1361" s="236">
        <v>1</v>
      </c>
      <c r="J1361" s="236"/>
      <c r="Y1361" s="176" t="s">
        <v>1144</v>
      </c>
      <c r="Z1361" s="176" t="s">
        <v>1144</v>
      </c>
    </row>
    <row r="1362" spans="1:26" x14ac:dyDescent="0.3">
      <c r="A1362" s="232">
        <v>809653</v>
      </c>
      <c r="B1362" s="232" t="s">
        <v>1755</v>
      </c>
      <c r="C1362" s="232" t="s">
        <v>110</v>
      </c>
      <c r="D1362" s="232" t="s">
        <v>649</v>
      </c>
      <c r="E1362" s="232">
        <v>1</v>
      </c>
      <c r="F1362" s="233">
        <v>30904</v>
      </c>
      <c r="G1362" s="232" t="s">
        <v>1756</v>
      </c>
      <c r="H1362" s="234">
        <v>1</v>
      </c>
      <c r="I1362" s="236">
        <v>1</v>
      </c>
      <c r="J1362" s="236"/>
      <c r="Y1362" s="176" t="s">
        <v>1144</v>
      </c>
      <c r="Z1362" s="176" t="s">
        <v>1144</v>
      </c>
    </row>
    <row r="1363" spans="1:26" x14ac:dyDescent="0.3">
      <c r="A1363" s="232">
        <v>810374</v>
      </c>
      <c r="B1363" s="232" t="s">
        <v>1757</v>
      </c>
      <c r="C1363" s="232" t="s">
        <v>197</v>
      </c>
      <c r="D1363" s="232" t="s">
        <v>1005</v>
      </c>
      <c r="E1363" s="232">
        <v>1</v>
      </c>
      <c r="H1363" s="234">
        <v>1</v>
      </c>
      <c r="I1363" s="236">
        <v>1</v>
      </c>
      <c r="J1363" s="236"/>
      <c r="Y1363" s="176" t="s">
        <v>1144</v>
      </c>
      <c r="Z1363" s="176" t="s">
        <v>1144</v>
      </c>
    </row>
    <row r="1364" spans="1:26" x14ac:dyDescent="0.3">
      <c r="A1364" s="232">
        <v>810557</v>
      </c>
      <c r="B1364" s="232" t="s">
        <v>1759</v>
      </c>
      <c r="C1364" s="232" t="s">
        <v>429</v>
      </c>
      <c r="D1364" s="232" t="s">
        <v>1760</v>
      </c>
      <c r="E1364" s="232">
        <v>1</v>
      </c>
      <c r="F1364" s="233" t="s">
        <v>1761</v>
      </c>
      <c r="G1364" s="232" t="s">
        <v>261</v>
      </c>
      <c r="H1364" s="234">
        <v>1</v>
      </c>
      <c r="I1364" s="236">
        <v>1</v>
      </c>
      <c r="J1364" s="236"/>
      <c r="Y1364" s="176" t="s">
        <v>1144</v>
      </c>
      <c r="Z1364" s="176" t="s">
        <v>1144</v>
      </c>
    </row>
    <row r="1365" spans="1:26" x14ac:dyDescent="0.3">
      <c r="A1365" s="232">
        <v>810590</v>
      </c>
      <c r="B1365" s="232" t="s">
        <v>1762</v>
      </c>
      <c r="C1365" s="232" t="s">
        <v>67</v>
      </c>
      <c r="D1365" s="232" t="s">
        <v>789</v>
      </c>
      <c r="E1365" s="232">
        <v>1</v>
      </c>
      <c r="F1365" s="233">
        <v>36528</v>
      </c>
      <c r="G1365" s="232" t="s">
        <v>251</v>
      </c>
      <c r="H1365" s="234">
        <v>1</v>
      </c>
      <c r="I1365" s="236">
        <v>1</v>
      </c>
      <c r="J1365" s="236"/>
      <c r="Y1365" s="176" t="s">
        <v>1144</v>
      </c>
      <c r="Z1365" s="176" t="s">
        <v>1144</v>
      </c>
    </row>
    <row r="1366" spans="1:26" x14ac:dyDescent="0.3">
      <c r="A1366" s="232">
        <v>801676</v>
      </c>
      <c r="B1366" s="232" t="s">
        <v>1767</v>
      </c>
      <c r="C1366" s="232" t="s">
        <v>69</v>
      </c>
      <c r="D1366" s="232" t="s">
        <v>600</v>
      </c>
      <c r="E1366" s="232">
        <v>1</v>
      </c>
      <c r="F1366" s="233">
        <v>33322</v>
      </c>
      <c r="G1366" s="232" t="s">
        <v>801</v>
      </c>
      <c r="H1366" s="234">
        <v>1</v>
      </c>
      <c r="I1366" s="236">
        <v>1</v>
      </c>
      <c r="J1366" s="236"/>
      <c r="Y1366" s="176" t="s">
        <v>1144</v>
      </c>
      <c r="Z1366" s="176" t="s">
        <v>1144</v>
      </c>
    </row>
    <row r="1367" spans="1:26" x14ac:dyDescent="0.3">
      <c r="A1367" s="232">
        <v>804948</v>
      </c>
      <c r="B1367" s="232" t="s">
        <v>1770</v>
      </c>
      <c r="C1367" s="232" t="s">
        <v>64</v>
      </c>
      <c r="D1367" s="232" t="s">
        <v>1302</v>
      </c>
      <c r="E1367" s="232">
        <v>1</v>
      </c>
      <c r="F1367" s="233">
        <v>35065</v>
      </c>
      <c r="G1367" s="232" t="s">
        <v>1771</v>
      </c>
      <c r="H1367" s="234">
        <v>1</v>
      </c>
      <c r="I1367" s="236">
        <v>1</v>
      </c>
      <c r="J1367" s="236"/>
      <c r="Y1367" s="176" t="s">
        <v>1144</v>
      </c>
      <c r="Z1367" s="176" t="s">
        <v>1144</v>
      </c>
    </row>
    <row r="1368" spans="1:26" x14ac:dyDescent="0.3">
      <c r="A1368" s="232">
        <v>804958</v>
      </c>
      <c r="B1368" s="232" t="s">
        <v>1772</v>
      </c>
      <c r="C1368" s="232" t="s">
        <v>1624</v>
      </c>
      <c r="D1368" s="232" t="s">
        <v>1773</v>
      </c>
      <c r="E1368" s="232">
        <v>1</v>
      </c>
      <c r="F1368" s="233">
        <v>35431</v>
      </c>
      <c r="G1368" s="232" t="s">
        <v>702</v>
      </c>
      <c r="H1368" s="234">
        <v>1</v>
      </c>
      <c r="I1368" s="236">
        <v>1</v>
      </c>
      <c r="J1368" s="236"/>
      <c r="Y1368" s="176" t="s">
        <v>1144</v>
      </c>
      <c r="Z1368" s="176" t="s">
        <v>1144</v>
      </c>
    </row>
    <row r="1369" spans="1:26" x14ac:dyDescent="0.3">
      <c r="A1369" s="232">
        <v>806394</v>
      </c>
      <c r="B1369" s="232" t="s">
        <v>1775</v>
      </c>
      <c r="C1369" s="232" t="s">
        <v>97</v>
      </c>
      <c r="D1369" s="232" t="s">
        <v>206</v>
      </c>
      <c r="E1369" s="232">
        <v>1</v>
      </c>
      <c r="G1369" s="232" t="s">
        <v>1776</v>
      </c>
      <c r="H1369" s="234">
        <v>1</v>
      </c>
      <c r="I1369" s="236">
        <v>1</v>
      </c>
      <c r="J1369" s="236"/>
      <c r="Y1369" s="176" t="s">
        <v>1144</v>
      </c>
      <c r="Z1369" s="176" t="s">
        <v>1144</v>
      </c>
    </row>
    <row r="1370" spans="1:26" x14ac:dyDescent="0.3">
      <c r="A1370" s="232">
        <v>808296</v>
      </c>
      <c r="B1370" s="232" t="s">
        <v>1779</v>
      </c>
      <c r="C1370" s="232" t="s">
        <v>1780</v>
      </c>
      <c r="D1370" s="232" t="s">
        <v>1781</v>
      </c>
      <c r="E1370" s="232">
        <v>1</v>
      </c>
      <c r="F1370" s="233">
        <v>35817</v>
      </c>
      <c r="G1370" s="232" t="s">
        <v>629</v>
      </c>
      <c r="H1370" s="234">
        <v>1</v>
      </c>
      <c r="I1370" s="236">
        <v>1</v>
      </c>
      <c r="J1370" s="236"/>
      <c r="Y1370" s="176" t="s">
        <v>1144</v>
      </c>
      <c r="Z1370" s="176" t="s">
        <v>1144</v>
      </c>
    </row>
    <row r="1371" spans="1:26" x14ac:dyDescent="0.3">
      <c r="A1371" s="232">
        <v>808817</v>
      </c>
      <c r="B1371" s="232" t="s">
        <v>1783</v>
      </c>
      <c r="C1371" s="232" t="s">
        <v>442</v>
      </c>
      <c r="D1371" s="232" t="s">
        <v>614</v>
      </c>
      <c r="E1371" s="232">
        <v>1</v>
      </c>
      <c r="F1371" s="233">
        <v>36532</v>
      </c>
      <c r="G1371" s="232" t="s">
        <v>251</v>
      </c>
      <c r="H1371" s="234">
        <v>1</v>
      </c>
      <c r="I1371" s="236">
        <v>1</v>
      </c>
      <c r="J1371" s="236"/>
      <c r="Y1371" s="176" t="s">
        <v>1144</v>
      </c>
      <c r="Z1371" s="176" t="s">
        <v>1144</v>
      </c>
    </row>
    <row r="1372" spans="1:26" x14ac:dyDescent="0.3">
      <c r="A1372" s="232">
        <v>810079</v>
      </c>
      <c r="B1372" s="232" t="s">
        <v>1784</v>
      </c>
      <c r="C1372" s="232" t="s">
        <v>352</v>
      </c>
      <c r="D1372" s="232" t="s">
        <v>634</v>
      </c>
      <c r="E1372" s="232">
        <v>1</v>
      </c>
      <c r="F1372" s="233" t="s">
        <v>1785</v>
      </c>
      <c r="G1372" s="232" t="s">
        <v>251</v>
      </c>
      <c r="H1372" s="234">
        <v>1</v>
      </c>
      <c r="I1372" s="236">
        <v>1</v>
      </c>
      <c r="J1372" s="236"/>
      <c r="Y1372" s="176" t="s">
        <v>1144</v>
      </c>
      <c r="Z1372" s="176" t="s">
        <v>1144</v>
      </c>
    </row>
    <row r="1373" spans="1:26" x14ac:dyDescent="0.3">
      <c r="A1373" s="232">
        <v>810240</v>
      </c>
      <c r="B1373" s="232" t="s">
        <v>1786</v>
      </c>
      <c r="C1373" s="232" t="s">
        <v>355</v>
      </c>
      <c r="D1373" s="232" t="s">
        <v>1787</v>
      </c>
      <c r="E1373" s="232">
        <v>1</v>
      </c>
      <c r="F1373" s="233">
        <v>36281</v>
      </c>
      <c r="G1373" s="232" t="s">
        <v>251</v>
      </c>
      <c r="H1373" s="234">
        <v>1</v>
      </c>
      <c r="I1373" s="236">
        <v>1</v>
      </c>
      <c r="J1373" s="236"/>
      <c r="Y1373" s="176" t="s">
        <v>1144</v>
      </c>
      <c r="Z1373" s="176" t="s">
        <v>1144</v>
      </c>
    </row>
    <row r="1374" spans="1:26" x14ac:dyDescent="0.3">
      <c r="A1374" s="232">
        <v>801741</v>
      </c>
      <c r="B1374" s="232" t="s">
        <v>1788</v>
      </c>
      <c r="C1374" s="232" t="s">
        <v>77</v>
      </c>
      <c r="D1374" s="232" t="s">
        <v>1789</v>
      </c>
      <c r="E1374" s="232">
        <v>1</v>
      </c>
      <c r="F1374" s="233">
        <v>26084</v>
      </c>
      <c r="G1374" s="232" t="s">
        <v>251</v>
      </c>
      <c r="H1374" s="234">
        <v>1</v>
      </c>
      <c r="I1374" s="236">
        <v>1</v>
      </c>
      <c r="J1374" s="236"/>
      <c r="Y1374" s="176" t="s">
        <v>1144</v>
      </c>
      <c r="Z1374" s="176" t="s">
        <v>1144</v>
      </c>
    </row>
    <row r="1375" spans="1:26" x14ac:dyDescent="0.3">
      <c r="A1375" s="232">
        <v>809877</v>
      </c>
      <c r="B1375" s="232" t="s">
        <v>1791</v>
      </c>
      <c r="C1375" s="232" t="s">
        <v>470</v>
      </c>
      <c r="D1375" s="232" t="s">
        <v>1792</v>
      </c>
      <c r="E1375" s="232">
        <v>1</v>
      </c>
      <c r="F1375" s="233">
        <v>35551</v>
      </c>
      <c r="G1375" s="232" t="s">
        <v>1002</v>
      </c>
      <c r="H1375" s="234">
        <v>1</v>
      </c>
      <c r="I1375" s="236">
        <v>1</v>
      </c>
      <c r="J1375" s="236"/>
      <c r="Y1375" s="176" t="s">
        <v>1144</v>
      </c>
      <c r="Z1375" s="176" t="s">
        <v>1144</v>
      </c>
    </row>
    <row r="1376" spans="1:26" x14ac:dyDescent="0.3">
      <c r="A1376" s="232">
        <v>802934</v>
      </c>
      <c r="B1376" s="232" t="s">
        <v>1793</v>
      </c>
      <c r="C1376" s="232" t="s">
        <v>171</v>
      </c>
      <c r="D1376" s="232" t="s">
        <v>650</v>
      </c>
      <c r="E1376" s="232">
        <v>1</v>
      </c>
      <c r="F1376" s="233">
        <v>34042</v>
      </c>
      <c r="G1376" s="232" t="s">
        <v>251</v>
      </c>
      <c r="H1376" s="234">
        <v>1</v>
      </c>
      <c r="I1376" s="236">
        <v>1</v>
      </c>
      <c r="J1376" s="236"/>
      <c r="Y1376" s="176" t="s">
        <v>1144</v>
      </c>
      <c r="Z1376" s="176" t="s">
        <v>1144</v>
      </c>
    </row>
    <row r="1377" spans="1:26" x14ac:dyDescent="0.3">
      <c r="A1377" s="232">
        <v>804368</v>
      </c>
      <c r="B1377" s="232" t="s">
        <v>1794</v>
      </c>
      <c r="C1377" s="232" t="s">
        <v>204</v>
      </c>
      <c r="D1377" s="232" t="s">
        <v>627</v>
      </c>
      <c r="E1377" s="232">
        <v>1</v>
      </c>
      <c r="F1377" s="233">
        <v>34505</v>
      </c>
      <c r="G1377" s="232" t="s">
        <v>251</v>
      </c>
      <c r="H1377" s="234">
        <v>1</v>
      </c>
      <c r="I1377" s="236">
        <v>1</v>
      </c>
      <c r="J1377" s="236"/>
      <c r="Y1377" s="176" t="s">
        <v>1144</v>
      </c>
      <c r="Z1377" s="176" t="s">
        <v>1144</v>
      </c>
    </row>
    <row r="1378" spans="1:26" x14ac:dyDescent="0.3">
      <c r="A1378" s="232">
        <v>804417</v>
      </c>
      <c r="B1378" s="232" t="s">
        <v>1795</v>
      </c>
      <c r="C1378" s="232" t="s">
        <v>127</v>
      </c>
      <c r="D1378" s="232" t="s">
        <v>1796</v>
      </c>
      <c r="E1378" s="232">
        <v>1</v>
      </c>
      <c r="F1378" s="233">
        <v>34344</v>
      </c>
      <c r="G1378" s="232" t="s">
        <v>253</v>
      </c>
      <c r="H1378" s="234">
        <v>1</v>
      </c>
      <c r="I1378" s="236">
        <v>1</v>
      </c>
      <c r="J1378" s="236"/>
      <c r="Y1378" s="176" t="s">
        <v>1144</v>
      </c>
      <c r="Z1378" s="176" t="s">
        <v>1144</v>
      </c>
    </row>
    <row r="1379" spans="1:26" x14ac:dyDescent="0.3">
      <c r="A1379" s="232">
        <v>804469</v>
      </c>
      <c r="B1379" s="232" t="s">
        <v>1797</v>
      </c>
      <c r="C1379" s="232" t="s">
        <v>351</v>
      </c>
      <c r="D1379" s="232" t="s">
        <v>980</v>
      </c>
      <c r="E1379" s="232">
        <v>1</v>
      </c>
      <c r="F1379" s="233">
        <v>34630</v>
      </c>
      <c r="G1379" s="232" t="s">
        <v>251</v>
      </c>
      <c r="H1379" s="234">
        <v>1</v>
      </c>
      <c r="I1379" s="236">
        <v>1</v>
      </c>
      <c r="J1379" s="236"/>
      <c r="Y1379" s="176" t="s">
        <v>1144</v>
      </c>
      <c r="Z1379" s="176" t="s">
        <v>1144</v>
      </c>
    </row>
    <row r="1380" spans="1:26" x14ac:dyDescent="0.3">
      <c r="A1380" s="232">
        <v>807515</v>
      </c>
      <c r="B1380" s="232" t="s">
        <v>1798</v>
      </c>
      <c r="C1380" s="232" t="s">
        <v>86</v>
      </c>
      <c r="D1380" s="232" t="s">
        <v>602</v>
      </c>
      <c r="E1380" s="232">
        <v>1</v>
      </c>
      <c r="F1380" s="233">
        <v>35825</v>
      </c>
      <c r="G1380" s="232" t="s">
        <v>1415</v>
      </c>
      <c r="H1380" s="234">
        <v>1</v>
      </c>
      <c r="I1380" s="236">
        <v>1</v>
      </c>
      <c r="J1380" s="236"/>
      <c r="Y1380" s="176" t="s">
        <v>1144</v>
      </c>
      <c r="Z1380" s="176" t="s">
        <v>1144</v>
      </c>
    </row>
    <row r="1381" spans="1:26" x14ac:dyDescent="0.3">
      <c r="A1381" s="232">
        <v>809713</v>
      </c>
      <c r="B1381" s="232" t="s">
        <v>1799</v>
      </c>
      <c r="C1381" s="232" t="s">
        <v>66</v>
      </c>
      <c r="D1381" s="232" t="s">
        <v>891</v>
      </c>
      <c r="E1381" s="232">
        <v>1</v>
      </c>
      <c r="F1381" s="233">
        <v>36387</v>
      </c>
      <c r="G1381" s="232" t="s">
        <v>666</v>
      </c>
      <c r="H1381" s="234">
        <v>1</v>
      </c>
      <c r="I1381" s="236">
        <v>1</v>
      </c>
      <c r="J1381" s="236"/>
      <c r="Y1381" s="176" t="s">
        <v>1144</v>
      </c>
      <c r="Z1381" s="176" t="s">
        <v>1144</v>
      </c>
    </row>
    <row r="1382" spans="1:26" x14ac:dyDescent="0.3">
      <c r="A1382" s="232">
        <v>809833</v>
      </c>
      <c r="B1382" s="232" t="s">
        <v>1800</v>
      </c>
      <c r="C1382" s="232" t="s">
        <v>123</v>
      </c>
      <c r="D1382" s="232" t="s">
        <v>723</v>
      </c>
      <c r="E1382" s="232">
        <v>1</v>
      </c>
      <c r="F1382" s="233">
        <v>28164</v>
      </c>
      <c r="G1382" s="232" t="s">
        <v>251</v>
      </c>
      <c r="H1382" s="234">
        <v>1</v>
      </c>
      <c r="I1382" s="236">
        <v>1</v>
      </c>
      <c r="J1382" s="236"/>
      <c r="Y1382" s="176" t="s">
        <v>1144</v>
      </c>
      <c r="Z1382" s="176" t="s">
        <v>1144</v>
      </c>
    </row>
    <row r="1383" spans="1:26" x14ac:dyDescent="0.3">
      <c r="A1383" s="232">
        <v>803842</v>
      </c>
      <c r="B1383" s="232" t="s">
        <v>1805</v>
      </c>
      <c r="C1383" s="232" t="s">
        <v>66</v>
      </c>
      <c r="D1383" s="232" t="s">
        <v>747</v>
      </c>
      <c r="E1383" s="232">
        <v>1</v>
      </c>
      <c r="F1383" s="233">
        <v>33970</v>
      </c>
      <c r="G1383" s="232" t="s">
        <v>251</v>
      </c>
      <c r="H1383" s="234">
        <v>1</v>
      </c>
      <c r="I1383" s="236">
        <v>1</v>
      </c>
      <c r="J1383" s="236"/>
      <c r="Y1383" s="176" t="s">
        <v>1144</v>
      </c>
      <c r="Z1383" s="176" t="s">
        <v>1144</v>
      </c>
    </row>
    <row r="1384" spans="1:26" x14ac:dyDescent="0.3">
      <c r="A1384" s="232">
        <v>804219</v>
      </c>
      <c r="B1384" s="232" t="s">
        <v>1806</v>
      </c>
      <c r="C1384" s="232" t="s">
        <v>68</v>
      </c>
      <c r="D1384" s="232" t="s">
        <v>863</v>
      </c>
      <c r="E1384" s="232">
        <v>1</v>
      </c>
      <c r="F1384" s="233">
        <v>35068</v>
      </c>
      <c r="G1384" s="232" t="s">
        <v>1807</v>
      </c>
      <c r="H1384" s="234">
        <v>1</v>
      </c>
      <c r="I1384" s="236">
        <v>1</v>
      </c>
      <c r="J1384" s="236"/>
      <c r="Y1384" s="176" t="s">
        <v>1144</v>
      </c>
      <c r="Z1384" s="176" t="s">
        <v>1144</v>
      </c>
    </row>
    <row r="1385" spans="1:26" x14ac:dyDescent="0.3">
      <c r="A1385" s="232">
        <v>804780</v>
      </c>
      <c r="B1385" s="232" t="s">
        <v>1808</v>
      </c>
      <c r="C1385" s="232" t="s">
        <v>153</v>
      </c>
      <c r="D1385" s="232" t="s">
        <v>767</v>
      </c>
      <c r="E1385" s="232">
        <v>1</v>
      </c>
      <c r="F1385" s="233">
        <v>34550</v>
      </c>
      <c r="G1385" s="232" t="s">
        <v>1809</v>
      </c>
      <c r="H1385" s="234">
        <v>1</v>
      </c>
      <c r="I1385" s="236">
        <v>1</v>
      </c>
      <c r="J1385" s="236"/>
      <c r="Y1385" s="176" t="s">
        <v>1144</v>
      </c>
      <c r="Z1385" s="176" t="s">
        <v>1144</v>
      </c>
    </row>
    <row r="1386" spans="1:26" x14ac:dyDescent="0.3">
      <c r="A1386" s="232">
        <v>805202</v>
      </c>
      <c r="B1386" s="232" t="s">
        <v>1811</v>
      </c>
      <c r="C1386" s="232" t="s">
        <v>1812</v>
      </c>
      <c r="D1386" s="232" t="s">
        <v>700</v>
      </c>
      <c r="E1386" s="232">
        <v>1</v>
      </c>
      <c r="F1386" s="233">
        <v>33579</v>
      </c>
      <c r="G1386" s="232" t="s">
        <v>251</v>
      </c>
      <c r="H1386" s="234">
        <v>1</v>
      </c>
      <c r="I1386" s="236">
        <v>1</v>
      </c>
      <c r="J1386" s="236"/>
      <c r="Y1386" s="176" t="s">
        <v>1144</v>
      </c>
      <c r="Z1386" s="176" t="s">
        <v>1144</v>
      </c>
    </row>
    <row r="1387" spans="1:26" x14ac:dyDescent="0.3">
      <c r="A1387" s="232">
        <v>805220</v>
      </c>
      <c r="B1387" s="232" t="s">
        <v>1813</v>
      </c>
      <c r="C1387" s="232" t="s">
        <v>147</v>
      </c>
      <c r="D1387" s="232" t="s">
        <v>897</v>
      </c>
      <c r="E1387" s="232">
        <v>1</v>
      </c>
      <c r="H1387" s="234">
        <v>1</v>
      </c>
      <c r="I1387" s="236">
        <v>1</v>
      </c>
      <c r="J1387" s="236"/>
      <c r="Y1387" s="176" t="s">
        <v>1144</v>
      </c>
      <c r="Z1387" s="176" t="s">
        <v>1144</v>
      </c>
    </row>
    <row r="1388" spans="1:26" x14ac:dyDescent="0.3">
      <c r="A1388" s="232">
        <v>805646</v>
      </c>
      <c r="B1388" s="232" t="s">
        <v>1814</v>
      </c>
      <c r="C1388" s="232" t="s">
        <v>352</v>
      </c>
      <c r="D1388" s="232" t="s">
        <v>746</v>
      </c>
      <c r="E1388" s="232">
        <v>1</v>
      </c>
      <c r="H1388" s="234">
        <v>1</v>
      </c>
      <c r="I1388" s="236">
        <v>1</v>
      </c>
      <c r="J1388" s="236"/>
      <c r="Y1388" s="176" t="s">
        <v>1144</v>
      </c>
      <c r="Z1388" s="176" t="s">
        <v>1144</v>
      </c>
    </row>
    <row r="1389" spans="1:26" x14ac:dyDescent="0.3">
      <c r="A1389" s="232">
        <v>805908</v>
      </c>
      <c r="B1389" s="232" t="s">
        <v>1817</v>
      </c>
      <c r="C1389" s="232" t="s">
        <v>143</v>
      </c>
      <c r="D1389" s="232" t="s">
        <v>998</v>
      </c>
      <c r="E1389" s="232">
        <v>1</v>
      </c>
      <c r="F1389" s="233">
        <v>34045</v>
      </c>
      <c r="G1389" s="232" t="s">
        <v>251</v>
      </c>
      <c r="H1389" s="234">
        <v>1</v>
      </c>
      <c r="I1389" s="236">
        <v>1</v>
      </c>
      <c r="J1389" s="236"/>
      <c r="Y1389" s="176" t="s">
        <v>1144</v>
      </c>
      <c r="Z1389" s="176" t="s">
        <v>1144</v>
      </c>
    </row>
    <row r="1390" spans="1:26" x14ac:dyDescent="0.3">
      <c r="A1390" s="232">
        <v>805987</v>
      </c>
      <c r="B1390" s="232" t="s">
        <v>1818</v>
      </c>
      <c r="C1390" s="232" t="s">
        <v>1819</v>
      </c>
      <c r="D1390" s="232" t="s">
        <v>670</v>
      </c>
      <c r="E1390" s="232">
        <v>1</v>
      </c>
      <c r="H1390" s="234">
        <v>1</v>
      </c>
      <c r="I1390" s="236">
        <v>1</v>
      </c>
      <c r="J1390" s="236"/>
      <c r="Y1390" s="176" t="s">
        <v>1144</v>
      </c>
      <c r="Z1390" s="176" t="s">
        <v>1144</v>
      </c>
    </row>
    <row r="1391" spans="1:26" x14ac:dyDescent="0.3">
      <c r="A1391" s="232">
        <v>806046</v>
      </c>
      <c r="B1391" s="232" t="s">
        <v>1820</v>
      </c>
      <c r="C1391" s="232" t="s">
        <v>103</v>
      </c>
      <c r="D1391" s="232" t="s">
        <v>740</v>
      </c>
      <c r="E1391" s="232">
        <v>1</v>
      </c>
      <c r="F1391" s="233">
        <v>32170</v>
      </c>
      <c r="G1391" s="232" t="s">
        <v>251</v>
      </c>
      <c r="H1391" s="234">
        <v>1</v>
      </c>
      <c r="I1391" s="236">
        <v>1</v>
      </c>
      <c r="J1391" s="236"/>
      <c r="Y1391" s="176" t="s">
        <v>1144</v>
      </c>
      <c r="Z1391" s="176" t="s">
        <v>1144</v>
      </c>
    </row>
    <row r="1392" spans="1:26" x14ac:dyDescent="0.3">
      <c r="A1392" s="232">
        <v>806071</v>
      </c>
      <c r="B1392" s="232" t="s">
        <v>1821</v>
      </c>
      <c r="C1392" s="232" t="s">
        <v>101</v>
      </c>
      <c r="D1392" s="232" t="s">
        <v>1822</v>
      </c>
      <c r="E1392" s="232">
        <v>1</v>
      </c>
      <c r="F1392" s="233" t="s">
        <v>1823</v>
      </c>
      <c r="G1392" s="232" t="s">
        <v>251</v>
      </c>
      <c r="H1392" s="234">
        <v>1</v>
      </c>
      <c r="I1392" s="236">
        <v>1</v>
      </c>
      <c r="J1392" s="236"/>
      <c r="Y1392" s="176" t="s">
        <v>1144</v>
      </c>
      <c r="Z1392" s="176" t="s">
        <v>1144</v>
      </c>
    </row>
    <row r="1393" spans="1:26" x14ac:dyDescent="0.3">
      <c r="A1393" s="232">
        <v>806646</v>
      </c>
      <c r="B1393" s="232" t="s">
        <v>1825</v>
      </c>
      <c r="C1393" s="232" t="s">
        <v>130</v>
      </c>
      <c r="D1393" s="232" t="s">
        <v>600</v>
      </c>
      <c r="E1393" s="232">
        <v>1</v>
      </c>
      <c r="F1393" s="233">
        <v>35067</v>
      </c>
      <c r="G1393" s="232" t="s">
        <v>251</v>
      </c>
      <c r="H1393" s="234">
        <v>1</v>
      </c>
      <c r="I1393" s="236">
        <v>1</v>
      </c>
      <c r="J1393" s="236"/>
      <c r="Y1393" s="176" t="s">
        <v>1144</v>
      </c>
      <c r="Z1393" s="176" t="s">
        <v>1144</v>
      </c>
    </row>
    <row r="1394" spans="1:26" x14ac:dyDescent="0.3">
      <c r="A1394" s="232">
        <v>806958</v>
      </c>
      <c r="B1394" s="232" t="s">
        <v>1826</v>
      </c>
      <c r="C1394" s="232" t="s">
        <v>426</v>
      </c>
      <c r="D1394" s="232" t="s">
        <v>1827</v>
      </c>
      <c r="E1394" s="232">
        <v>1</v>
      </c>
      <c r="G1394" s="232" t="s">
        <v>251</v>
      </c>
      <c r="H1394" s="234">
        <v>1</v>
      </c>
      <c r="I1394" s="236">
        <v>1</v>
      </c>
      <c r="J1394" s="236"/>
      <c r="Y1394" s="176" t="s">
        <v>1144</v>
      </c>
      <c r="Z1394" s="176" t="s">
        <v>1144</v>
      </c>
    </row>
    <row r="1395" spans="1:26" x14ac:dyDescent="0.3">
      <c r="A1395" s="232">
        <v>807469</v>
      </c>
      <c r="B1395" s="232" t="s">
        <v>1832</v>
      </c>
      <c r="C1395" s="232" t="s">
        <v>89</v>
      </c>
      <c r="D1395" s="232" t="s">
        <v>633</v>
      </c>
      <c r="E1395" s="232">
        <v>1</v>
      </c>
      <c r="F1395" s="233">
        <v>35917</v>
      </c>
      <c r="G1395" s="232" t="s">
        <v>251</v>
      </c>
      <c r="H1395" s="234">
        <v>1</v>
      </c>
      <c r="I1395" s="236">
        <v>1</v>
      </c>
      <c r="J1395" s="236"/>
      <c r="Y1395" s="176" t="s">
        <v>1144</v>
      </c>
      <c r="Z1395" s="176" t="s">
        <v>1144</v>
      </c>
    </row>
    <row r="1396" spans="1:26" x14ac:dyDescent="0.3">
      <c r="A1396" s="232">
        <v>807471</v>
      </c>
      <c r="B1396" s="232" t="s">
        <v>1833</v>
      </c>
      <c r="C1396" s="232" t="s">
        <v>1834</v>
      </c>
      <c r="D1396" s="232" t="s">
        <v>602</v>
      </c>
      <c r="E1396" s="232">
        <v>1</v>
      </c>
      <c r="F1396" s="233">
        <v>35825</v>
      </c>
      <c r="G1396" s="232" t="s">
        <v>251</v>
      </c>
      <c r="H1396" s="234">
        <v>1</v>
      </c>
      <c r="I1396" s="236">
        <v>1</v>
      </c>
      <c r="J1396" s="236"/>
      <c r="Y1396" s="176" t="s">
        <v>1144</v>
      </c>
      <c r="Z1396" s="176" t="s">
        <v>1144</v>
      </c>
    </row>
    <row r="1397" spans="1:26" x14ac:dyDescent="0.3">
      <c r="A1397" s="232">
        <v>807474</v>
      </c>
      <c r="B1397" s="232" t="s">
        <v>1835</v>
      </c>
      <c r="C1397" s="232" t="s">
        <v>440</v>
      </c>
      <c r="D1397" s="232" t="s">
        <v>1836</v>
      </c>
      <c r="E1397" s="232">
        <v>1</v>
      </c>
      <c r="F1397" s="233">
        <v>31413</v>
      </c>
      <c r="H1397" s="234">
        <v>1</v>
      </c>
      <c r="I1397" s="236">
        <v>1</v>
      </c>
      <c r="J1397" s="236"/>
      <c r="Y1397" s="176" t="s">
        <v>1144</v>
      </c>
      <c r="Z1397" s="176" t="s">
        <v>1144</v>
      </c>
    </row>
    <row r="1398" spans="1:26" x14ac:dyDescent="0.3">
      <c r="A1398" s="232">
        <v>807791</v>
      </c>
      <c r="B1398" s="232" t="s">
        <v>1840</v>
      </c>
      <c r="C1398" s="232" t="s">
        <v>68</v>
      </c>
      <c r="D1398" s="232" t="s">
        <v>1841</v>
      </c>
      <c r="E1398" s="232">
        <v>1</v>
      </c>
      <c r="F1398" s="233" t="s">
        <v>1842</v>
      </c>
      <c r="G1398" s="232" t="s">
        <v>251</v>
      </c>
      <c r="H1398" s="234">
        <v>1</v>
      </c>
      <c r="I1398" s="236">
        <v>1</v>
      </c>
      <c r="J1398" s="236"/>
      <c r="Y1398" s="176" t="s">
        <v>1144</v>
      </c>
      <c r="Z1398" s="176" t="s">
        <v>1144</v>
      </c>
    </row>
    <row r="1399" spans="1:26" x14ac:dyDescent="0.3">
      <c r="A1399" s="232">
        <v>807798</v>
      </c>
      <c r="B1399" s="232" t="s">
        <v>445</v>
      </c>
      <c r="C1399" s="232" t="s">
        <v>369</v>
      </c>
      <c r="D1399" s="232" t="s">
        <v>670</v>
      </c>
      <c r="E1399" s="232">
        <v>1</v>
      </c>
      <c r="H1399" s="234">
        <v>1</v>
      </c>
      <c r="I1399" s="236">
        <v>1</v>
      </c>
      <c r="J1399" s="236"/>
      <c r="Y1399" s="176" t="s">
        <v>1144</v>
      </c>
      <c r="Z1399" s="176" t="s">
        <v>1144</v>
      </c>
    </row>
    <row r="1400" spans="1:26" x14ac:dyDescent="0.3">
      <c r="A1400" s="232">
        <v>807841</v>
      </c>
      <c r="B1400" s="232" t="s">
        <v>1843</v>
      </c>
      <c r="C1400" s="232" t="s">
        <v>1515</v>
      </c>
      <c r="D1400" s="232" t="s">
        <v>659</v>
      </c>
      <c r="E1400" s="232">
        <v>1</v>
      </c>
      <c r="F1400" s="233">
        <v>33817</v>
      </c>
      <c r="G1400" s="232" t="s">
        <v>251</v>
      </c>
      <c r="H1400" s="234">
        <v>1</v>
      </c>
      <c r="I1400" s="236">
        <v>1</v>
      </c>
      <c r="J1400" s="236"/>
      <c r="Y1400" s="176" t="s">
        <v>1144</v>
      </c>
      <c r="Z1400" s="176" t="s">
        <v>1144</v>
      </c>
    </row>
    <row r="1401" spans="1:26" x14ac:dyDescent="0.3">
      <c r="A1401" s="232">
        <v>807954</v>
      </c>
      <c r="B1401" s="232" t="s">
        <v>1844</v>
      </c>
      <c r="C1401" s="232" t="s">
        <v>63</v>
      </c>
      <c r="D1401" s="232" t="s">
        <v>921</v>
      </c>
      <c r="E1401" s="232">
        <v>1</v>
      </c>
      <c r="F1401" s="233">
        <v>35738</v>
      </c>
      <c r="G1401" s="232" t="s">
        <v>251</v>
      </c>
      <c r="H1401" s="234">
        <v>1</v>
      </c>
      <c r="I1401" s="236">
        <v>1</v>
      </c>
      <c r="J1401" s="236"/>
      <c r="Y1401" s="176" t="s">
        <v>1144</v>
      </c>
      <c r="Z1401" s="176" t="s">
        <v>1144</v>
      </c>
    </row>
    <row r="1402" spans="1:26" x14ac:dyDescent="0.3">
      <c r="A1402" s="232">
        <v>809439</v>
      </c>
      <c r="B1402" s="232" t="s">
        <v>1852</v>
      </c>
      <c r="C1402" s="232" t="s">
        <v>153</v>
      </c>
      <c r="D1402" s="232" t="s">
        <v>686</v>
      </c>
      <c r="E1402" s="232">
        <v>1</v>
      </c>
      <c r="F1402" s="233">
        <v>35266</v>
      </c>
      <c r="G1402" s="232" t="s">
        <v>251</v>
      </c>
      <c r="H1402" s="234">
        <v>1</v>
      </c>
      <c r="I1402" s="236">
        <v>1</v>
      </c>
      <c r="J1402" s="236"/>
      <c r="Y1402" s="176" t="s">
        <v>1144</v>
      </c>
      <c r="Z1402" s="176" t="s">
        <v>1144</v>
      </c>
    </row>
    <row r="1403" spans="1:26" x14ac:dyDescent="0.3">
      <c r="A1403" s="232">
        <v>809447</v>
      </c>
      <c r="B1403" s="232" t="s">
        <v>1853</v>
      </c>
      <c r="C1403" s="232" t="s">
        <v>90</v>
      </c>
      <c r="D1403" s="232" t="s">
        <v>1665</v>
      </c>
      <c r="E1403" s="232">
        <v>1</v>
      </c>
      <c r="F1403" s="233">
        <v>32874</v>
      </c>
      <c r="G1403" s="232" t="s">
        <v>1854</v>
      </c>
      <c r="H1403" s="234">
        <v>1</v>
      </c>
      <c r="I1403" s="236">
        <v>1</v>
      </c>
      <c r="J1403" s="236"/>
      <c r="Y1403" s="176" t="s">
        <v>1144</v>
      </c>
      <c r="Z1403" s="176" t="s">
        <v>1144</v>
      </c>
    </row>
    <row r="1404" spans="1:26" x14ac:dyDescent="0.3">
      <c r="A1404" s="232">
        <v>809517</v>
      </c>
      <c r="B1404" s="232" t="s">
        <v>1858</v>
      </c>
      <c r="C1404" s="232" t="s">
        <v>90</v>
      </c>
      <c r="D1404" s="232" t="s">
        <v>673</v>
      </c>
      <c r="E1404" s="232">
        <v>1</v>
      </c>
      <c r="F1404" s="233">
        <v>30942</v>
      </c>
      <c r="H1404" s="234">
        <v>1</v>
      </c>
      <c r="I1404" s="236">
        <v>1</v>
      </c>
      <c r="J1404" s="236"/>
      <c r="Y1404" s="176" t="s">
        <v>1144</v>
      </c>
      <c r="Z1404" s="176" t="s">
        <v>1144</v>
      </c>
    </row>
    <row r="1405" spans="1:26" x14ac:dyDescent="0.3">
      <c r="A1405" s="232">
        <v>809987</v>
      </c>
      <c r="B1405" s="232" t="s">
        <v>1859</v>
      </c>
      <c r="C1405" s="232" t="s">
        <v>1860</v>
      </c>
      <c r="D1405" s="232" t="s">
        <v>931</v>
      </c>
      <c r="E1405" s="232">
        <v>1</v>
      </c>
      <c r="F1405" s="233">
        <v>36258</v>
      </c>
      <c r="G1405" s="232" t="s">
        <v>253</v>
      </c>
      <c r="H1405" s="234">
        <v>1</v>
      </c>
      <c r="I1405" s="236">
        <v>1</v>
      </c>
      <c r="J1405" s="236"/>
      <c r="Y1405" s="176" t="s">
        <v>1144</v>
      </c>
      <c r="Z1405" s="176" t="s">
        <v>1144</v>
      </c>
    </row>
    <row r="1406" spans="1:26" x14ac:dyDescent="0.3">
      <c r="A1406" s="232">
        <v>810008</v>
      </c>
      <c r="B1406" s="232" t="s">
        <v>1861</v>
      </c>
      <c r="C1406" s="232" t="s">
        <v>1862</v>
      </c>
      <c r="D1406" s="232" t="s">
        <v>739</v>
      </c>
      <c r="E1406" s="232">
        <v>1</v>
      </c>
      <c r="F1406" s="233">
        <v>36586</v>
      </c>
      <c r="G1406" s="232" t="s">
        <v>978</v>
      </c>
      <c r="H1406" s="234">
        <v>1</v>
      </c>
      <c r="I1406" s="236">
        <v>1</v>
      </c>
      <c r="J1406" s="236"/>
      <c r="Y1406" s="176" t="s">
        <v>1144</v>
      </c>
      <c r="Z1406" s="176" t="s">
        <v>1144</v>
      </c>
    </row>
    <row r="1407" spans="1:26" x14ac:dyDescent="0.3">
      <c r="A1407" s="232">
        <v>810145</v>
      </c>
      <c r="B1407" s="232" t="s">
        <v>1863</v>
      </c>
      <c r="C1407" s="232" t="s">
        <v>71</v>
      </c>
      <c r="D1407" s="232" t="s">
        <v>1864</v>
      </c>
      <c r="E1407" s="232">
        <v>1</v>
      </c>
      <c r="F1407" s="233">
        <v>36354</v>
      </c>
      <c r="G1407" s="232" t="s">
        <v>781</v>
      </c>
      <c r="H1407" s="234">
        <v>1</v>
      </c>
      <c r="I1407" s="236">
        <v>1</v>
      </c>
      <c r="J1407" s="236"/>
      <c r="Y1407" s="176" t="s">
        <v>1144</v>
      </c>
      <c r="Z1407" s="176" t="s">
        <v>1144</v>
      </c>
    </row>
    <row r="1408" spans="1:26" x14ac:dyDescent="0.3">
      <c r="A1408" s="232">
        <v>810600</v>
      </c>
      <c r="B1408" s="232" t="s">
        <v>1865</v>
      </c>
      <c r="C1408" s="232" t="s">
        <v>66</v>
      </c>
      <c r="D1408" s="232" t="s">
        <v>628</v>
      </c>
      <c r="E1408" s="232">
        <v>1</v>
      </c>
      <c r="F1408" s="233">
        <v>36162</v>
      </c>
      <c r="G1408" s="232" t="s">
        <v>689</v>
      </c>
      <c r="H1408" s="234">
        <v>1</v>
      </c>
      <c r="I1408" s="236">
        <v>1</v>
      </c>
      <c r="J1408" s="236"/>
      <c r="Y1408" s="176" t="s">
        <v>1144</v>
      </c>
      <c r="Z1408" s="176" t="s">
        <v>1144</v>
      </c>
    </row>
    <row r="1409" spans="1:26" x14ac:dyDescent="0.3">
      <c r="A1409" s="232">
        <v>800254</v>
      </c>
      <c r="B1409" s="232" t="s">
        <v>1866</v>
      </c>
      <c r="C1409" s="232" t="s">
        <v>103</v>
      </c>
      <c r="D1409" s="232" t="s">
        <v>670</v>
      </c>
      <c r="E1409" s="232">
        <v>1</v>
      </c>
      <c r="F1409" s="233">
        <v>33766</v>
      </c>
      <c r="G1409" s="232" t="s">
        <v>656</v>
      </c>
      <c r="H1409" s="234">
        <v>1</v>
      </c>
      <c r="I1409" s="236">
        <v>1</v>
      </c>
      <c r="J1409" s="236"/>
      <c r="Y1409" s="176" t="s">
        <v>1144</v>
      </c>
      <c r="Z1409" s="176" t="s">
        <v>1144</v>
      </c>
    </row>
    <row r="1410" spans="1:26" x14ac:dyDescent="0.3">
      <c r="A1410" s="232">
        <v>800278</v>
      </c>
      <c r="B1410" s="232" t="s">
        <v>1867</v>
      </c>
      <c r="C1410" s="232" t="s">
        <v>143</v>
      </c>
      <c r="D1410" s="232" t="s">
        <v>1020</v>
      </c>
      <c r="E1410" s="232">
        <v>1</v>
      </c>
      <c r="F1410" s="233">
        <v>29499</v>
      </c>
      <c r="G1410" s="232" t="s">
        <v>251</v>
      </c>
      <c r="H1410" s="234">
        <v>1</v>
      </c>
      <c r="I1410" s="236">
        <v>1</v>
      </c>
      <c r="J1410" s="236"/>
      <c r="Y1410" s="176" t="s">
        <v>1144</v>
      </c>
      <c r="Z1410" s="176" t="s">
        <v>1144</v>
      </c>
    </row>
    <row r="1411" spans="1:26" x14ac:dyDescent="0.3">
      <c r="A1411" s="232">
        <v>800642</v>
      </c>
      <c r="B1411" s="232" t="s">
        <v>1868</v>
      </c>
      <c r="C1411" s="232" t="s">
        <v>66</v>
      </c>
      <c r="D1411" s="232" t="s">
        <v>602</v>
      </c>
      <c r="E1411" s="232">
        <v>1</v>
      </c>
      <c r="F1411" s="233">
        <v>31802</v>
      </c>
      <c r="G1411" s="232" t="s">
        <v>454</v>
      </c>
      <c r="H1411" s="234">
        <v>1</v>
      </c>
      <c r="I1411" s="236">
        <v>1</v>
      </c>
      <c r="J1411" s="236"/>
      <c r="Y1411" s="176" t="s">
        <v>1144</v>
      </c>
      <c r="Z1411" s="176" t="s">
        <v>1144</v>
      </c>
    </row>
    <row r="1412" spans="1:26" x14ac:dyDescent="0.3">
      <c r="A1412" s="232">
        <v>801678</v>
      </c>
      <c r="B1412" s="232" t="s">
        <v>1869</v>
      </c>
      <c r="C1412" s="232" t="s">
        <v>138</v>
      </c>
      <c r="D1412" s="232" t="s">
        <v>1870</v>
      </c>
      <c r="E1412" s="232">
        <v>1</v>
      </c>
      <c r="F1412" s="233">
        <v>34349</v>
      </c>
      <c r="G1412" s="232" t="s">
        <v>251</v>
      </c>
      <c r="H1412" s="234">
        <v>1</v>
      </c>
      <c r="I1412" s="236">
        <v>1</v>
      </c>
      <c r="J1412" s="236"/>
      <c r="Y1412" s="176" t="s">
        <v>1144</v>
      </c>
      <c r="Z1412" s="176" t="s">
        <v>1144</v>
      </c>
    </row>
    <row r="1413" spans="1:26" x14ac:dyDescent="0.3">
      <c r="A1413" s="232">
        <v>806379</v>
      </c>
      <c r="B1413" s="232" t="s">
        <v>1872</v>
      </c>
      <c r="C1413" s="232" t="s">
        <v>316</v>
      </c>
      <c r="D1413" s="232" t="s">
        <v>699</v>
      </c>
      <c r="E1413" s="232">
        <v>1</v>
      </c>
      <c r="F1413" s="233" t="s">
        <v>1873</v>
      </c>
      <c r="G1413" s="232" t="s">
        <v>267</v>
      </c>
      <c r="H1413" s="234">
        <v>1</v>
      </c>
      <c r="I1413" s="236">
        <v>1</v>
      </c>
      <c r="J1413" s="236"/>
      <c r="Y1413" s="176" t="s">
        <v>1144</v>
      </c>
      <c r="Z1413" s="176" t="s">
        <v>1144</v>
      </c>
    </row>
    <row r="1414" spans="1:26" x14ac:dyDescent="0.3">
      <c r="A1414" s="232">
        <v>807273</v>
      </c>
      <c r="B1414" s="232" t="s">
        <v>1874</v>
      </c>
      <c r="C1414" s="232" t="s">
        <v>124</v>
      </c>
      <c r="D1414" s="232" t="s">
        <v>726</v>
      </c>
      <c r="E1414" s="232">
        <v>1</v>
      </c>
      <c r="G1414" s="232" t="s">
        <v>263</v>
      </c>
      <c r="H1414" s="234">
        <v>1</v>
      </c>
      <c r="I1414" s="236">
        <v>1</v>
      </c>
      <c r="J1414" s="236"/>
      <c r="Y1414" s="176" t="s">
        <v>1144</v>
      </c>
      <c r="Z1414" s="176" t="s">
        <v>1144</v>
      </c>
    </row>
    <row r="1415" spans="1:26" x14ac:dyDescent="0.3">
      <c r="A1415" s="232">
        <v>807353</v>
      </c>
      <c r="B1415" s="232" t="s">
        <v>1875</v>
      </c>
      <c r="C1415" s="232" t="s">
        <v>138</v>
      </c>
      <c r="D1415" s="232" t="s">
        <v>1876</v>
      </c>
      <c r="E1415" s="232">
        <v>1</v>
      </c>
      <c r="F1415" s="233">
        <v>35971</v>
      </c>
      <c r="G1415" s="232" t="s">
        <v>251</v>
      </c>
      <c r="H1415" s="234">
        <v>1</v>
      </c>
      <c r="I1415" s="236">
        <v>1</v>
      </c>
      <c r="J1415" s="236"/>
      <c r="Y1415" s="176" t="s">
        <v>1144</v>
      </c>
      <c r="Z1415" s="176" t="s">
        <v>1144</v>
      </c>
    </row>
    <row r="1416" spans="1:26" x14ac:dyDescent="0.3">
      <c r="A1416" s="232">
        <v>807397</v>
      </c>
      <c r="B1416" s="232" t="s">
        <v>1877</v>
      </c>
      <c r="C1416" s="232" t="s">
        <v>439</v>
      </c>
      <c r="D1416" s="232" t="s">
        <v>1638</v>
      </c>
      <c r="E1416" s="232">
        <v>1</v>
      </c>
      <c r="F1416" s="233">
        <v>33092</v>
      </c>
      <c r="G1416" s="232" t="s">
        <v>265</v>
      </c>
      <c r="H1416" s="234">
        <v>1</v>
      </c>
      <c r="I1416" s="236">
        <v>1</v>
      </c>
      <c r="J1416" s="236"/>
      <c r="Y1416" s="176" t="s">
        <v>1144</v>
      </c>
      <c r="Z1416" s="176" t="s">
        <v>1144</v>
      </c>
    </row>
    <row r="1417" spans="1:26" x14ac:dyDescent="0.3">
      <c r="A1417" s="232">
        <v>807401</v>
      </c>
      <c r="B1417" s="232" t="s">
        <v>1878</v>
      </c>
      <c r="C1417" s="232" t="s">
        <v>306</v>
      </c>
      <c r="D1417" s="232" t="s">
        <v>672</v>
      </c>
      <c r="E1417" s="232">
        <v>1</v>
      </c>
      <c r="F1417" s="233">
        <v>35552</v>
      </c>
      <c r="G1417" s="232" t="s">
        <v>251</v>
      </c>
      <c r="H1417" s="234">
        <v>1</v>
      </c>
      <c r="I1417" s="236">
        <v>1</v>
      </c>
      <c r="J1417" s="236"/>
      <c r="Y1417" s="176" t="s">
        <v>1144</v>
      </c>
      <c r="Z1417" s="176" t="s">
        <v>1144</v>
      </c>
    </row>
    <row r="1418" spans="1:26" x14ac:dyDescent="0.3">
      <c r="A1418" s="232">
        <v>807884</v>
      </c>
      <c r="B1418" s="232" t="s">
        <v>1879</v>
      </c>
      <c r="C1418" s="232" t="s">
        <v>380</v>
      </c>
      <c r="D1418" s="232" t="s">
        <v>1880</v>
      </c>
      <c r="E1418" s="232">
        <v>1</v>
      </c>
      <c r="F1418" s="233">
        <v>35431</v>
      </c>
      <c r="G1418" s="232" t="s">
        <v>251</v>
      </c>
      <c r="H1418" s="234">
        <v>1</v>
      </c>
      <c r="I1418" s="236">
        <v>1</v>
      </c>
      <c r="J1418" s="236"/>
      <c r="Y1418" s="176" t="s">
        <v>1144</v>
      </c>
      <c r="Z1418" s="176" t="s">
        <v>1144</v>
      </c>
    </row>
    <row r="1419" spans="1:26" x14ac:dyDescent="0.3">
      <c r="A1419" s="232">
        <v>801794</v>
      </c>
      <c r="B1419" s="232" t="s">
        <v>1888</v>
      </c>
      <c r="C1419" s="232" t="s">
        <v>69</v>
      </c>
      <c r="D1419" s="232" t="s">
        <v>679</v>
      </c>
      <c r="E1419" s="232">
        <v>1</v>
      </c>
      <c r="F1419" s="233">
        <v>29971</v>
      </c>
      <c r="G1419" s="232" t="s">
        <v>858</v>
      </c>
      <c r="H1419" s="234">
        <v>1</v>
      </c>
      <c r="I1419" s="236">
        <v>1</v>
      </c>
      <c r="J1419" s="236"/>
      <c r="Y1419" s="176" t="s">
        <v>1144</v>
      </c>
      <c r="Z1419" s="176" t="s">
        <v>1144</v>
      </c>
    </row>
    <row r="1420" spans="1:26" x14ac:dyDescent="0.3">
      <c r="A1420" s="232">
        <v>807419</v>
      </c>
      <c r="B1420" s="232" t="s">
        <v>1889</v>
      </c>
      <c r="C1420" s="232" t="s">
        <v>135</v>
      </c>
      <c r="D1420" s="232" t="s">
        <v>628</v>
      </c>
      <c r="E1420" s="232">
        <v>1</v>
      </c>
      <c r="G1420" s="232" t="s">
        <v>695</v>
      </c>
      <c r="H1420" s="234">
        <v>1</v>
      </c>
      <c r="I1420" s="236">
        <v>1</v>
      </c>
      <c r="J1420" s="236"/>
      <c r="Y1420" s="176" t="s">
        <v>1144</v>
      </c>
      <c r="Z1420" s="176" t="s">
        <v>1144</v>
      </c>
    </row>
    <row r="1421" spans="1:26" x14ac:dyDescent="0.3">
      <c r="A1421" s="232">
        <v>810273</v>
      </c>
      <c r="B1421" s="232" t="s">
        <v>1890</v>
      </c>
      <c r="C1421" s="232" t="s">
        <v>305</v>
      </c>
      <c r="D1421" s="232" t="s">
        <v>965</v>
      </c>
      <c r="E1421" s="232">
        <v>1</v>
      </c>
      <c r="F1421" s="233">
        <v>35796</v>
      </c>
      <c r="G1421" s="232" t="s">
        <v>251</v>
      </c>
      <c r="H1421" s="234">
        <v>1</v>
      </c>
      <c r="I1421" s="236">
        <v>1</v>
      </c>
      <c r="J1421" s="236"/>
      <c r="Y1421" s="176" t="s">
        <v>1144</v>
      </c>
      <c r="Z1421" s="176" t="s">
        <v>1144</v>
      </c>
    </row>
    <row r="1422" spans="1:26" x14ac:dyDescent="0.3">
      <c r="A1422" s="232">
        <v>800812</v>
      </c>
      <c r="B1422" s="232" t="s">
        <v>1892</v>
      </c>
      <c r="C1422" s="232" t="s">
        <v>150</v>
      </c>
      <c r="D1422" s="232" t="s">
        <v>1645</v>
      </c>
      <c r="E1422" s="232">
        <v>1</v>
      </c>
      <c r="F1422" s="233">
        <v>33610</v>
      </c>
      <c r="G1422" s="232" t="s">
        <v>613</v>
      </c>
      <c r="H1422" s="234">
        <v>1</v>
      </c>
      <c r="I1422" s="236">
        <v>1</v>
      </c>
      <c r="J1422" s="236"/>
      <c r="X1422" s="176" t="s">
        <v>1144</v>
      </c>
      <c r="Y1422" s="176" t="s">
        <v>1144</v>
      </c>
      <c r="Z1422" s="176" t="s">
        <v>1144</v>
      </c>
    </row>
    <row r="1423" spans="1:26" x14ac:dyDescent="0.3">
      <c r="A1423" s="232">
        <v>802562</v>
      </c>
      <c r="B1423" s="232" t="s">
        <v>1896</v>
      </c>
      <c r="C1423" s="232" t="s">
        <v>204</v>
      </c>
      <c r="D1423" s="232" t="s">
        <v>1399</v>
      </c>
      <c r="E1423" s="232">
        <v>1</v>
      </c>
      <c r="F1423" s="233">
        <v>31413</v>
      </c>
      <c r="G1423" s="232" t="s">
        <v>251</v>
      </c>
      <c r="H1423" s="234">
        <v>1</v>
      </c>
      <c r="I1423" s="236">
        <v>1</v>
      </c>
      <c r="J1423" s="236"/>
      <c r="X1423" s="176" t="s">
        <v>1144</v>
      </c>
      <c r="Y1423" s="176" t="s">
        <v>1144</v>
      </c>
      <c r="Z1423" s="176" t="s">
        <v>1144</v>
      </c>
    </row>
    <row r="1424" spans="1:26" x14ac:dyDescent="0.3">
      <c r="A1424" s="232">
        <v>805983</v>
      </c>
      <c r="B1424" s="232" t="s">
        <v>1911</v>
      </c>
      <c r="C1424" s="232" t="s">
        <v>352</v>
      </c>
      <c r="D1424" s="232" t="s">
        <v>979</v>
      </c>
      <c r="E1424" s="232">
        <v>1</v>
      </c>
      <c r="F1424" s="233">
        <v>35204</v>
      </c>
      <c r="G1424" s="232" t="s">
        <v>251</v>
      </c>
      <c r="H1424" s="234">
        <v>1</v>
      </c>
      <c r="I1424" s="236">
        <v>1</v>
      </c>
      <c r="J1424" s="236"/>
      <c r="X1424" s="176" t="s">
        <v>1144</v>
      </c>
      <c r="Y1424" s="176" t="s">
        <v>1144</v>
      </c>
      <c r="Z1424" s="176" t="s">
        <v>1144</v>
      </c>
    </row>
    <row r="1425" spans="1:26" x14ac:dyDescent="0.3">
      <c r="A1425" s="232">
        <v>806206</v>
      </c>
      <c r="B1425" s="232" t="s">
        <v>1912</v>
      </c>
      <c r="C1425" s="232" t="s">
        <v>413</v>
      </c>
      <c r="D1425" s="232" t="s">
        <v>860</v>
      </c>
      <c r="E1425" s="232">
        <v>1</v>
      </c>
      <c r="F1425" s="233">
        <v>29491</v>
      </c>
      <c r="G1425" s="232" t="s">
        <v>251</v>
      </c>
      <c r="H1425" s="234">
        <v>1</v>
      </c>
      <c r="I1425" s="236">
        <v>1</v>
      </c>
      <c r="J1425" s="236"/>
      <c r="X1425" s="176" t="s">
        <v>1144</v>
      </c>
      <c r="Y1425" s="176" t="s">
        <v>1144</v>
      </c>
      <c r="Z1425" s="176" t="s">
        <v>1144</v>
      </c>
    </row>
    <row r="1426" spans="1:26" x14ac:dyDescent="0.3">
      <c r="A1426" s="232">
        <v>808348</v>
      </c>
      <c r="B1426" s="232" t="s">
        <v>1923</v>
      </c>
      <c r="C1426" s="232" t="s">
        <v>139</v>
      </c>
      <c r="D1426" s="232" t="s">
        <v>1924</v>
      </c>
      <c r="E1426" s="232">
        <v>1</v>
      </c>
      <c r="F1426" s="233">
        <v>35096</v>
      </c>
      <c r="G1426" s="232" t="s">
        <v>635</v>
      </c>
      <c r="H1426" s="234">
        <v>1</v>
      </c>
      <c r="I1426" s="236">
        <v>1</v>
      </c>
      <c r="J1426" s="236"/>
      <c r="Y1426" s="176" t="s">
        <v>1144</v>
      </c>
      <c r="Z1426" s="176" t="s">
        <v>1144</v>
      </c>
    </row>
    <row r="1427" spans="1:26" x14ac:dyDescent="0.3">
      <c r="A1427" s="232">
        <v>808575</v>
      </c>
      <c r="B1427" s="232" t="s">
        <v>1931</v>
      </c>
      <c r="C1427" s="232" t="s">
        <v>1819</v>
      </c>
      <c r="D1427" s="232" t="s">
        <v>922</v>
      </c>
      <c r="E1427" s="232">
        <v>1</v>
      </c>
      <c r="F1427" s="233">
        <v>25874</v>
      </c>
      <c r="G1427" s="232" t="s">
        <v>251</v>
      </c>
      <c r="H1427" s="234">
        <v>1</v>
      </c>
      <c r="I1427" s="236">
        <v>1</v>
      </c>
      <c r="J1427" s="236"/>
      <c r="Y1427" s="176" t="s">
        <v>1144</v>
      </c>
      <c r="Z1427" s="176" t="s">
        <v>1144</v>
      </c>
    </row>
    <row r="1428" spans="1:26" x14ac:dyDescent="0.3">
      <c r="A1428" s="232">
        <v>809426</v>
      </c>
      <c r="B1428" s="232" t="s">
        <v>1934</v>
      </c>
      <c r="C1428" s="232" t="s">
        <v>347</v>
      </c>
      <c r="D1428" s="232" t="s">
        <v>721</v>
      </c>
      <c r="E1428" s="232">
        <v>1</v>
      </c>
      <c r="F1428" s="233">
        <v>36448</v>
      </c>
      <c r="G1428" s="232" t="s">
        <v>251</v>
      </c>
      <c r="H1428" s="234">
        <v>1</v>
      </c>
      <c r="I1428" s="236">
        <v>1</v>
      </c>
      <c r="J1428" s="236"/>
      <c r="X1428" s="176" t="s">
        <v>1144</v>
      </c>
      <c r="Y1428" s="176" t="s">
        <v>1144</v>
      </c>
      <c r="Z1428" s="176" t="s">
        <v>1144</v>
      </c>
    </row>
    <row r="1429" spans="1:26" x14ac:dyDescent="0.3">
      <c r="A1429" s="232">
        <v>810030</v>
      </c>
      <c r="B1429" s="232" t="s">
        <v>1935</v>
      </c>
      <c r="C1429" s="232" t="s">
        <v>1936</v>
      </c>
      <c r="D1429" s="232" t="s">
        <v>721</v>
      </c>
      <c r="E1429" s="232">
        <v>1</v>
      </c>
      <c r="H1429" s="234">
        <v>1</v>
      </c>
      <c r="I1429" s="236">
        <v>1</v>
      </c>
      <c r="J1429" s="236"/>
      <c r="X1429" s="176" t="s">
        <v>1144</v>
      </c>
      <c r="Y1429" s="176" t="s">
        <v>1144</v>
      </c>
      <c r="Z1429" s="176" t="s">
        <v>1144</v>
      </c>
    </row>
    <row r="1430" spans="1:26" x14ac:dyDescent="0.3">
      <c r="A1430" s="232">
        <v>810050</v>
      </c>
      <c r="B1430" s="232" t="s">
        <v>1937</v>
      </c>
      <c r="C1430" s="232" t="s">
        <v>180</v>
      </c>
      <c r="D1430" s="232" t="s">
        <v>1938</v>
      </c>
      <c r="E1430" s="232">
        <v>1</v>
      </c>
      <c r="F1430" s="233">
        <v>32874</v>
      </c>
      <c r="G1430" s="232" t="s">
        <v>1264</v>
      </c>
      <c r="H1430" s="234">
        <v>1</v>
      </c>
      <c r="I1430" s="236">
        <v>1</v>
      </c>
      <c r="J1430" s="236"/>
      <c r="Y1430" s="176" t="s">
        <v>1144</v>
      </c>
      <c r="Z1430" s="176" t="s">
        <v>1144</v>
      </c>
    </row>
    <row r="1431" spans="1:26" x14ac:dyDescent="0.3">
      <c r="A1431" s="232">
        <v>810073</v>
      </c>
      <c r="B1431" s="232" t="s">
        <v>1939</v>
      </c>
      <c r="C1431" s="232" t="s">
        <v>1940</v>
      </c>
      <c r="D1431" s="232" t="s">
        <v>670</v>
      </c>
      <c r="E1431" s="232">
        <v>1</v>
      </c>
      <c r="F1431" s="233">
        <v>36166</v>
      </c>
      <c r="G1431" s="232" t="s">
        <v>251</v>
      </c>
      <c r="H1431" s="234">
        <v>1</v>
      </c>
      <c r="I1431" s="236">
        <v>1</v>
      </c>
      <c r="J1431" s="236"/>
      <c r="X1431" s="176" t="s">
        <v>1144</v>
      </c>
      <c r="Y1431" s="176" t="s">
        <v>1144</v>
      </c>
      <c r="Z1431" s="176" t="s">
        <v>1144</v>
      </c>
    </row>
    <row r="1432" spans="1:26" x14ac:dyDescent="0.3">
      <c r="A1432" s="232">
        <v>810129</v>
      </c>
      <c r="B1432" s="232" t="s">
        <v>1941</v>
      </c>
      <c r="C1432" s="232" t="s">
        <v>386</v>
      </c>
      <c r="D1432" s="232" t="s">
        <v>624</v>
      </c>
      <c r="E1432" s="232">
        <v>1</v>
      </c>
      <c r="F1432" s="233">
        <v>34700</v>
      </c>
      <c r="G1432" s="232" t="s">
        <v>251</v>
      </c>
      <c r="H1432" s="234">
        <v>1</v>
      </c>
      <c r="I1432" s="236">
        <v>1</v>
      </c>
      <c r="J1432" s="236"/>
      <c r="Y1432" s="176" t="s">
        <v>1144</v>
      </c>
      <c r="Z1432" s="176" t="s">
        <v>1144</v>
      </c>
    </row>
    <row r="1433" spans="1:26" x14ac:dyDescent="0.3">
      <c r="A1433" s="232">
        <v>810637</v>
      </c>
      <c r="B1433" s="232" t="s">
        <v>1942</v>
      </c>
      <c r="C1433" s="232" t="s">
        <v>418</v>
      </c>
      <c r="D1433" s="232" t="s">
        <v>1943</v>
      </c>
      <c r="E1433" s="232">
        <v>1</v>
      </c>
      <c r="F1433" s="233">
        <v>35289</v>
      </c>
      <c r="G1433" s="232" t="s">
        <v>1944</v>
      </c>
      <c r="H1433" s="234">
        <v>1</v>
      </c>
      <c r="I1433" s="236">
        <v>1</v>
      </c>
      <c r="J1433" s="236"/>
      <c r="X1433" s="176" t="s">
        <v>1144</v>
      </c>
      <c r="Y1433" s="176" t="s">
        <v>1144</v>
      </c>
      <c r="Z1433" s="176" t="s">
        <v>1144</v>
      </c>
    </row>
    <row r="1434" spans="1:26" x14ac:dyDescent="0.3">
      <c r="A1434" s="232">
        <v>801130</v>
      </c>
      <c r="B1434" s="232" t="s">
        <v>1948</v>
      </c>
      <c r="C1434" s="232" t="s">
        <v>317</v>
      </c>
      <c r="D1434" s="232" t="s">
        <v>1949</v>
      </c>
      <c r="E1434" s="232">
        <v>1</v>
      </c>
      <c r="F1434" s="233">
        <v>31301</v>
      </c>
      <c r="G1434" s="232" t="s">
        <v>618</v>
      </c>
      <c r="H1434" s="234">
        <v>1</v>
      </c>
      <c r="I1434" s="236">
        <v>1</v>
      </c>
      <c r="J1434" s="236"/>
      <c r="X1434" s="176" t="s">
        <v>1144</v>
      </c>
      <c r="Y1434" s="176" t="s">
        <v>1144</v>
      </c>
      <c r="Z1434" s="176" t="s">
        <v>1144</v>
      </c>
    </row>
    <row r="1435" spans="1:26" x14ac:dyDescent="0.3">
      <c r="A1435" s="232">
        <v>801191</v>
      </c>
      <c r="B1435" s="232" t="s">
        <v>1950</v>
      </c>
      <c r="C1435" s="232" t="s">
        <v>133</v>
      </c>
      <c r="D1435" s="232" t="s">
        <v>748</v>
      </c>
      <c r="E1435" s="232">
        <v>1</v>
      </c>
      <c r="F1435" s="233">
        <v>30604</v>
      </c>
      <c r="G1435" s="232" t="s">
        <v>771</v>
      </c>
      <c r="H1435" s="234">
        <v>1</v>
      </c>
      <c r="I1435" s="236">
        <v>1</v>
      </c>
      <c r="J1435" s="236"/>
      <c r="Y1435" s="176" t="s">
        <v>1144</v>
      </c>
      <c r="Z1435" s="176" t="s">
        <v>1144</v>
      </c>
    </row>
    <row r="1436" spans="1:26" x14ac:dyDescent="0.3">
      <c r="A1436" s="232">
        <v>803372</v>
      </c>
      <c r="B1436" s="232" t="s">
        <v>1951</v>
      </c>
      <c r="C1436" s="232" t="s">
        <v>76</v>
      </c>
      <c r="D1436" s="232" t="s">
        <v>1952</v>
      </c>
      <c r="E1436" s="232">
        <v>1</v>
      </c>
      <c r="H1436" s="234">
        <v>1</v>
      </c>
      <c r="I1436" s="236">
        <v>1</v>
      </c>
      <c r="J1436" s="236"/>
      <c r="X1436" s="176" t="s">
        <v>1144</v>
      </c>
      <c r="Y1436" s="176" t="s">
        <v>1144</v>
      </c>
      <c r="Z1436" s="176" t="s">
        <v>1144</v>
      </c>
    </row>
    <row r="1437" spans="1:26" x14ac:dyDescent="0.3">
      <c r="A1437" s="232">
        <v>804827</v>
      </c>
      <c r="B1437" s="232" t="s">
        <v>1955</v>
      </c>
      <c r="C1437" s="232" t="s">
        <v>1956</v>
      </c>
      <c r="D1437" s="232" t="s">
        <v>875</v>
      </c>
      <c r="E1437" s="232">
        <v>1</v>
      </c>
      <c r="F1437" s="233">
        <v>33239</v>
      </c>
      <c r="G1437" s="232" t="s">
        <v>251</v>
      </c>
      <c r="H1437" s="234">
        <v>1</v>
      </c>
      <c r="I1437" s="236">
        <v>1</v>
      </c>
      <c r="J1437" s="236"/>
      <c r="Y1437" s="176" t="s">
        <v>1144</v>
      </c>
      <c r="Z1437" s="176" t="s">
        <v>1144</v>
      </c>
    </row>
    <row r="1438" spans="1:26" x14ac:dyDescent="0.3">
      <c r="A1438" s="232">
        <v>807377</v>
      </c>
      <c r="B1438" s="232" t="s">
        <v>1959</v>
      </c>
      <c r="C1438" s="232" t="s">
        <v>104</v>
      </c>
      <c r="D1438" s="232" t="s">
        <v>628</v>
      </c>
      <c r="E1438" s="232">
        <v>1</v>
      </c>
      <c r="F1438" s="233">
        <v>36281</v>
      </c>
      <c r="G1438" s="232" t="s">
        <v>1960</v>
      </c>
      <c r="H1438" s="234">
        <v>1</v>
      </c>
      <c r="I1438" s="236">
        <v>1</v>
      </c>
      <c r="J1438" s="236"/>
      <c r="Y1438" s="176" t="s">
        <v>1144</v>
      </c>
      <c r="Z1438" s="176" t="s">
        <v>1144</v>
      </c>
    </row>
    <row r="1439" spans="1:26" x14ac:dyDescent="0.3">
      <c r="A1439" s="232">
        <v>800428</v>
      </c>
      <c r="B1439" s="232" t="s">
        <v>1968</v>
      </c>
      <c r="C1439" s="232" t="s">
        <v>1969</v>
      </c>
      <c r="D1439" s="232" t="s">
        <v>1210</v>
      </c>
      <c r="E1439" s="232">
        <v>1</v>
      </c>
      <c r="F1439" s="233">
        <v>25079</v>
      </c>
      <c r="G1439" s="232" t="s">
        <v>251</v>
      </c>
      <c r="H1439" s="234">
        <v>1</v>
      </c>
      <c r="I1439" s="236">
        <v>1</v>
      </c>
      <c r="J1439" s="236"/>
      <c r="X1439" s="176" t="s">
        <v>1144</v>
      </c>
      <c r="Y1439" s="176" t="s">
        <v>1144</v>
      </c>
      <c r="Z1439" s="176" t="s">
        <v>1144</v>
      </c>
    </row>
    <row r="1440" spans="1:26" x14ac:dyDescent="0.3">
      <c r="A1440" s="232">
        <v>803658</v>
      </c>
      <c r="B1440" s="232" t="s">
        <v>1970</v>
      </c>
      <c r="C1440" s="232" t="s">
        <v>104</v>
      </c>
      <c r="D1440" s="232" t="s">
        <v>704</v>
      </c>
      <c r="E1440" s="232">
        <v>1</v>
      </c>
      <c r="F1440" s="233">
        <v>28578</v>
      </c>
      <c r="G1440" s="232" t="s">
        <v>253</v>
      </c>
      <c r="H1440" s="234">
        <v>1</v>
      </c>
      <c r="I1440" s="236">
        <v>1</v>
      </c>
      <c r="J1440" s="236"/>
      <c r="Y1440" s="176" t="s">
        <v>1144</v>
      </c>
      <c r="Z1440" s="176" t="s">
        <v>1144</v>
      </c>
    </row>
    <row r="1441" spans="1:26" x14ac:dyDescent="0.3">
      <c r="A1441" s="232">
        <v>803706</v>
      </c>
      <c r="B1441" s="232" t="s">
        <v>1971</v>
      </c>
      <c r="C1441" s="232" t="s">
        <v>126</v>
      </c>
      <c r="D1441" s="232" t="s">
        <v>1645</v>
      </c>
      <c r="E1441" s="232">
        <v>1</v>
      </c>
      <c r="F1441" s="233">
        <v>31778</v>
      </c>
      <c r="G1441" s="232" t="s">
        <v>251</v>
      </c>
      <c r="H1441" s="234">
        <v>1</v>
      </c>
      <c r="I1441" s="236">
        <v>1</v>
      </c>
      <c r="J1441" s="236"/>
      <c r="Y1441" s="176" t="s">
        <v>1144</v>
      </c>
      <c r="Z1441" s="176" t="s">
        <v>1144</v>
      </c>
    </row>
    <row r="1442" spans="1:26" x14ac:dyDescent="0.3">
      <c r="A1442" s="232">
        <v>806551</v>
      </c>
      <c r="B1442" s="232" t="s">
        <v>1976</v>
      </c>
      <c r="C1442" s="232" t="s">
        <v>1977</v>
      </c>
      <c r="D1442" s="232" t="s">
        <v>874</v>
      </c>
      <c r="E1442" s="232">
        <v>1</v>
      </c>
      <c r="F1442" s="233">
        <v>31837</v>
      </c>
      <c r="G1442" s="232" t="s">
        <v>251</v>
      </c>
      <c r="H1442" s="234">
        <v>1</v>
      </c>
      <c r="I1442" s="236">
        <v>1</v>
      </c>
      <c r="J1442" s="236"/>
      <c r="V1442" s="176" t="s">
        <v>1144</v>
      </c>
      <c r="W1442" s="176" t="s">
        <v>1144</v>
      </c>
      <c r="X1442" s="176" t="s">
        <v>1144</v>
      </c>
      <c r="Y1442" s="176" t="s">
        <v>1144</v>
      </c>
      <c r="Z1442" s="176" t="s">
        <v>1144</v>
      </c>
    </row>
    <row r="1443" spans="1:26" x14ac:dyDescent="0.3">
      <c r="A1443" s="232">
        <v>808865</v>
      </c>
      <c r="B1443" s="232" t="s">
        <v>1979</v>
      </c>
      <c r="C1443" s="232" t="s">
        <v>66</v>
      </c>
      <c r="D1443" s="232" t="s">
        <v>1980</v>
      </c>
      <c r="E1443" s="232">
        <v>1</v>
      </c>
      <c r="F1443" s="233">
        <v>36187</v>
      </c>
      <c r="G1443" s="232" t="s">
        <v>251</v>
      </c>
      <c r="H1443" s="234">
        <v>1</v>
      </c>
      <c r="I1443" s="236">
        <v>1</v>
      </c>
      <c r="J1443" s="236"/>
      <c r="V1443" s="176" t="s">
        <v>1144</v>
      </c>
      <c r="W1443" s="176" t="s">
        <v>1144</v>
      </c>
      <c r="X1443" s="176" t="s">
        <v>1144</v>
      </c>
      <c r="Y1443" s="176" t="s">
        <v>1144</v>
      </c>
      <c r="Z1443" s="176" t="s">
        <v>1144</v>
      </c>
    </row>
    <row r="1444" spans="1:26" x14ac:dyDescent="0.3">
      <c r="A1444" s="232">
        <v>808902</v>
      </c>
      <c r="B1444" s="232" t="s">
        <v>1982</v>
      </c>
      <c r="C1444" s="232" t="s">
        <v>379</v>
      </c>
      <c r="D1444" s="232" t="s">
        <v>1084</v>
      </c>
      <c r="E1444" s="232">
        <v>1</v>
      </c>
      <c r="F1444" s="233">
        <v>36161</v>
      </c>
      <c r="G1444" s="232" t="s">
        <v>818</v>
      </c>
      <c r="H1444" s="234">
        <v>1</v>
      </c>
      <c r="I1444" s="236">
        <v>1</v>
      </c>
      <c r="J1444" s="236"/>
      <c r="V1444" s="176" t="s">
        <v>1144</v>
      </c>
      <c r="W1444" s="176" t="s">
        <v>1144</v>
      </c>
      <c r="Y1444" s="176" t="s">
        <v>1144</v>
      </c>
      <c r="Z1444" s="176" t="s">
        <v>1144</v>
      </c>
    </row>
    <row r="1445" spans="1:26" x14ac:dyDescent="0.3">
      <c r="A1445" s="232">
        <v>810178</v>
      </c>
      <c r="B1445" s="232" t="s">
        <v>1989</v>
      </c>
      <c r="C1445" s="232" t="s">
        <v>104</v>
      </c>
      <c r="D1445" s="232" t="s">
        <v>714</v>
      </c>
      <c r="E1445" s="232">
        <v>1</v>
      </c>
      <c r="F1445" s="233">
        <v>36356</v>
      </c>
      <c r="G1445" s="232" t="s">
        <v>1990</v>
      </c>
      <c r="H1445" s="234">
        <v>1</v>
      </c>
      <c r="I1445" s="236">
        <v>1</v>
      </c>
      <c r="J1445" s="236"/>
      <c r="V1445" s="176" t="s">
        <v>1144</v>
      </c>
      <c r="W1445" s="176" t="s">
        <v>1144</v>
      </c>
      <c r="X1445" s="176" t="s">
        <v>1144</v>
      </c>
      <c r="Y1445" s="176" t="s">
        <v>1144</v>
      </c>
      <c r="Z1445" s="176" t="s">
        <v>1144</v>
      </c>
    </row>
    <row r="1446" spans="1:26" x14ac:dyDescent="0.3">
      <c r="A1446" s="232">
        <v>805104</v>
      </c>
      <c r="B1446" s="232" t="s">
        <v>1991</v>
      </c>
      <c r="C1446" s="232" t="s">
        <v>117</v>
      </c>
      <c r="D1446" s="232" t="s">
        <v>1023</v>
      </c>
      <c r="E1446" s="232">
        <v>1</v>
      </c>
      <c r="F1446" s="233">
        <v>31233</v>
      </c>
      <c r="G1446" s="232" t="s">
        <v>1262</v>
      </c>
      <c r="H1446" s="234">
        <v>1</v>
      </c>
      <c r="I1446" s="236">
        <v>1</v>
      </c>
      <c r="J1446" s="236"/>
      <c r="V1446" s="176" t="s">
        <v>1144</v>
      </c>
      <c r="W1446" s="176" t="s">
        <v>1144</v>
      </c>
      <c r="Y1446" s="176" t="s">
        <v>1144</v>
      </c>
      <c r="Z1446" s="176" t="s">
        <v>1144</v>
      </c>
    </row>
    <row r="1447" spans="1:26" x14ac:dyDescent="0.3">
      <c r="A1447" s="232">
        <v>807071</v>
      </c>
      <c r="B1447" s="232" t="s">
        <v>1994</v>
      </c>
      <c r="C1447" s="232" t="s">
        <v>68</v>
      </c>
      <c r="D1447" s="232" t="s">
        <v>673</v>
      </c>
      <c r="E1447" s="232">
        <v>1</v>
      </c>
      <c r="F1447" s="233">
        <v>35431</v>
      </c>
      <c r="G1447" s="232" t="s">
        <v>712</v>
      </c>
      <c r="H1447" s="234">
        <v>1</v>
      </c>
      <c r="I1447" s="236">
        <v>1</v>
      </c>
      <c r="J1447" s="236"/>
      <c r="V1447" s="176" t="s">
        <v>1144</v>
      </c>
      <c r="W1447" s="176" t="s">
        <v>1144</v>
      </c>
      <c r="X1447" s="176" t="s">
        <v>1144</v>
      </c>
      <c r="Y1447" s="176" t="s">
        <v>1144</v>
      </c>
      <c r="Z1447" s="176" t="s">
        <v>1144</v>
      </c>
    </row>
    <row r="1448" spans="1:26" x14ac:dyDescent="0.3">
      <c r="A1448" s="232">
        <v>807795</v>
      </c>
      <c r="B1448" s="232" t="s">
        <v>1996</v>
      </c>
      <c r="C1448" s="232" t="s">
        <v>63</v>
      </c>
      <c r="D1448" s="232" t="s">
        <v>956</v>
      </c>
      <c r="E1448" s="232">
        <v>1</v>
      </c>
      <c r="F1448" s="233">
        <v>35431</v>
      </c>
      <c r="G1448" s="232" t="s">
        <v>770</v>
      </c>
      <c r="H1448" s="234">
        <v>1</v>
      </c>
      <c r="I1448" s="236">
        <v>1</v>
      </c>
      <c r="J1448" s="236"/>
      <c r="V1448" s="176" t="s">
        <v>1144</v>
      </c>
      <c r="W1448" s="176" t="s">
        <v>1144</v>
      </c>
      <c r="Y1448" s="176" t="s">
        <v>1144</v>
      </c>
      <c r="Z1448" s="176" t="s">
        <v>1144</v>
      </c>
    </row>
    <row r="1449" spans="1:26" x14ac:dyDescent="0.3">
      <c r="A1449" s="232">
        <v>809387</v>
      </c>
      <c r="B1449" s="232" t="s">
        <v>2007</v>
      </c>
      <c r="C1449" s="232" t="s">
        <v>96</v>
      </c>
      <c r="D1449" s="232" t="s">
        <v>602</v>
      </c>
      <c r="E1449" s="232">
        <v>1</v>
      </c>
      <c r="F1449" s="233">
        <v>29107</v>
      </c>
      <c r="G1449" s="232" t="s">
        <v>251</v>
      </c>
      <c r="H1449" s="234">
        <v>1</v>
      </c>
      <c r="I1449" s="236">
        <v>1</v>
      </c>
      <c r="J1449" s="236"/>
      <c r="V1449" s="176" t="s">
        <v>1144</v>
      </c>
      <c r="W1449" s="176" t="s">
        <v>1144</v>
      </c>
      <c r="Y1449" s="176" t="s">
        <v>1144</v>
      </c>
      <c r="Z1449" s="176" t="s">
        <v>1144</v>
      </c>
    </row>
    <row r="1450" spans="1:26" x14ac:dyDescent="0.3">
      <c r="A1450" s="232">
        <v>810023</v>
      </c>
      <c r="B1450" s="232" t="s">
        <v>2009</v>
      </c>
      <c r="C1450" s="232" t="s">
        <v>99</v>
      </c>
      <c r="D1450" s="232" t="s">
        <v>764</v>
      </c>
      <c r="E1450" s="232">
        <v>1</v>
      </c>
      <c r="F1450" s="233">
        <v>36278</v>
      </c>
      <c r="G1450" s="232" t="s">
        <v>251</v>
      </c>
      <c r="H1450" s="234">
        <v>1</v>
      </c>
      <c r="I1450" s="236">
        <v>1</v>
      </c>
      <c r="J1450" s="236"/>
      <c r="V1450" s="176" t="s">
        <v>1144</v>
      </c>
      <c r="W1450" s="176" t="s">
        <v>1144</v>
      </c>
      <c r="Y1450" s="176" t="s">
        <v>1144</v>
      </c>
      <c r="Z1450" s="176" t="s">
        <v>1144</v>
      </c>
    </row>
    <row r="1451" spans="1:26" x14ac:dyDescent="0.3">
      <c r="A1451" s="232">
        <v>810048</v>
      </c>
      <c r="B1451" s="232" t="s">
        <v>2010</v>
      </c>
      <c r="C1451" s="232" t="s">
        <v>66</v>
      </c>
      <c r="D1451" s="232" t="s">
        <v>348</v>
      </c>
      <c r="E1451" s="232">
        <v>1</v>
      </c>
      <c r="F1451" s="233">
        <v>35943</v>
      </c>
      <c r="G1451" s="232" t="s">
        <v>251</v>
      </c>
      <c r="H1451" s="234">
        <v>1</v>
      </c>
      <c r="I1451" s="236">
        <v>1</v>
      </c>
      <c r="J1451" s="236"/>
      <c r="V1451" s="176" t="s">
        <v>1144</v>
      </c>
      <c r="W1451" s="176" t="s">
        <v>1144</v>
      </c>
      <c r="Y1451" s="176" t="s">
        <v>1144</v>
      </c>
      <c r="Z1451" s="176" t="s">
        <v>1144</v>
      </c>
    </row>
    <row r="1452" spans="1:26" x14ac:dyDescent="0.3">
      <c r="A1452" s="232">
        <v>810118</v>
      </c>
      <c r="B1452" s="232" t="s">
        <v>2011</v>
      </c>
      <c r="C1452" s="232" t="s">
        <v>104</v>
      </c>
      <c r="D1452" s="232" t="s">
        <v>739</v>
      </c>
      <c r="E1452" s="232">
        <v>1</v>
      </c>
      <c r="F1452" s="233">
        <v>36175</v>
      </c>
      <c r="G1452" s="232" t="s">
        <v>251</v>
      </c>
      <c r="H1452" s="234">
        <v>1</v>
      </c>
      <c r="I1452" s="236">
        <v>1</v>
      </c>
      <c r="J1452" s="236"/>
      <c r="V1452" s="176" t="s">
        <v>1144</v>
      </c>
      <c r="W1452" s="176" t="s">
        <v>1144</v>
      </c>
      <c r="X1452" s="176" t="s">
        <v>1144</v>
      </c>
      <c r="Y1452" s="176" t="s">
        <v>1144</v>
      </c>
      <c r="Z1452" s="176" t="s">
        <v>1144</v>
      </c>
    </row>
    <row r="1453" spans="1:26" x14ac:dyDescent="0.3">
      <c r="A1453" s="232">
        <v>810122</v>
      </c>
      <c r="B1453" s="232" t="s">
        <v>2012</v>
      </c>
      <c r="C1453" s="232" t="s">
        <v>238</v>
      </c>
      <c r="D1453" s="232" t="s">
        <v>747</v>
      </c>
      <c r="E1453" s="232">
        <v>1</v>
      </c>
      <c r="H1453" s="234">
        <v>1</v>
      </c>
      <c r="I1453" s="236">
        <v>1</v>
      </c>
      <c r="J1453" s="236"/>
      <c r="V1453" s="176" t="s">
        <v>1144</v>
      </c>
      <c r="W1453" s="176" t="s">
        <v>1144</v>
      </c>
      <c r="Y1453" s="176" t="s">
        <v>1144</v>
      </c>
      <c r="Z1453" s="176" t="s">
        <v>1144</v>
      </c>
    </row>
    <row r="1454" spans="1:26" x14ac:dyDescent="0.3">
      <c r="A1454" s="232">
        <v>810155</v>
      </c>
      <c r="B1454" s="232" t="s">
        <v>2013</v>
      </c>
      <c r="C1454" s="232" t="s">
        <v>2014</v>
      </c>
      <c r="D1454" s="232" t="s">
        <v>2015</v>
      </c>
      <c r="E1454" s="232">
        <v>1</v>
      </c>
      <c r="F1454" s="233">
        <v>36530</v>
      </c>
      <c r="G1454" s="232" t="s">
        <v>251</v>
      </c>
      <c r="H1454" s="234">
        <v>1</v>
      </c>
      <c r="I1454" s="236">
        <v>1</v>
      </c>
      <c r="J1454" s="236"/>
      <c r="V1454" s="176" t="s">
        <v>1144</v>
      </c>
      <c r="W1454" s="176" t="s">
        <v>1144</v>
      </c>
      <c r="Y1454" s="176" t="s">
        <v>1144</v>
      </c>
      <c r="Z1454" s="176" t="s">
        <v>1144</v>
      </c>
    </row>
    <row r="1455" spans="1:26" x14ac:dyDescent="0.3">
      <c r="A1455" s="232">
        <v>810599</v>
      </c>
      <c r="B1455" s="232" t="s">
        <v>2019</v>
      </c>
      <c r="C1455" s="232" t="s">
        <v>196</v>
      </c>
      <c r="D1455" s="232" t="s">
        <v>678</v>
      </c>
      <c r="E1455" s="232">
        <v>1</v>
      </c>
      <c r="F1455" s="233">
        <v>35600</v>
      </c>
      <c r="G1455" s="232" t="s">
        <v>709</v>
      </c>
      <c r="H1455" s="234">
        <v>1</v>
      </c>
      <c r="I1455" s="236">
        <v>1</v>
      </c>
      <c r="J1455" s="236"/>
      <c r="V1455" s="176" t="s">
        <v>1144</v>
      </c>
      <c r="W1455" s="176" t="s">
        <v>1144</v>
      </c>
      <c r="X1455" s="176" t="s">
        <v>1144</v>
      </c>
      <c r="Y1455" s="176" t="s">
        <v>1144</v>
      </c>
      <c r="Z1455" s="176" t="s">
        <v>1144</v>
      </c>
    </row>
    <row r="1456" spans="1:26" x14ac:dyDescent="0.3">
      <c r="A1456" s="232">
        <v>807890</v>
      </c>
      <c r="B1456" s="232" t="s">
        <v>2020</v>
      </c>
      <c r="C1456" s="232" t="s">
        <v>352</v>
      </c>
      <c r="D1456" s="232" t="s">
        <v>820</v>
      </c>
      <c r="E1456" s="232">
        <v>1</v>
      </c>
      <c r="F1456" s="233">
        <v>36161</v>
      </c>
      <c r="G1456" s="232" t="s">
        <v>251</v>
      </c>
      <c r="H1456" s="234">
        <v>1</v>
      </c>
      <c r="I1456" s="236">
        <v>1</v>
      </c>
      <c r="J1456" s="236"/>
      <c r="V1456" s="176" t="s">
        <v>1144</v>
      </c>
      <c r="W1456" s="176" t="s">
        <v>1144</v>
      </c>
      <c r="X1456" s="176" t="s">
        <v>1144</v>
      </c>
      <c r="Y1456" s="176" t="s">
        <v>1144</v>
      </c>
      <c r="Z1456" s="176" t="s">
        <v>1144</v>
      </c>
    </row>
    <row r="1457" spans="1:26" x14ac:dyDescent="0.3">
      <c r="A1457" s="232">
        <v>809016</v>
      </c>
      <c r="B1457" s="232" t="s">
        <v>2026</v>
      </c>
      <c r="C1457" s="232" t="s">
        <v>68</v>
      </c>
      <c r="D1457" s="232" t="s">
        <v>684</v>
      </c>
      <c r="E1457" s="232">
        <v>1</v>
      </c>
      <c r="F1457" s="233">
        <v>31694</v>
      </c>
      <c r="G1457" s="232" t="s">
        <v>702</v>
      </c>
      <c r="H1457" s="234">
        <v>1</v>
      </c>
      <c r="I1457" s="236">
        <v>1</v>
      </c>
      <c r="J1457" s="236"/>
      <c r="V1457" s="176" t="s">
        <v>1144</v>
      </c>
      <c r="W1457" s="176" t="s">
        <v>1144</v>
      </c>
      <c r="Y1457" s="176" t="s">
        <v>1144</v>
      </c>
      <c r="Z1457" s="176" t="s">
        <v>1144</v>
      </c>
    </row>
    <row r="1458" spans="1:26" x14ac:dyDescent="0.3">
      <c r="A1458" s="232">
        <v>803624</v>
      </c>
      <c r="B1458" s="232" t="s">
        <v>2030</v>
      </c>
      <c r="C1458" s="232" t="s">
        <v>81</v>
      </c>
      <c r="D1458" s="232" t="s">
        <v>710</v>
      </c>
      <c r="E1458" s="232">
        <v>1</v>
      </c>
      <c r="F1458" s="233">
        <v>34969</v>
      </c>
      <c r="G1458" s="232" t="s">
        <v>618</v>
      </c>
      <c r="H1458" s="234">
        <v>1</v>
      </c>
      <c r="I1458" s="236">
        <v>1</v>
      </c>
      <c r="J1458" s="236"/>
      <c r="V1458" s="176" t="s">
        <v>1144</v>
      </c>
      <c r="W1458" s="176" t="s">
        <v>1144</v>
      </c>
      <c r="X1458" s="176" t="s">
        <v>1144</v>
      </c>
      <c r="Y1458" s="176" t="s">
        <v>1144</v>
      </c>
      <c r="Z1458" s="176" t="s">
        <v>1144</v>
      </c>
    </row>
    <row r="1459" spans="1:26" x14ac:dyDescent="0.3">
      <c r="A1459" s="232">
        <v>809878</v>
      </c>
      <c r="B1459" s="232" t="s">
        <v>405</v>
      </c>
      <c r="C1459" s="232" t="s">
        <v>438</v>
      </c>
      <c r="D1459" s="232" t="s">
        <v>973</v>
      </c>
      <c r="E1459" s="232">
        <v>1</v>
      </c>
      <c r="F1459" s="233">
        <v>35548</v>
      </c>
      <c r="G1459" s="232" t="s">
        <v>2031</v>
      </c>
      <c r="H1459" s="234">
        <v>1</v>
      </c>
      <c r="I1459" s="236">
        <v>1</v>
      </c>
      <c r="J1459" s="236"/>
      <c r="V1459" s="176" t="s">
        <v>1144</v>
      </c>
      <c r="W1459" s="176" t="s">
        <v>1144</v>
      </c>
      <c r="X1459" s="176" t="s">
        <v>1144</v>
      </c>
      <c r="Y1459" s="176" t="s">
        <v>1144</v>
      </c>
      <c r="Z1459" s="176" t="s">
        <v>1144</v>
      </c>
    </row>
    <row r="1460" spans="1:26" x14ac:dyDescent="0.3">
      <c r="A1460" s="232">
        <v>809881</v>
      </c>
      <c r="B1460" s="232" t="s">
        <v>2032</v>
      </c>
      <c r="C1460" s="232" t="s">
        <v>64</v>
      </c>
      <c r="D1460" s="232" t="s">
        <v>616</v>
      </c>
      <c r="E1460" s="232">
        <v>1</v>
      </c>
      <c r="F1460" s="233">
        <v>35440</v>
      </c>
      <c r="G1460" s="232" t="s">
        <v>269</v>
      </c>
      <c r="H1460" s="234">
        <v>1</v>
      </c>
      <c r="I1460" s="236">
        <v>1</v>
      </c>
      <c r="J1460" s="236"/>
      <c r="V1460" s="176" t="s">
        <v>1144</v>
      </c>
      <c r="W1460" s="176" t="s">
        <v>1144</v>
      </c>
      <c r="X1460" s="176" t="s">
        <v>1144</v>
      </c>
      <c r="Y1460" s="176" t="s">
        <v>1144</v>
      </c>
      <c r="Z1460" s="176" t="s">
        <v>1144</v>
      </c>
    </row>
    <row r="1461" spans="1:26" x14ac:dyDescent="0.3">
      <c r="A1461" s="232">
        <v>804549</v>
      </c>
      <c r="B1461" s="232" t="s">
        <v>2033</v>
      </c>
      <c r="C1461" s="232" t="s">
        <v>64</v>
      </c>
      <c r="D1461" s="232" t="s">
        <v>1337</v>
      </c>
      <c r="E1461" s="232">
        <v>1</v>
      </c>
      <c r="F1461" s="233">
        <v>29989</v>
      </c>
      <c r="G1461" s="232" t="s">
        <v>621</v>
      </c>
      <c r="H1461" s="234">
        <v>1</v>
      </c>
      <c r="I1461" s="236">
        <v>1</v>
      </c>
      <c r="J1461" s="236"/>
      <c r="V1461" s="176" t="s">
        <v>1144</v>
      </c>
      <c r="X1461" s="176" t="s">
        <v>1144</v>
      </c>
      <c r="Y1461" s="176" t="s">
        <v>1144</v>
      </c>
      <c r="Z1461" s="176" t="s">
        <v>1144</v>
      </c>
    </row>
    <row r="1462" spans="1:26" x14ac:dyDescent="0.3">
      <c r="A1462" s="232">
        <v>808875</v>
      </c>
      <c r="B1462" s="232" t="s">
        <v>2034</v>
      </c>
      <c r="C1462" s="232" t="s">
        <v>460</v>
      </c>
      <c r="D1462" s="232" t="s">
        <v>1308</v>
      </c>
      <c r="E1462" s="232">
        <v>1</v>
      </c>
      <c r="H1462" s="234">
        <v>1</v>
      </c>
      <c r="I1462" s="236">
        <v>1</v>
      </c>
      <c r="J1462" s="236"/>
      <c r="V1462" s="176" t="s">
        <v>1144</v>
      </c>
      <c r="X1462" s="176" t="s">
        <v>1144</v>
      </c>
      <c r="Y1462" s="176" t="s">
        <v>1144</v>
      </c>
      <c r="Z1462" s="176" t="s">
        <v>1144</v>
      </c>
    </row>
    <row r="1463" spans="1:26" x14ac:dyDescent="0.3">
      <c r="A1463" s="232">
        <v>809702</v>
      </c>
      <c r="B1463" s="232" t="s">
        <v>2036</v>
      </c>
      <c r="C1463" s="232" t="s">
        <v>1288</v>
      </c>
      <c r="D1463" s="232" t="s">
        <v>740</v>
      </c>
      <c r="E1463" s="232">
        <v>1</v>
      </c>
      <c r="F1463" s="233">
        <v>34765</v>
      </c>
      <c r="G1463" s="232" t="s">
        <v>671</v>
      </c>
      <c r="H1463" s="234">
        <v>1</v>
      </c>
      <c r="I1463" s="236">
        <v>1</v>
      </c>
      <c r="J1463" s="236"/>
      <c r="V1463" s="176" t="s">
        <v>1144</v>
      </c>
      <c r="Y1463" s="176" t="s">
        <v>1144</v>
      </c>
      <c r="Z1463" s="176" t="s">
        <v>1144</v>
      </c>
    </row>
    <row r="1464" spans="1:26" x14ac:dyDescent="0.3">
      <c r="A1464" s="232">
        <v>809727</v>
      </c>
      <c r="B1464" s="232" t="s">
        <v>2037</v>
      </c>
      <c r="C1464" s="232" t="s">
        <v>128</v>
      </c>
      <c r="D1464" s="232" t="s">
        <v>2038</v>
      </c>
      <c r="E1464" s="232">
        <v>1</v>
      </c>
      <c r="F1464" s="233">
        <v>35892</v>
      </c>
      <c r="G1464" s="232" t="s">
        <v>1884</v>
      </c>
      <c r="H1464" s="234">
        <v>1</v>
      </c>
      <c r="I1464" s="236">
        <v>1</v>
      </c>
      <c r="J1464" s="236"/>
      <c r="V1464" s="176" t="s">
        <v>1144</v>
      </c>
      <c r="Y1464" s="176" t="s">
        <v>1144</v>
      </c>
      <c r="Z1464" s="176" t="s">
        <v>1144</v>
      </c>
    </row>
    <row r="1465" spans="1:26" x14ac:dyDescent="0.3">
      <c r="A1465" s="232">
        <v>809849</v>
      </c>
      <c r="B1465" s="232" t="s">
        <v>2040</v>
      </c>
      <c r="C1465" s="232" t="s">
        <v>66</v>
      </c>
      <c r="D1465" s="232" t="s">
        <v>726</v>
      </c>
      <c r="E1465" s="232">
        <v>1</v>
      </c>
      <c r="F1465" s="233" t="s">
        <v>2041</v>
      </c>
      <c r="G1465" s="232" t="s">
        <v>742</v>
      </c>
      <c r="H1465" s="234">
        <v>1</v>
      </c>
      <c r="I1465" s="236">
        <v>1</v>
      </c>
      <c r="J1465" s="236"/>
      <c r="V1465" s="176" t="s">
        <v>1144</v>
      </c>
      <c r="Y1465" s="176" t="s">
        <v>1144</v>
      </c>
      <c r="Z1465" s="176" t="s">
        <v>1144</v>
      </c>
    </row>
    <row r="1466" spans="1:26" x14ac:dyDescent="0.3">
      <c r="A1466" s="232">
        <v>804216</v>
      </c>
      <c r="B1466" s="232" t="s">
        <v>2043</v>
      </c>
      <c r="C1466" s="232" t="s">
        <v>65</v>
      </c>
      <c r="D1466" s="232" t="s">
        <v>889</v>
      </c>
      <c r="E1466" s="232">
        <v>1</v>
      </c>
      <c r="F1466" s="233">
        <v>34773</v>
      </c>
      <c r="G1466" s="232" t="s">
        <v>251</v>
      </c>
      <c r="H1466" s="234">
        <v>1</v>
      </c>
      <c r="I1466" s="236">
        <v>1</v>
      </c>
      <c r="J1466" s="236"/>
      <c r="V1466" s="176" t="s">
        <v>1144</v>
      </c>
      <c r="X1466" s="176" t="s">
        <v>1144</v>
      </c>
      <c r="Y1466" s="176" t="s">
        <v>1144</v>
      </c>
      <c r="Z1466" s="176" t="s">
        <v>1144</v>
      </c>
    </row>
    <row r="1467" spans="1:26" x14ac:dyDescent="0.3">
      <c r="A1467" s="232">
        <v>806695</v>
      </c>
      <c r="B1467" s="232" t="s">
        <v>2044</v>
      </c>
      <c r="C1467" s="232" t="s">
        <v>421</v>
      </c>
      <c r="D1467" s="232" t="s">
        <v>1073</v>
      </c>
      <c r="E1467" s="232">
        <v>1</v>
      </c>
      <c r="F1467" s="233">
        <v>35796</v>
      </c>
      <c r="G1467" s="232" t="s">
        <v>251</v>
      </c>
      <c r="H1467" s="234">
        <v>1</v>
      </c>
      <c r="I1467" s="236">
        <v>1</v>
      </c>
      <c r="J1467" s="236"/>
      <c r="V1467" s="176" t="s">
        <v>1144</v>
      </c>
      <c r="X1467" s="176" t="s">
        <v>1144</v>
      </c>
      <c r="Y1467" s="176" t="s">
        <v>1144</v>
      </c>
      <c r="Z1467" s="176" t="s">
        <v>1144</v>
      </c>
    </row>
    <row r="1468" spans="1:26" x14ac:dyDescent="0.3">
      <c r="A1468" s="232">
        <v>807038</v>
      </c>
      <c r="B1468" s="232" t="s">
        <v>2045</v>
      </c>
      <c r="C1468" s="232" t="s">
        <v>185</v>
      </c>
      <c r="D1468" s="232" t="s">
        <v>1037</v>
      </c>
      <c r="E1468" s="232">
        <v>1</v>
      </c>
      <c r="F1468" s="233">
        <v>36031</v>
      </c>
      <c r="G1468" s="232" t="s">
        <v>267</v>
      </c>
      <c r="H1468" s="234">
        <v>1</v>
      </c>
      <c r="I1468" s="236">
        <v>1</v>
      </c>
      <c r="J1468" s="236"/>
      <c r="V1468" s="176" t="s">
        <v>1144</v>
      </c>
      <c r="Y1468" s="176" t="s">
        <v>1144</v>
      </c>
      <c r="Z1468" s="176" t="s">
        <v>1144</v>
      </c>
    </row>
    <row r="1469" spans="1:26" x14ac:dyDescent="0.3">
      <c r="A1469" s="232">
        <v>807972</v>
      </c>
      <c r="B1469" s="232" t="s">
        <v>2046</v>
      </c>
      <c r="C1469" s="232" t="s">
        <v>442</v>
      </c>
      <c r="D1469" s="232" t="s">
        <v>717</v>
      </c>
      <c r="E1469" s="232">
        <v>1</v>
      </c>
      <c r="F1469" s="233">
        <v>35127</v>
      </c>
      <c r="G1469" s="232" t="s">
        <v>251</v>
      </c>
      <c r="H1469" s="234">
        <v>1</v>
      </c>
      <c r="I1469" s="236">
        <v>1</v>
      </c>
      <c r="J1469" s="236"/>
      <c r="V1469" s="176" t="s">
        <v>1144</v>
      </c>
      <c r="X1469" s="176" t="s">
        <v>1144</v>
      </c>
      <c r="Y1469" s="176" t="s">
        <v>1144</v>
      </c>
      <c r="Z1469" s="176" t="s">
        <v>1144</v>
      </c>
    </row>
    <row r="1470" spans="1:26" x14ac:dyDescent="0.3">
      <c r="A1470" s="232">
        <v>808540</v>
      </c>
      <c r="B1470" s="232" t="s">
        <v>2048</v>
      </c>
      <c r="C1470" s="232" t="s">
        <v>126</v>
      </c>
      <c r="D1470" s="232" t="s">
        <v>2049</v>
      </c>
      <c r="E1470" s="232">
        <v>1</v>
      </c>
      <c r="F1470" s="233">
        <v>36220</v>
      </c>
      <c r="G1470" s="232" t="s">
        <v>801</v>
      </c>
      <c r="H1470" s="234">
        <v>1</v>
      </c>
      <c r="I1470" s="236">
        <v>1</v>
      </c>
      <c r="J1470" s="236"/>
      <c r="V1470" s="176" t="s">
        <v>1144</v>
      </c>
      <c r="X1470" s="176" t="s">
        <v>1144</v>
      </c>
      <c r="Y1470" s="176" t="s">
        <v>1144</v>
      </c>
      <c r="Z1470" s="176" t="s">
        <v>1144</v>
      </c>
    </row>
    <row r="1471" spans="1:26" x14ac:dyDescent="0.3">
      <c r="A1471" s="232">
        <v>809470</v>
      </c>
      <c r="B1471" s="232" t="s">
        <v>2052</v>
      </c>
      <c r="C1471" s="232" t="s">
        <v>1862</v>
      </c>
      <c r="D1471" s="232" t="s">
        <v>2053</v>
      </c>
      <c r="E1471" s="232">
        <v>1</v>
      </c>
      <c r="F1471" s="233">
        <v>35800</v>
      </c>
      <c r="G1471" s="232" t="s">
        <v>267</v>
      </c>
      <c r="H1471" s="234">
        <v>1</v>
      </c>
      <c r="I1471" s="236">
        <v>1</v>
      </c>
      <c r="J1471" s="236"/>
      <c r="V1471" s="176" t="s">
        <v>1144</v>
      </c>
      <c r="X1471" s="176" t="s">
        <v>1144</v>
      </c>
      <c r="Y1471" s="176" t="s">
        <v>1144</v>
      </c>
      <c r="Z1471" s="176" t="s">
        <v>1144</v>
      </c>
    </row>
    <row r="1472" spans="1:26" x14ac:dyDescent="0.3">
      <c r="A1472" s="232">
        <v>809568</v>
      </c>
      <c r="B1472" s="232" t="s">
        <v>2055</v>
      </c>
      <c r="C1472" s="232" t="s">
        <v>66</v>
      </c>
      <c r="D1472" s="232" t="s">
        <v>805</v>
      </c>
      <c r="E1472" s="232">
        <v>1</v>
      </c>
      <c r="F1472" s="233">
        <v>26282</v>
      </c>
      <c r="G1472" s="232" t="s">
        <v>2056</v>
      </c>
      <c r="H1472" s="234">
        <v>1</v>
      </c>
      <c r="I1472" s="236">
        <v>1</v>
      </c>
      <c r="J1472" s="236"/>
      <c r="V1472" s="176" t="s">
        <v>1144</v>
      </c>
      <c r="X1472" s="176" t="s">
        <v>1144</v>
      </c>
      <c r="Y1472" s="176" t="s">
        <v>1144</v>
      </c>
      <c r="Z1472" s="176" t="s">
        <v>1144</v>
      </c>
    </row>
    <row r="1473" spans="1:26" x14ac:dyDescent="0.3">
      <c r="A1473" s="232">
        <v>809583</v>
      </c>
      <c r="B1473" s="232" t="s">
        <v>2057</v>
      </c>
      <c r="C1473" s="232" t="s">
        <v>66</v>
      </c>
      <c r="D1473" s="232" t="s">
        <v>1181</v>
      </c>
      <c r="E1473" s="232">
        <v>1</v>
      </c>
      <c r="F1473" s="233">
        <v>35796</v>
      </c>
      <c r="G1473" s="232" t="s">
        <v>251</v>
      </c>
      <c r="H1473" s="234">
        <v>1</v>
      </c>
      <c r="I1473" s="236">
        <v>1</v>
      </c>
      <c r="J1473" s="236"/>
      <c r="V1473" s="176" t="s">
        <v>1144</v>
      </c>
      <c r="Y1473" s="176" t="s">
        <v>1144</v>
      </c>
      <c r="Z1473" s="176" t="s">
        <v>1144</v>
      </c>
    </row>
    <row r="1474" spans="1:26" x14ac:dyDescent="0.3">
      <c r="A1474" s="232">
        <v>809945</v>
      </c>
      <c r="B1474" s="232" t="s">
        <v>2058</v>
      </c>
      <c r="C1474" s="232" t="s">
        <v>91</v>
      </c>
      <c r="D1474" s="232" t="s">
        <v>945</v>
      </c>
      <c r="E1474" s="232">
        <v>1</v>
      </c>
      <c r="F1474" s="233">
        <v>35796</v>
      </c>
      <c r="G1474" s="232" t="s">
        <v>251</v>
      </c>
      <c r="H1474" s="234">
        <v>1</v>
      </c>
      <c r="I1474" s="236">
        <v>1</v>
      </c>
      <c r="J1474" s="236"/>
      <c r="V1474" s="176" t="s">
        <v>1144</v>
      </c>
      <c r="X1474" s="176" t="s">
        <v>1144</v>
      </c>
      <c r="Y1474" s="176" t="s">
        <v>1144</v>
      </c>
      <c r="Z1474" s="176" t="s">
        <v>1144</v>
      </c>
    </row>
    <row r="1475" spans="1:26" x14ac:dyDescent="0.3">
      <c r="A1475" s="232">
        <v>809957</v>
      </c>
      <c r="B1475" s="232" t="s">
        <v>2059</v>
      </c>
      <c r="C1475" s="232" t="s">
        <v>2060</v>
      </c>
      <c r="D1475" s="232" t="s">
        <v>874</v>
      </c>
      <c r="E1475" s="232">
        <v>1</v>
      </c>
      <c r="F1475" s="233">
        <v>35432</v>
      </c>
      <c r="G1475" s="232" t="s">
        <v>785</v>
      </c>
      <c r="H1475" s="234">
        <v>1</v>
      </c>
      <c r="I1475" s="236">
        <v>1</v>
      </c>
      <c r="J1475" s="236"/>
      <c r="V1475" s="176" t="s">
        <v>1144</v>
      </c>
      <c r="X1475" s="176" t="s">
        <v>1144</v>
      </c>
      <c r="Y1475" s="176" t="s">
        <v>1144</v>
      </c>
      <c r="Z1475" s="176" t="s">
        <v>1144</v>
      </c>
    </row>
    <row r="1476" spans="1:26" x14ac:dyDescent="0.3">
      <c r="A1476" s="232">
        <v>809966</v>
      </c>
      <c r="B1476" s="232" t="s">
        <v>2061</v>
      </c>
      <c r="C1476" s="232" t="s">
        <v>104</v>
      </c>
      <c r="D1476" s="232" t="s">
        <v>726</v>
      </c>
      <c r="E1476" s="232">
        <v>1</v>
      </c>
      <c r="F1476" s="233">
        <v>35861</v>
      </c>
      <c r="G1476" s="232" t="s">
        <v>626</v>
      </c>
      <c r="H1476" s="234">
        <v>1</v>
      </c>
      <c r="I1476" s="236">
        <v>1</v>
      </c>
      <c r="J1476" s="236"/>
      <c r="V1476" s="176" t="s">
        <v>1144</v>
      </c>
      <c r="X1476" s="176" t="s">
        <v>1144</v>
      </c>
      <c r="Y1476" s="176" t="s">
        <v>1144</v>
      </c>
      <c r="Z1476" s="176" t="s">
        <v>1144</v>
      </c>
    </row>
    <row r="1477" spans="1:26" x14ac:dyDescent="0.3">
      <c r="A1477" s="232">
        <v>810031</v>
      </c>
      <c r="B1477" s="232" t="s">
        <v>2062</v>
      </c>
      <c r="C1477" s="232" t="s">
        <v>87</v>
      </c>
      <c r="D1477" s="232" t="s">
        <v>1643</v>
      </c>
      <c r="E1477" s="232">
        <v>1</v>
      </c>
      <c r="F1477" s="233">
        <v>35065</v>
      </c>
      <c r="G1477" s="232" t="s">
        <v>251</v>
      </c>
      <c r="H1477" s="234">
        <v>1</v>
      </c>
      <c r="I1477" s="236">
        <v>1</v>
      </c>
      <c r="J1477" s="236"/>
      <c r="V1477" s="176" t="s">
        <v>1144</v>
      </c>
      <c r="Y1477" s="176" t="s">
        <v>1144</v>
      </c>
      <c r="Z1477" s="176" t="s">
        <v>1144</v>
      </c>
    </row>
    <row r="1478" spans="1:26" x14ac:dyDescent="0.3">
      <c r="A1478" s="232">
        <v>810034</v>
      </c>
      <c r="B1478" s="232" t="s">
        <v>2063</v>
      </c>
      <c r="C1478" s="232" t="s">
        <v>1221</v>
      </c>
      <c r="D1478" s="232" t="s">
        <v>2064</v>
      </c>
      <c r="E1478" s="232">
        <v>1</v>
      </c>
      <c r="F1478" s="233">
        <v>35796</v>
      </c>
      <c r="G1478" s="232" t="s">
        <v>1918</v>
      </c>
      <c r="H1478" s="234">
        <v>1</v>
      </c>
      <c r="I1478" s="236">
        <v>1</v>
      </c>
      <c r="J1478" s="236"/>
      <c r="V1478" s="176" t="s">
        <v>1144</v>
      </c>
      <c r="X1478" s="176" t="s">
        <v>1144</v>
      </c>
      <c r="Y1478" s="176" t="s">
        <v>1144</v>
      </c>
      <c r="Z1478" s="176" t="s">
        <v>1144</v>
      </c>
    </row>
    <row r="1479" spans="1:26" x14ac:dyDescent="0.3">
      <c r="A1479" s="232">
        <v>810060</v>
      </c>
      <c r="B1479" s="232" t="s">
        <v>2065</v>
      </c>
      <c r="C1479" s="232" t="s">
        <v>350</v>
      </c>
      <c r="D1479" s="232" t="s">
        <v>602</v>
      </c>
      <c r="E1479" s="232">
        <v>1</v>
      </c>
      <c r="F1479" s="233">
        <v>36274</v>
      </c>
      <c r="G1479" s="232" t="s">
        <v>251</v>
      </c>
      <c r="H1479" s="234">
        <v>1</v>
      </c>
      <c r="I1479" s="236">
        <v>1</v>
      </c>
      <c r="J1479" s="236"/>
      <c r="V1479" s="176" t="s">
        <v>1144</v>
      </c>
      <c r="X1479" s="176" t="s">
        <v>1144</v>
      </c>
      <c r="Y1479" s="176" t="s">
        <v>1144</v>
      </c>
      <c r="Z1479" s="176" t="s">
        <v>1144</v>
      </c>
    </row>
    <row r="1480" spans="1:26" x14ac:dyDescent="0.3">
      <c r="A1480" s="232">
        <v>810144</v>
      </c>
      <c r="B1480" s="232" t="s">
        <v>2066</v>
      </c>
      <c r="C1480" s="232" t="s">
        <v>2067</v>
      </c>
      <c r="D1480" s="232" t="s">
        <v>659</v>
      </c>
      <c r="E1480" s="232">
        <v>1</v>
      </c>
      <c r="F1480" s="233">
        <v>34906</v>
      </c>
      <c r="G1480" s="232" t="s">
        <v>251</v>
      </c>
      <c r="H1480" s="234">
        <v>1</v>
      </c>
      <c r="I1480" s="236">
        <v>1</v>
      </c>
      <c r="J1480" s="236"/>
      <c r="V1480" s="176" t="s">
        <v>1144</v>
      </c>
      <c r="X1480" s="176" t="s">
        <v>1144</v>
      </c>
      <c r="Y1480" s="176" t="s">
        <v>1144</v>
      </c>
      <c r="Z1480" s="176" t="s">
        <v>1144</v>
      </c>
    </row>
    <row r="1481" spans="1:26" x14ac:dyDescent="0.3">
      <c r="A1481" s="232">
        <v>810194</v>
      </c>
      <c r="B1481" s="232" t="s">
        <v>2068</v>
      </c>
      <c r="C1481" s="232" t="s">
        <v>366</v>
      </c>
      <c r="D1481" s="232" t="s">
        <v>918</v>
      </c>
      <c r="E1481" s="232">
        <v>1</v>
      </c>
      <c r="F1481" s="233">
        <v>36161</v>
      </c>
      <c r="G1481" s="232" t="s">
        <v>251</v>
      </c>
      <c r="H1481" s="234">
        <v>1</v>
      </c>
      <c r="I1481" s="236">
        <v>1</v>
      </c>
      <c r="J1481" s="236"/>
      <c r="V1481" s="176" t="s">
        <v>1144</v>
      </c>
      <c r="Y1481" s="176" t="s">
        <v>1144</v>
      </c>
      <c r="Z1481" s="176" t="s">
        <v>1144</v>
      </c>
    </row>
    <row r="1482" spans="1:26" x14ac:dyDescent="0.3">
      <c r="A1482" s="232">
        <v>804984</v>
      </c>
      <c r="B1482" s="232" t="s">
        <v>2072</v>
      </c>
      <c r="C1482" s="232" t="s">
        <v>66</v>
      </c>
      <c r="D1482" s="232" t="s">
        <v>863</v>
      </c>
      <c r="E1482" s="232">
        <v>1</v>
      </c>
      <c r="F1482" s="233">
        <v>35149</v>
      </c>
      <c r="G1482" s="232" t="s">
        <v>251</v>
      </c>
      <c r="H1482" s="234">
        <v>1</v>
      </c>
      <c r="I1482" s="236">
        <v>1</v>
      </c>
      <c r="J1482" s="236"/>
      <c r="V1482" s="176" t="s">
        <v>1144</v>
      </c>
      <c r="X1482" s="176" t="s">
        <v>1144</v>
      </c>
      <c r="Y1482" s="176" t="s">
        <v>1144</v>
      </c>
      <c r="Z1482" s="176" t="s">
        <v>1144</v>
      </c>
    </row>
    <row r="1483" spans="1:26" x14ac:dyDescent="0.3">
      <c r="A1483" s="232">
        <v>807719</v>
      </c>
      <c r="B1483" s="232" t="s">
        <v>2075</v>
      </c>
      <c r="C1483" s="232" t="s">
        <v>189</v>
      </c>
      <c r="D1483" s="232" t="s">
        <v>956</v>
      </c>
      <c r="E1483" s="232">
        <v>1</v>
      </c>
      <c r="F1483" s="233">
        <v>27457</v>
      </c>
      <c r="G1483" s="232" t="s">
        <v>251</v>
      </c>
      <c r="H1483" s="234">
        <v>1</v>
      </c>
      <c r="I1483" s="236">
        <v>1</v>
      </c>
      <c r="J1483" s="236"/>
      <c r="V1483" s="176" t="s">
        <v>1144</v>
      </c>
      <c r="X1483" s="176" t="s">
        <v>1144</v>
      </c>
      <c r="Y1483" s="176" t="s">
        <v>1144</v>
      </c>
      <c r="Z1483" s="176" t="s">
        <v>1144</v>
      </c>
    </row>
    <row r="1484" spans="1:26" x14ac:dyDescent="0.3">
      <c r="A1484" s="232">
        <v>808165</v>
      </c>
      <c r="B1484" s="232" t="s">
        <v>2076</v>
      </c>
      <c r="C1484" s="232" t="s">
        <v>68</v>
      </c>
      <c r="D1484" s="232" t="s">
        <v>600</v>
      </c>
      <c r="E1484" s="232">
        <v>1</v>
      </c>
      <c r="F1484" s="233">
        <v>34870</v>
      </c>
      <c r="G1484" s="232" t="s">
        <v>671</v>
      </c>
      <c r="H1484" s="234">
        <v>1</v>
      </c>
      <c r="I1484" s="236">
        <v>1</v>
      </c>
      <c r="J1484" s="236"/>
      <c r="V1484" s="176" t="s">
        <v>1144</v>
      </c>
      <c r="X1484" s="176" t="s">
        <v>1144</v>
      </c>
      <c r="Y1484" s="176" t="s">
        <v>1144</v>
      </c>
      <c r="Z1484" s="176" t="s">
        <v>1144</v>
      </c>
    </row>
    <row r="1485" spans="1:26" x14ac:dyDescent="0.3">
      <c r="A1485" s="232">
        <v>808368</v>
      </c>
      <c r="B1485" s="232" t="s">
        <v>2077</v>
      </c>
      <c r="C1485" s="232" t="s">
        <v>145</v>
      </c>
      <c r="D1485" s="232" t="s">
        <v>1607</v>
      </c>
      <c r="E1485" s="232">
        <v>1</v>
      </c>
      <c r="F1485" s="233">
        <v>36113</v>
      </c>
      <c r="G1485" s="232" t="s">
        <v>1854</v>
      </c>
      <c r="H1485" s="234">
        <v>1</v>
      </c>
      <c r="I1485" s="236">
        <v>1</v>
      </c>
      <c r="J1485" s="236"/>
      <c r="V1485" s="176" t="s">
        <v>1144</v>
      </c>
      <c r="Y1485" s="176" t="s">
        <v>1144</v>
      </c>
      <c r="Z1485" s="176" t="s">
        <v>1144</v>
      </c>
    </row>
    <row r="1486" spans="1:26" x14ac:dyDescent="0.3">
      <c r="A1486" s="232">
        <v>809907</v>
      </c>
      <c r="B1486" s="232" t="s">
        <v>2084</v>
      </c>
      <c r="C1486" s="232" t="s">
        <v>102</v>
      </c>
      <c r="D1486" s="232" t="s">
        <v>1841</v>
      </c>
      <c r="E1486" s="232">
        <v>1</v>
      </c>
      <c r="F1486" s="233">
        <v>35970</v>
      </c>
      <c r="G1486" s="232" t="s">
        <v>733</v>
      </c>
      <c r="H1486" s="234">
        <v>1</v>
      </c>
      <c r="I1486" s="236">
        <v>1</v>
      </c>
      <c r="J1486" s="236"/>
      <c r="V1486" s="176" t="s">
        <v>1144</v>
      </c>
      <c r="X1486" s="176" t="s">
        <v>1144</v>
      </c>
      <c r="Y1486" s="176" t="s">
        <v>1144</v>
      </c>
      <c r="Z1486" s="176" t="s">
        <v>1144</v>
      </c>
    </row>
    <row r="1487" spans="1:26" x14ac:dyDescent="0.3">
      <c r="A1487" s="232">
        <v>809922</v>
      </c>
      <c r="B1487" s="232" t="s">
        <v>2085</v>
      </c>
      <c r="C1487" s="232" t="s">
        <v>64</v>
      </c>
      <c r="D1487" s="232" t="s">
        <v>740</v>
      </c>
      <c r="E1487" s="232">
        <v>1</v>
      </c>
      <c r="F1487" s="233">
        <v>35065</v>
      </c>
      <c r="G1487" s="232" t="s">
        <v>251</v>
      </c>
      <c r="H1487" s="234">
        <v>1</v>
      </c>
      <c r="I1487" s="236">
        <v>1</v>
      </c>
      <c r="J1487" s="236"/>
      <c r="V1487" s="176" t="s">
        <v>1144</v>
      </c>
      <c r="X1487" s="176" t="s">
        <v>1144</v>
      </c>
      <c r="Y1487" s="176" t="s">
        <v>1144</v>
      </c>
      <c r="Z1487" s="176" t="s">
        <v>1144</v>
      </c>
    </row>
    <row r="1488" spans="1:26" x14ac:dyDescent="0.3">
      <c r="A1488" s="232">
        <v>807653</v>
      </c>
      <c r="B1488" s="232" t="s">
        <v>2086</v>
      </c>
      <c r="C1488" s="232" t="s">
        <v>2087</v>
      </c>
      <c r="D1488" s="232" t="s">
        <v>728</v>
      </c>
      <c r="E1488" s="232">
        <v>1</v>
      </c>
      <c r="F1488" s="233">
        <v>35864</v>
      </c>
      <c r="G1488" s="232" t="s">
        <v>251</v>
      </c>
      <c r="H1488" s="234">
        <v>1</v>
      </c>
      <c r="I1488" s="236">
        <v>1</v>
      </c>
      <c r="J1488" s="236"/>
      <c r="W1488" s="176" t="s">
        <v>1144</v>
      </c>
      <c r="X1488" s="176" t="s">
        <v>1144</v>
      </c>
      <c r="Y1488" s="176" t="s">
        <v>1144</v>
      </c>
      <c r="Z1488" s="176" t="s">
        <v>1144</v>
      </c>
    </row>
    <row r="1489" spans="1:26" x14ac:dyDescent="0.3">
      <c r="A1489" s="232">
        <v>808877</v>
      </c>
      <c r="B1489" s="232" t="s">
        <v>2088</v>
      </c>
      <c r="C1489" s="232" t="s">
        <v>66</v>
      </c>
      <c r="D1489" s="232" t="s">
        <v>736</v>
      </c>
      <c r="E1489" s="232">
        <v>1</v>
      </c>
      <c r="F1489" s="233">
        <v>36201</v>
      </c>
      <c r="G1489" s="232" t="s">
        <v>253</v>
      </c>
      <c r="H1489" s="234">
        <v>1</v>
      </c>
      <c r="I1489" s="236">
        <v>1</v>
      </c>
      <c r="J1489" s="236"/>
      <c r="W1489" s="176" t="s">
        <v>1144</v>
      </c>
      <c r="X1489" s="176" t="s">
        <v>1144</v>
      </c>
      <c r="Y1489" s="176" t="s">
        <v>1144</v>
      </c>
      <c r="Z1489" s="176" t="s">
        <v>1144</v>
      </c>
    </row>
    <row r="1490" spans="1:26" x14ac:dyDescent="0.3">
      <c r="A1490" s="232">
        <v>809741</v>
      </c>
      <c r="B1490" s="232" t="s">
        <v>2092</v>
      </c>
      <c r="C1490" s="232" t="s">
        <v>458</v>
      </c>
      <c r="D1490" s="232" t="s">
        <v>607</v>
      </c>
      <c r="E1490" s="232">
        <v>1</v>
      </c>
      <c r="F1490" s="233" t="s">
        <v>2041</v>
      </c>
      <c r="G1490" s="232" t="s">
        <v>2093</v>
      </c>
      <c r="H1490" s="234">
        <v>1</v>
      </c>
      <c r="I1490" s="236">
        <v>1</v>
      </c>
      <c r="J1490" s="236"/>
      <c r="W1490" s="176" t="s">
        <v>1144</v>
      </c>
      <c r="Y1490" s="176" t="s">
        <v>1144</v>
      </c>
      <c r="Z1490" s="176" t="s">
        <v>1144</v>
      </c>
    </row>
    <row r="1491" spans="1:26" x14ac:dyDescent="0.3">
      <c r="A1491" s="232">
        <v>809788</v>
      </c>
      <c r="B1491" s="232" t="s">
        <v>2095</v>
      </c>
      <c r="C1491" s="232" t="s">
        <v>61</v>
      </c>
      <c r="D1491" s="232" t="s">
        <v>2096</v>
      </c>
      <c r="E1491" s="232">
        <v>1</v>
      </c>
      <c r="F1491" s="233">
        <v>35491</v>
      </c>
      <c r="G1491" s="232" t="s">
        <v>251</v>
      </c>
      <c r="H1491" s="234">
        <v>1</v>
      </c>
      <c r="I1491" s="236">
        <v>1</v>
      </c>
      <c r="J1491" s="236"/>
      <c r="W1491" s="176" t="s">
        <v>1144</v>
      </c>
      <c r="X1491" s="176" t="s">
        <v>1144</v>
      </c>
      <c r="Y1491" s="176" t="s">
        <v>1144</v>
      </c>
      <c r="Z1491" s="176" t="s">
        <v>1144</v>
      </c>
    </row>
    <row r="1492" spans="1:26" x14ac:dyDescent="0.3">
      <c r="A1492" s="232">
        <v>809832</v>
      </c>
      <c r="B1492" s="232" t="s">
        <v>2098</v>
      </c>
      <c r="C1492" s="232" t="s">
        <v>78</v>
      </c>
      <c r="D1492" s="232" t="s">
        <v>2099</v>
      </c>
      <c r="E1492" s="232">
        <v>1</v>
      </c>
      <c r="F1492" s="233">
        <v>26783</v>
      </c>
      <c r="G1492" s="232" t="s">
        <v>2099</v>
      </c>
      <c r="H1492" s="234">
        <v>1</v>
      </c>
      <c r="I1492" s="236">
        <v>1</v>
      </c>
      <c r="J1492" s="236"/>
      <c r="W1492" s="176" t="s">
        <v>1144</v>
      </c>
      <c r="X1492" s="176" t="s">
        <v>1144</v>
      </c>
      <c r="Y1492" s="176" t="s">
        <v>1144</v>
      </c>
      <c r="Z1492" s="176" t="s">
        <v>1144</v>
      </c>
    </row>
    <row r="1493" spans="1:26" x14ac:dyDescent="0.3">
      <c r="A1493" s="232">
        <v>810165</v>
      </c>
      <c r="B1493" s="232" t="s">
        <v>2100</v>
      </c>
      <c r="C1493" s="232" t="s">
        <v>1543</v>
      </c>
      <c r="D1493" s="232" t="s">
        <v>722</v>
      </c>
      <c r="E1493" s="232">
        <v>1</v>
      </c>
      <c r="F1493" s="233">
        <v>35800</v>
      </c>
      <c r="G1493" s="232" t="s">
        <v>251</v>
      </c>
      <c r="H1493" s="234">
        <v>1</v>
      </c>
      <c r="I1493" s="236">
        <v>1</v>
      </c>
      <c r="J1493" s="236"/>
      <c r="W1493" s="176" t="s">
        <v>1144</v>
      </c>
      <c r="Y1493" s="176" t="s">
        <v>1144</v>
      </c>
      <c r="Z1493" s="176" t="s">
        <v>1144</v>
      </c>
    </row>
    <row r="1494" spans="1:26" x14ac:dyDescent="0.3">
      <c r="A1494" s="232">
        <v>810173</v>
      </c>
      <c r="B1494" s="232" t="s">
        <v>2101</v>
      </c>
      <c r="C1494" s="232" t="s">
        <v>89</v>
      </c>
      <c r="D1494" s="232" t="s">
        <v>734</v>
      </c>
      <c r="E1494" s="232">
        <v>1</v>
      </c>
      <c r="F1494" s="233">
        <v>36267</v>
      </c>
      <c r="G1494" s="232" t="s">
        <v>788</v>
      </c>
      <c r="H1494" s="234">
        <v>1</v>
      </c>
      <c r="I1494" s="236">
        <v>1</v>
      </c>
      <c r="J1494" s="236"/>
      <c r="W1494" s="176" t="s">
        <v>1144</v>
      </c>
      <c r="X1494" s="176" t="s">
        <v>1144</v>
      </c>
      <c r="Y1494" s="176" t="s">
        <v>1144</v>
      </c>
      <c r="Z1494" s="176" t="s">
        <v>1144</v>
      </c>
    </row>
    <row r="1495" spans="1:26" x14ac:dyDescent="0.3">
      <c r="A1495" s="232">
        <v>810177</v>
      </c>
      <c r="B1495" s="232" t="s">
        <v>2046</v>
      </c>
      <c r="C1495" s="232" t="s">
        <v>87</v>
      </c>
      <c r="D1495" s="232" t="s">
        <v>609</v>
      </c>
      <c r="E1495" s="232">
        <v>1</v>
      </c>
      <c r="F1495" s="233">
        <v>35067</v>
      </c>
      <c r="G1495" s="232" t="s">
        <v>2103</v>
      </c>
      <c r="H1495" s="234">
        <v>1</v>
      </c>
      <c r="I1495" s="236">
        <v>1</v>
      </c>
      <c r="J1495" s="236"/>
      <c r="W1495" s="176" t="s">
        <v>1144</v>
      </c>
      <c r="X1495" s="176" t="s">
        <v>1144</v>
      </c>
      <c r="Y1495" s="176" t="s">
        <v>1144</v>
      </c>
      <c r="Z1495" s="176" t="s">
        <v>1144</v>
      </c>
    </row>
    <row r="1496" spans="1:26" x14ac:dyDescent="0.3">
      <c r="A1496" s="232">
        <v>810280</v>
      </c>
      <c r="B1496" s="232" t="s">
        <v>2104</v>
      </c>
      <c r="C1496" s="232" t="s">
        <v>2105</v>
      </c>
      <c r="D1496" s="232" t="s">
        <v>1059</v>
      </c>
      <c r="E1496" s="232">
        <v>1</v>
      </c>
      <c r="F1496" s="233" t="s">
        <v>2106</v>
      </c>
      <c r="G1496" s="232" t="s">
        <v>1264</v>
      </c>
      <c r="H1496" s="234">
        <v>1</v>
      </c>
      <c r="I1496" s="236">
        <v>1</v>
      </c>
      <c r="J1496" s="236"/>
      <c r="W1496" s="176" t="s">
        <v>1144</v>
      </c>
      <c r="Y1496" s="176" t="s">
        <v>1144</v>
      </c>
      <c r="Z1496" s="176" t="s">
        <v>1144</v>
      </c>
    </row>
    <row r="1497" spans="1:26" x14ac:dyDescent="0.3">
      <c r="A1497" s="232">
        <v>810339</v>
      </c>
      <c r="B1497" s="232" t="s">
        <v>2107</v>
      </c>
      <c r="C1497" s="232" t="s">
        <v>66</v>
      </c>
      <c r="D1497" s="232" t="s">
        <v>710</v>
      </c>
      <c r="E1497" s="232">
        <v>1</v>
      </c>
      <c r="F1497" s="233" t="s">
        <v>2108</v>
      </c>
      <c r="G1497" s="232" t="s">
        <v>251</v>
      </c>
      <c r="H1497" s="234">
        <v>1</v>
      </c>
      <c r="I1497" s="236">
        <v>1</v>
      </c>
      <c r="J1497" s="236"/>
      <c r="W1497" s="176" t="s">
        <v>1144</v>
      </c>
      <c r="X1497" s="176" t="s">
        <v>1144</v>
      </c>
      <c r="Y1497" s="176" t="s">
        <v>1144</v>
      </c>
      <c r="Z1497" s="176" t="s">
        <v>1144</v>
      </c>
    </row>
    <row r="1498" spans="1:26" x14ac:dyDescent="0.3">
      <c r="A1498" s="232">
        <v>811266</v>
      </c>
      <c r="B1498" s="232" t="s">
        <v>2110</v>
      </c>
      <c r="C1498" s="232" t="s">
        <v>2111</v>
      </c>
      <c r="D1498" s="232" t="s">
        <v>636</v>
      </c>
      <c r="E1498" s="232">
        <v>1</v>
      </c>
      <c r="F1498" s="233">
        <v>33041</v>
      </c>
      <c r="G1498" s="232" t="s">
        <v>640</v>
      </c>
      <c r="H1498" s="234">
        <v>1</v>
      </c>
      <c r="I1498" s="236">
        <v>1</v>
      </c>
      <c r="J1498" s="236"/>
      <c r="W1498" s="176" t="s">
        <v>1144</v>
      </c>
      <c r="X1498" s="176" t="s">
        <v>1144</v>
      </c>
      <c r="Y1498" s="176" t="s">
        <v>1144</v>
      </c>
      <c r="Z1498" s="176" t="s">
        <v>1144</v>
      </c>
    </row>
    <row r="1499" spans="1:26" x14ac:dyDescent="0.3">
      <c r="A1499" s="232">
        <v>811272</v>
      </c>
      <c r="B1499" s="232" t="s">
        <v>2112</v>
      </c>
      <c r="C1499" s="232" t="s">
        <v>184</v>
      </c>
      <c r="D1499" s="232" t="s">
        <v>699</v>
      </c>
      <c r="E1499" s="232">
        <v>1</v>
      </c>
      <c r="G1499" s="232" t="s">
        <v>709</v>
      </c>
      <c r="H1499" s="234">
        <v>1</v>
      </c>
      <c r="I1499" s="236">
        <v>1</v>
      </c>
      <c r="J1499" s="236"/>
      <c r="W1499" s="176" t="s">
        <v>1144</v>
      </c>
      <c r="X1499" s="176" t="s">
        <v>1144</v>
      </c>
      <c r="Y1499" s="176" t="s">
        <v>1144</v>
      </c>
      <c r="Z1499" s="176" t="s">
        <v>1144</v>
      </c>
    </row>
    <row r="1500" spans="1:26" x14ac:dyDescent="0.3">
      <c r="A1500" s="232">
        <v>811273</v>
      </c>
      <c r="B1500" s="232" t="s">
        <v>2113</v>
      </c>
      <c r="C1500" s="232" t="s">
        <v>92</v>
      </c>
      <c r="D1500" s="232" t="s">
        <v>2114</v>
      </c>
      <c r="E1500" s="232">
        <v>1</v>
      </c>
      <c r="F1500" s="233">
        <v>35796</v>
      </c>
      <c r="G1500" s="232" t="s">
        <v>253</v>
      </c>
      <c r="H1500" s="234">
        <v>1</v>
      </c>
      <c r="I1500" s="236">
        <v>1</v>
      </c>
      <c r="J1500" s="236"/>
      <c r="W1500" s="176" t="s">
        <v>1144</v>
      </c>
      <c r="X1500" s="176" t="s">
        <v>1144</v>
      </c>
      <c r="Y1500" s="176" t="s">
        <v>1144</v>
      </c>
      <c r="Z1500" s="176" t="s">
        <v>1144</v>
      </c>
    </row>
    <row r="1501" spans="1:26" x14ac:dyDescent="0.3">
      <c r="A1501" s="232">
        <v>811278</v>
      </c>
      <c r="B1501" s="232" t="s">
        <v>2115</v>
      </c>
      <c r="C1501" s="232" t="s">
        <v>166</v>
      </c>
      <c r="D1501" s="232" t="s">
        <v>206</v>
      </c>
      <c r="E1501" s="232">
        <v>1</v>
      </c>
      <c r="F1501" s="233">
        <v>35431</v>
      </c>
      <c r="G1501" s="232" t="s">
        <v>269</v>
      </c>
      <c r="H1501" s="234">
        <v>1</v>
      </c>
      <c r="I1501" s="236">
        <v>1</v>
      </c>
      <c r="J1501" s="236"/>
      <c r="W1501" s="176" t="s">
        <v>1144</v>
      </c>
      <c r="X1501" s="176" t="s">
        <v>1144</v>
      </c>
      <c r="Y1501" s="176" t="s">
        <v>1144</v>
      </c>
      <c r="Z1501" s="176" t="s">
        <v>1144</v>
      </c>
    </row>
    <row r="1502" spans="1:26" x14ac:dyDescent="0.3">
      <c r="A1502" s="232">
        <v>811283</v>
      </c>
      <c r="B1502" s="232" t="s">
        <v>2116</v>
      </c>
      <c r="C1502" s="232" t="s">
        <v>2117</v>
      </c>
      <c r="D1502" s="232" t="s">
        <v>843</v>
      </c>
      <c r="E1502" s="232">
        <v>1</v>
      </c>
      <c r="F1502" s="233">
        <v>35769</v>
      </c>
      <c r="G1502" s="232" t="s">
        <v>2118</v>
      </c>
      <c r="H1502" s="234">
        <v>1</v>
      </c>
      <c r="I1502" s="236">
        <v>1</v>
      </c>
      <c r="J1502" s="236"/>
      <c r="W1502" s="176" t="s">
        <v>1144</v>
      </c>
      <c r="X1502" s="176" t="s">
        <v>1144</v>
      </c>
      <c r="Y1502" s="176" t="s">
        <v>1144</v>
      </c>
      <c r="Z1502" s="176" t="s">
        <v>1144</v>
      </c>
    </row>
    <row r="1503" spans="1:26" x14ac:dyDescent="0.3">
      <c r="A1503" s="232">
        <v>811290</v>
      </c>
      <c r="B1503" s="232" t="s">
        <v>2119</v>
      </c>
      <c r="C1503" s="232" t="s">
        <v>482</v>
      </c>
      <c r="D1503" s="232" t="s">
        <v>714</v>
      </c>
      <c r="E1503" s="232">
        <v>1</v>
      </c>
      <c r="F1503" s="233">
        <v>35431</v>
      </c>
      <c r="G1503" s="232" t="s">
        <v>1083</v>
      </c>
      <c r="H1503" s="234">
        <v>1</v>
      </c>
      <c r="I1503" s="236">
        <v>1</v>
      </c>
      <c r="J1503" s="236"/>
      <c r="W1503" s="176" t="s">
        <v>1144</v>
      </c>
      <c r="X1503" s="176" t="s">
        <v>1144</v>
      </c>
      <c r="Y1503" s="176" t="s">
        <v>1144</v>
      </c>
      <c r="Z1503" s="176" t="s">
        <v>1144</v>
      </c>
    </row>
    <row r="1504" spans="1:26" x14ac:dyDescent="0.3">
      <c r="A1504" s="232">
        <v>811292</v>
      </c>
      <c r="B1504" s="232" t="s">
        <v>2120</v>
      </c>
      <c r="C1504" s="232" t="s">
        <v>114</v>
      </c>
      <c r="D1504" s="232" t="s">
        <v>680</v>
      </c>
      <c r="E1504" s="232">
        <v>1</v>
      </c>
      <c r="F1504" s="233" t="s">
        <v>2121</v>
      </c>
      <c r="G1504" s="232" t="s">
        <v>271</v>
      </c>
      <c r="H1504" s="234">
        <v>1</v>
      </c>
      <c r="I1504" s="236">
        <v>1</v>
      </c>
      <c r="J1504" s="236"/>
      <c r="W1504" s="176" t="s">
        <v>1144</v>
      </c>
      <c r="X1504" s="176" t="s">
        <v>1144</v>
      </c>
      <c r="Y1504" s="176" t="s">
        <v>1144</v>
      </c>
      <c r="Z1504" s="176" t="s">
        <v>1144</v>
      </c>
    </row>
    <row r="1505" spans="1:26" x14ac:dyDescent="0.3">
      <c r="A1505" s="232">
        <v>811293</v>
      </c>
      <c r="B1505" s="232" t="s">
        <v>2122</v>
      </c>
      <c r="C1505" s="232" t="s">
        <v>428</v>
      </c>
      <c r="D1505" s="232" t="s">
        <v>684</v>
      </c>
      <c r="E1505" s="232">
        <v>1</v>
      </c>
      <c r="F1505" s="233">
        <v>36013</v>
      </c>
      <c r="G1505" s="232" t="s">
        <v>1090</v>
      </c>
      <c r="H1505" s="234">
        <v>1</v>
      </c>
      <c r="I1505" s="236">
        <v>1</v>
      </c>
      <c r="J1505" s="236"/>
      <c r="W1505" s="176" t="s">
        <v>1144</v>
      </c>
      <c r="X1505" s="176" t="s">
        <v>1144</v>
      </c>
      <c r="Y1505" s="176" t="s">
        <v>1144</v>
      </c>
      <c r="Z1505" s="176" t="s">
        <v>1144</v>
      </c>
    </row>
    <row r="1506" spans="1:26" x14ac:dyDescent="0.3">
      <c r="A1506" s="232">
        <v>811305</v>
      </c>
      <c r="B1506" s="232" t="s">
        <v>2126</v>
      </c>
      <c r="C1506" s="232" t="s">
        <v>104</v>
      </c>
      <c r="D1506" s="232" t="s">
        <v>691</v>
      </c>
      <c r="E1506" s="232">
        <v>1</v>
      </c>
      <c r="F1506" s="233">
        <v>35496</v>
      </c>
      <c r="G1506" s="232" t="s">
        <v>1632</v>
      </c>
      <c r="H1506" s="234">
        <v>1</v>
      </c>
      <c r="I1506" s="236">
        <v>1</v>
      </c>
      <c r="J1506" s="236"/>
      <c r="W1506" s="176" t="s">
        <v>1144</v>
      </c>
      <c r="X1506" s="176" t="s">
        <v>1144</v>
      </c>
      <c r="Y1506" s="176" t="s">
        <v>1144</v>
      </c>
      <c r="Z1506" s="176" t="s">
        <v>1144</v>
      </c>
    </row>
    <row r="1507" spans="1:26" x14ac:dyDescent="0.3">
      <c r="A1507" s="232">
        <v>811307</v>
      </c>
      <c r="B1507" s="232" t="s">
        <v>2127</v>
      </c>
      <c r="C1507" s="232" t="s">
        <v>1211</v>
      </c>
      <c r="D1507" s="232" t="s">
        <v>1181</v>
      </c>
      <c r="E1507" s="232">
        <v>1</v>
      </c>
      <c r="F1507" s="233">
        <v>33455</v>
      </c>
      <c r="G1507" s="232" t="s">
        <v>770</v>
      </c>
      <c r="H1507" s="234">
        <v>1</v>
      </c>
      <c r="I1507" s="236">
        <v>1</v>
      </c>
      <c r="J1507" s="236"/>
      <c r="W1507" s="176" t="s">
        <v>1144</v>
      </c>
      <c r="X1507" s="176" t="s">
        <v>1144</v>
      </c>
      <c r="Y1507" s="176" t="s">
        <v>1144</v>
      </c>
      <c r="Z1507" s="176" t="s">
        <v>1144</v>
      </c>
    </row>
    <row r="1508" spans="1:26" x14ac:dyDescent="0.3">
      <c r="A1508" s="232">
        <v>811308</v>
      </c>
      <c r="B1508" s="232" t="s">
        <v>2128</v>
      </c>
      <c r="C1508" s="232" t="s">
        <v>89</v>
      </c>
      <c r="D1508" s="232" t="s">
        <v>1035</v>
      </c>
      <c r="E1508" s="232">
        <v>1</v>
      </c>
      <c r="F1508" s="233">
        <v>34338</v>
      </c>
      <c r="G1508" s="232" t="s">
        <v>251</v>
      </c>
      <c r="H1508" s="234">
        <v>1</v>
      </c>
      <c r="I1508" s="236">
        <v>1</v>
      </c>
      <c r="J1508" s="236"/>
      <c r="W1508" s="176" t="s">
        <v>1144</v>
      </c>
      <c r="X1508" s="176" t="s">
        <v>1144</v>
      </c>
      <c r="Y1508" s="176" t="s">
        <v>1144</v>
      </c>
      <c r="Z1508" s="176" t="s">
        <v>1144</v>
      </c>
    </row>
    <row r="1509" spans="1:26" x14ac:dyDescent="0.3">
      <c r="A1509" s="232">
        <v>811313</v>
      </c>
      <c r="B1509" s="232" t="s">
        <v>2129</v>
      </c>
      <c r="C1509" s="232" t="s">
        <v>98</v>
      </c>
      <c r="D1509" s="232" t="s">
        <v>628</v>
      </c>
      <c r="E1509" s="232">
        <v>1</v>
      </c>
      <c r="F1509" s="233">
        <v>35841</v>
      </c>
      <c r="G1509" s="232" t="s">
        <v>689</v>
      </c>
      <c r="H1509" s="234">
        <v>1</v>
      </c>
      <c r="I1509" s="236">
        <v>1</v>
      </c>
      <c r="J1509" s="236"/>
      <c r="W1509" s="176" t="s">
        <v>1144</v>
      </c>
      <c r="Y1509" s="176" t="s">
        <v>1144</v>
      </c>
      <c r="Z1509" s="176" t="s">
        <v>1144</v>
      </c>
    </row>
    <row r="1510" spans="1:26" x14ac:dyDescent="0.3">
      <c r="A1510" s="232">
        <v>811314</v>
      </c>
      <c r="B1510" s="232" t="s">
        <v>2130</v>
      </c>
      <c r="C1510" s="232" t="s">
        <v>104</v>
      </c>
      <c r="D1510" s="232" t="s">
        <v>728</v>
      </c>
      <c r="E1510" s="232">
        <v>1</v>
      </c>
      <c r="F1510" s="233">
        <v>35810</v>
      </c>
      <c r="G1510" s="232" t="s">
        <v>2131</v>
      </c>
      <c r="H1510" s="234">
        <v>1</v>
      </c>
      <c r="I1510" s="236">
        <v>1</v>
      </c>
      <c r="J1510" s="236"/>
      <c r="W1510" s="176" t="s">
        <v>1144</v>
      </c>
      <c r="X1510" s="176" t="s">
        <v>1144</v>
      </c>
      <c r="Y1510" s="176" t="s">
        <v>1144</v>
      </c>
      <c r="Z1510" s="176" t="s">
        <v>1144</v>
      </c>
    </row>
    <row r="1511" spans="1:26" x14ac:dyDescent="0.3">
      <c r="A1511" s="232">
        <v>811317</v>
      </c>
      <c r="B1511" s="232" t="s">
        <v>2132</v>
      </c>
      <c r="C1511" s="232" t="s">
        <v>66</v>
      </c>
      <c r="D1511" s="232" t="s">
        <v>691</v>
      </c>
      <c r="E1511" s="232">
        <v>1</v>
      </c>
      <c r="F1511" s="233">
        <v>35962</v>
      </c>
      <c r="G1511" s="232" t="s">
        <v>2133</v>
      </c>
      <c r="H1511" s="234">
        <v>1</v>
      </c>
      <c r="I1511" s="236">
        <v>1</v>
      </c>
      <c r="J1511" s="236"/>
      <c r="W1511" s="176" t="s">
        <v>1144</v>
      </c>
      <c r="X1511" s="176" t="s">
        <v>1144</v>
      </c>
      <c r="Y1511" s="176" t="s">
        <v>1144</v>
      </c>
      <c r="Z1511" s="176" t="s">
        <v>1144</v>
      </c>
    </row>
    <row r="1512" spans="1:26" x14ac:dyDescent="0.3">
      <c r="A1512" s="232">
        <v>811318</v>
      </c>
      <c r="B1512" s="232" t="s">
        <v>2134</v>
      </c>
      <c r="C1512" s="232" t="s">
        <v>66</v>
      </c>
      <c r="D1512" s="232" t="s">
        <v>1028</v>
      </c>
      <c r="E1512" s="232">
        <v>1</v>
      </c>
      <c r="F1512" s="233">
        <v>28708</v>
      </c>
      <c r="G1512" s="232" t="s">
        <v>967</v>
      </c>
      <c r="H1512" s="234">
        <v>1</v>
      </c>
      <c r="I1512" s="236">
        <v>1</v>
      </c>
      <c r="J1512" s="236"/>
      <c r="W1512" s="176" t="s">
        <v>1144</v>
      </c>
      <c r="Y1512" s="176" t="s">
        <v>1144</v>
      </c>
      <c r="Z1512" s="176" t="s">
        <v>1144</v>
      </c>
    </row>
    <row r="1513" spans="1:26" x14ac:dyDescent="0.3">
      <c r="A1513" s="232">
        <v>811319</v>
      </c>
      <c r="B1513" s="232" t="s">
        <v>2135</v>
      </c>
      <c r="C1513" s="232" t="s">
        <v>102</v>
      </c>
      <c r="D1513" s="232" t="s">
        <v>1351</v>
      </c>
      <c r="E1513" s="232">
        <v>1</v>
      </c>
      <c r="F1513" s="233">
        <v>29565</v>
      </c>
      <c r="G1513" s="232" t="s">
        <v>251</v>
      </c>
      <c r="H1513" s="234">
        <v>1</v>
      </c>
      <c r="I1513" s="236">
        <v>1</v>
      </c>
      <c r="J1513" s="236"/>
      <c r="W1513" s="176" t="s">
        <v>1144</v>
      </c>
      <c r="X1513" s="176" t="s">
        <v>1144</v>
      </c>
      <c r="Y1513" s="176" t="s">
        <v>1144</v>
      </c>
      <c r="Z1513" s="176" t="s">
        <v>1144</v>
      </c>
    </row>
    <row r="1514" spans="1:26" x14ac:dyDescent="0.3">
      <c r="A1514" s="232">
        <v>811320</v>
      </c>
      <c r="B1514" s="232" t="s">
        <v>2136</v>
      </c>
      <c r="C1514" s="232" t="s">
        <v>66</v>
      </c>
      <c r="D1514" s="232" t="s">
        <v>2137</v>
      </c>
      <c r="E1514" s="232">
        <v>1</v>
      </c>
      <c r="F1514" s="233">
        <v>35801</v>
      </c>
      <c r="G1514" s="232" t="s">
        <v>927</v>
      </c>
      <c r="H1514" s="234">
        <v>1</v>
      </c>
      <c r="I1514" s="236">
        <v>1</v>
      </c>
      <c r="J1514" s="236"/>
      <c r="W1514" s="176" t="s">
        <v>1144</v>
      </c>
      <c r="Y1514" s="176" t="s">
        <v>1144</v>
      </c>
      <c r="Z1514" s="176" t="s">
        <v>1144</v>
      </c>
    </row>
    <row r="1515" spans="1:26" x14ac:dyDescent="0.3">
      <c r="A1515" s="232">
        <v>811322</v>
      </c>
      <c r="B1515" s="232" t="s">
        <v>2138</v>
      </c>
      <c r="C1515" s="232" t="s">
        <v>128</v>
      </c>
      <c r="D1515" s="232" t="s">
        <v>728</v>
      </c>
      <c r="E1515" s="232">
        <v>1</v>
      </c>
      <c r="F1515" s="233">
        <v>35796</v>
      </c>
      <c r="G1515" s="232" t="s">
        <v>2118</v>
      </c>
      <c r="H1515" s="234">
        <v>1</v>
      </c>
      <c r="I1515" s="236">
        <v>1</v>
      </c>
      <c r="J1515" s="236"/>
      <c r="W1515" s="176" t="s">
        <v>1144</v>
      </c>
      <c r="X1515" s="176" t="s">
        <v>1144</v>
      </c>
      <c r="Y1515" s="176" t="s">
        <v>1144</v>
      </c>
      <c r="Z1515" s="176" t="s">
        <v>1144</v>
      </c>
    </row>
    <row r="1516" spans="1:26" x14ac:dyDescent="0.3">
      <c r="A1516" s="232">
        <v>811325</v>
      </c>
      <c r="B1516" s="232" t="s">
        <v>2139</v>
      </c>
      <c r="C1516" s="232" t="s">
        <v>139</v>
      </c>
      <c r="D1516" s="232" t="s">
        <v>805</v>
      </c>
      <c r="E1516" s="232">
        <v>1</v>
      </c>
      <c r="F1516" s="233">
        <v>30692</v>
      </c>
      <c r="G1516" s="232" t="s">
        <v>251</v>
      </c>
      <c r="H1516" s="234">
        <v>1</v>
      </c>
      <c r="I1516" s="236">
        <v>1</v>
      </c>
      <c r="J1516" s="236"/>
      <c r="W1516" s="176" t="s">
        <v>1144</v>
      </c>
      <c r="X1516" s="176" t="s">
        <v>1144</v>
      </c>
      <c r="Y1516" s="176" t="s">
        <v>1144</v>
      </c>
      <c r="Z1516" s="176" t="s">
        <v>1144</v>
      </c>
    </row>
    <row r="1517" spans="1:26" x14ac:dyDescent="0.3">
      <c r="A1517" s="232">
        <v>811953</v>
      </c>
      <c r="B1517" s="232" t="s">
        <v>2140</v>
      </c>
      <c r="C1517" s="232" t="s">
        <v>2141</v>
      </c>
      <c r="D1517" s="232" t="s">
        <v>2142</v>
      </c>
      <c r="E1517" s="232">
        <v>1</v>
      </c>
      <c r="H1517" s="234">
        <v>1</v>
      </c>
      <c r="I1517" s="236">
        <v>1</v>
      </c>
      <c r="J1517" s="236"/>
      <c r="W1517" s="176" t="s">
        <v>1144</v>
      </c>
      <c r="X1517" s="176" t="s">
        <v>1144</v>
      </c>
      <c r="Y1517" s="176" t="s">
        <v>1144</v>
      </c>
      <c r="Z1517" s="176" t="s">
        <v>1144</v>
      </c>
    </row>
    <row r="1518" spans="1:26" x14ac:dyDescent="0.3">
      <c r="A1518" s="232">
        <v>804533</v>
      </c>
      <c r="B1518" s="232" t="s">
        <v>2145</v>
      </c>
      <c r="C1518" s="232" t="s">
        <v>66</v>
      </c>
      <c r="D1518" s="232" t="s">
        <v>996</v>
      </c>
      <c r="E1518" s="232">
        <v>1</v>
      </c>
      <c r="F1518" s="233">
        <v>34196</v>
      </c>
      <c r="G1518" s="232" t="s">
        <v>269</v>
      </c>
      <c r="H1518" s="234">
        <v>1</v>
      </c>
      <c r="I1518" s="236">
        <v>1</v>
      </c>
      <c r="J1518" s="236"/>
      <c r="X1518" s="176" t="s">
        <v>1144</v>
      </c>
      <c r="Y1518" s="176" t="s">
        <v>1144</v>
      </c>
      <c r="Z1518" s="176" t="s">
        <v>1144</v>
      </c>
    </row>
    <row r="1519" spans="1:26" x14ac:dyDescent="0.3">
      <c r="A1519" s="232">
        <v>809738</v>
      </c>
      <c r="B1519" s="232" t="s">
        <v>2156</v>
      </c>
      <c r="C1519" s="232" t="s">
        <v>124</v>
      </c>
      <c r="D1519" s="232" t="s">
        <v>633</v>
      </c>
      <c r="E1519" s="232">
        <v>1</v>
      </c>
      <c r="F1519" s="233">
        <v>35976</v>
      </c>
      <c r="G1519" s="232" t="s">
        <v>2157</v>
      </c>
      <c r="H1519" s="234">
        <v>1</v>
      </c>
      <c r="I1519" s="236">
        <v>1</v>
      </c>
      <c r="J1519" s="236"/>
      <c r="X1519" s="176" t="s">
        <v>1144</v>
      </c>
      <c r="Y1519" s="176" t="s">
        <v>1144</v>
      </c>
      <c r="Z1519" s="176" t="s">
        <v>1144</v>
      </c>
    </row>
    <row r="1520" spans="1:26" x14ac:dyDescent="0.3">
      <c r="A1520" s="232">
        <v>809787</v>
      </c>
      <c r="B1520" s="232" t="s">
        <v>2162</v>
      </c>
      <c r="C1520" s="232" t="s">
        <v>2163</v>
      </c>
      <c r="D1520" s="232" t="s">
        <v>2091</v>
      </c>
      <c r="E1520" s="232">
        <v>1</v>
      </c>
      <c r="F1520" s="233">
        <v>36252</v>
      </c>
      <c r="G1520" s="232" t="s">
        <v>702</v>
      </c>
      <c r="H1520" s="234">
        <v>1</v>
      </c>
      <c r="I1520" s="236">
        <v>1</v>
      </c>
      <c r="J1520" s="236"/>
      <c r="X1520" s="176" t="s">
        <v>1144</v>
      </c>
      <c r="Y1520" s="176" t="s">
        <v>1144</v>
      </c>
      <c r="Z1520" s="176" t="s">
        <v>1144</v>
      </c>
    </row>
    <row r="1521" spans="1:26" x14ac:dyDescent="0.3">
      <c r="A1521" s="232">
        <v>810306</v>
      </c>
      <c r="B1521" s="232" t="s">
        <v>2168</v>
      </c>
      <c r="C1521" s="232" t="s">
        <v>66</v>
      </c>
      <c r="D1521" s="232" t="s">
        <v>922</v>
      </c>
      <c r="E1521" s="232">
        <v>1</v>
      </c>
      <c r="F1521" s="233">
        <v>35092</v>
      </c>
      <c r="G1521" s="232" t="s">
        <v>454</v>
      </c>
      <c r="H1521" s="234">
        <v>1</v>
      </c>
      <c r="I1521" s="236">
        <v>1</v>
      </c>
      <c r="J1521" s="236"/>
      <c r="X1521" s="176" t="s">
        <v>1144</v>
      </c>
      <c r="Y1521" s="176" t="s">
        <v>1144</v>
      </c>
      <c r="Z1521" s="176" t="s">
        <v>1144</v>
      </c>
    </row>
    <row r="1522" spans="1:26" x14ac:dyDescent="0.3">
      <c r="A1522" s="232">
        <v>811265</v>
      </c>
      <c r="B1522" s="232" t="s">
        <v>2169</v>
      </c>
      <c r="C1522" s="232" t="s">
        <v>2170</v>
      </c>
      <c r="D1522" s="232" t="s">
        <v>717</v>
      </c>
      <c r="E1522" s="232">
        <v>1</v>
      </c>
      <c r="F1522" s="233">
        <v>35823</v>
      </c>
      <c r="G1522" s="232" t="s">
        <v>251</v>
      </c>
      <c r="H1522" s="234">
        <v>1</v>
      </c>
      <c r="I1522" s="236">
        <v>1</v>
      </c>
      <c r="J1522" s="236"/>
      <c r="Y1522" s="176" t="s">
        <v>1144</v>
      </c>
      <c r="Z1522" s="176" t="s">
        <v>1144</v>
      </c>
    </row>
    <row r="1523" spans="1:26" x14ac:dyDescent="0.3">
      <c r="A1523" s="232">
        <v>811267</v>
      </c>
      <c r="B1523" s="232" t="s">
        <v>2171</v>
      </c>
      <c r="C1523" s="232" t="s">
        <v>104</v>
      </c>
      <c r="D1523" s="232" t="s">
        <v>994</v>
      </c>
      <c r="E1523" s="232">
        <v>1</v>
      </c>
      <c r="F1523" s="233">
        <v>35434</v>
      </c>
      <c r="G1523" s="232" t="s">
        <v>604</v>
      </c>
      <c r="H1523" s="234">
        <v>1</v>
      </c>
      <c r="I1523" s="236">
        <v>1</v>
      </c>
      <c r="J1523" s="236"/>
      <c r="Y1523" s="176" t="s">
        <v>1144</v>
      </c>
      <c r="Z1523" s="176" t="s">
        <v>1144</v>
      </c>
    </row>
    <row r="1524" spans="1:26" x14ac:dyDescent="0.3">
      <c r="A1524" s="232">
        <v>811268</v>
      </c>
      <c r="B1524" s="232" t="s">
        <v>2172</v>
      </c>
      <c r="C1524" s="232" t="s">
        <v>395</v>
      </c>
      <c r="D1524" s="232" t="s">
        <v>673</v>
      </c>
      <c r="E1524" s="232">
        <v>1</v>
      </c>
      <c r="F1524" s="233">
        <v>35431</v>
      </c>
      <c r="G1524" s="232" t="s">
        <v>251</v>
      </c>
      <c r="H1524" s="234">
        <v>1</v>
      </c>
      <c r="I1524" s="236">
        <v>1</v>
      </c>
      <c r="J1524" s="236"/>
      <c r="X1524" s="176" t="s">
        <v>1144</v>
      </c>
      <c r="Y1524" s="176" t="s">
        <v>1144</v>
      </c>
      <c r="Z1524" s="176" t="s">
        <v>1144</v>
      </c>
    </row>
    <row r="1525" spans="1:26" x14ac:dyDescent="0.3">
      <c r="A1525" s="232">
        <v>811270</v>
      </c>
      <c r="B1525" s="232" t="s">
        <v>2173</v>
      </c>
      <c r="C1525" s="232" t="s">
        <v>2174</v>
      </c>
      <c r="D1525" s="232" t="s">
        <v>730</v>
      </c>
      <c r="E1525" s="232">
        <v>1</v>
      </c>
      <c r="F1525" s="233">
        <v>35065</v>
      </c>
      <c r="G1525" s="232" t="s">
        <v>251</v>
      </c>
      <c r="H1525" s="234">
        <v>1</v>
      </c>
      <c r="I1525" s="236">
        <v>1</v>
      </c>
      <c r="J1525" s="236"/>
      <c r="Y1525" s="176" t="s">
        <v>1144</v>
      </c>
      <c r="Z1525" s="176" t="s">
        <v>1144</v>
      </c>
    </row>
    <row r="1526" spans="1:26" x14ac:dyDescent="0.3">
      <c r="A1526" s="232">
        <v>811271</v>
      </c>
      <c r="B1526" s="232" t="s">
        <v>2175</v>
      </c>
      <c r="C1526" s="232" t="s">
        <v>2176</v>
      </c>
      <c r="D1526" s="232" t="s">
        <v>805</v>
      </c>
      <c r="E1526" s="232">
        <v>1</v>
      </c>
      <c r="F1526" s="233">
        <v>35796</v>
      </c>
      <c r="G1526" s="232" t="s">
        <v>269</v>
      </c>
      <c r="H1526" s="234">
        <v>1</v>
      </c>
      <c r="I1526" s="236">
        <v>1</v>
      </c>
      <c r="J1526" s="236"/>
      <c r="Y1526" s="176" t="s">
        <v>1144</v>
      </c>
      <c r="Z1526" s="176" t="s">
        <v>1144</v>
      </c>
    </row>
    <row r="1527" spans="1:26" x14ac:dyDescent="0.3">
      <c r="A1527" s="232">
        <v>811276</v>
      </c>
      <c r="B1527" s="232" t="s">
        <v>2177</v>
      </c>
      <c r="C1527" s="232" t="s">
        <v>82</v>
      </c>
      <c r="D1527" s="232" t="s">
        <v>691</v>
      </c>
      <c r="E1527" s="232">
        <v>1</v>
      </c>
      <c r="F1527" s="233">
        <v>35317</v>
      </c>
      <c r="G1527" s="232" t="s">
        <v>702</v>
      </c>
      <c r="H1527" s="234">
        <v>1</v>
      </c>
      <c r="I1527" s="236">
        <v>1</v>
      </c>
      <c r="J1527" s="236"/>
      <c r="Y1527" s="176" t="s">
        <v>1144</v>
      </c>
      <c r="Z1527" s="176" t="s">
        <v>1144</v>
      </c>
    </row>
    <row r="1528" spans="1:26" x14ac:dyDescent="0.3">
      <c r="A1528" s="232">
        <v>811281</v>
      </c>
      <c r="B1528" s="232" t="s">
        <v>2178</v>
      </c>
      <c r="C1528" s="232" t="s">
        <v>63</v>
      </c>
      <c r="D1528" s="232" t="s">
        <v>1206</v>
      </c>
      <c r="E1528" s="232">
        <v>1</v>
      </c>
      <c r="F1528" s="233">
        <v>35971</v>
      </c>
      <c r="G1528" s="232" t="s">
        <v>251</v>
      </c>
      <c r="H1528" s="234">
        <v>1</v>
      </c>
      <c r="I1528" s="236">
        <v>1</v>
      </c>
      <c r="J1528" s="236"/>
      <c r="Y1528" s="176" t="s">
        <v>1144</v>
      </c>
      <c r="Z1528" s="176" t="s">
        <v>1144</v>
      </c>
    </row>
    <row r="1529" spans="1:26" x14ac:dyDescent="0.3">
      <c r="A1529" s="232">
        <v>811282</v>
      </c>
      <c r="B1529" s="232" t="s">
        <v>2179</v>
      </c>
      <c r="C1529" s="232" t="s">
        <v>66</v>
      </c>
      <c r="D1529" s="232" t="s">
        <v>1152</v>
      </c>
      <c r="E1529" s="232">
        <v>1</v>
      </c>
      <c r="F1529" s="233">
        <v>35431</v>
      </c>
      <c r="G1529" s="232" t="s">
        <v>261</v>
      </c>
      <c r="H1529" s="234">
        <v>1</v>
      </c>
      <c r="I1529" s="236">
        <v>1</v>
      </c>
      <c r="J1529" s="236"/>
      <c r="X1529" s="176" t="s">
        <v>1144</v>
      </c>
      <c r="Y1529" s="176" t="s">
        <v>1144</v>
      </c>
      <c r="Z1529" s="176" t="s">
        <v>1144</v>
      </c>
    </row>
    <row r="1530" spans="1:26" x14ac:dyDescent="0.3">
      <c r="A1530" s="232">
        <v>811285</v>
      </c>
      <c r="B1530" s="232" t="s">
        <v>2180</v>
      </c>
      <c r="C1530" s="232" t="s">
        <v>136</v>
      </c>
      <c r="D1530" s="232" t="s">
        <v>853</v>
      </c>
      <c r="E1530" s="232">
        <v>1</v>
      </c>
      <c r="F1530" s="233">
        <v>35827</v>
      </c>
      <c r="G1530" s="232" t="s">
        <v>262</v>
      </c>
      <c r="H1530" s="234">
        <v>1</v>
      </c>
      <c r="I1530" s="236">
        <v>1</v>
      </c>
      <c r="J1530" s="236"/>
      <c r="Y1530" s="176" t="s">
        <v>1144</v>
      </c>
      <c r="Z1530" s="176" t="s">
        <v>1144</v>
      </c>
    </row>
    <row r="1531" spans="1:26" x14ac:dyDescent="0.3">
      <c r="A1531" s="232">
        <v>811295</v>
      </c>
      <c r="B1531" s="232" t="s">
        <v>2182</v>
      </c>
      <c r="C1531" s="232" t="s">
        <v>118</v>
      </c>
      <c r="D1531" s="232" t="s">
        <v>1152</v>
      </c>
      <c r="E1531" s="232">
        <v>1</v>
      </c>
      <c r="F1531" s="233">
        <v>35796</v>
      </c>
      <c r="G1531" s="232" t="s">
        <v>253</v>
      </c>
      <c r="H1531" s="234">
        <v>1</v>
      </c>
      <c r="I1531" s="236">
        <v>1</v>
      </c>
      <c r="J1531" s="236"/>
      <c r="X1531" s="176" t="s">
        <v>1144</v>
      </c>
      <c r="Y1531" s="176" t="s">
        <v>1144</v>
      </c>
      <c r="Z1531" s="176" t="s">
        <v>1144</v>
      </c>
    </row>
    <row r="1532" spans="1:26" x14ac:dyDescent="0.3">
      <c r="A1532" s="232">
        <v>811315</v>
      </c>
      <c r="B1532" s="232" t="s">
        <v>2183</v>
      </c>
      <c r="C1532" s="232" t="s">
        <v>303</v>
      </c>
      <c r="D1532" s="232" t="s">
        <v>929</v>
      </c>
      <c r="E1532" s="232">
        <v>1</v>
      </c>
      <c r="F1532" s="233">
        <v>36141</v>
      </c>
      <c r="G1532" s="232" t="s">
        <v>671</v>
      </c>
      <c r="H1532" s="234">
        <v>1</v>
      </c>
      <c r="I1532" s="236">
        <v>1</v>
      </c>
      <c r="J1532" s="236"/>
      <c r="X1532" s="176" t="s">
        <v>1144</v>
      </c>
      <c r="Y1532" s="176" t="s">
        <v>1144</v>
      </c>
      <c r="Z1532" s="176" t="s">
        <v>1144</v>
      </c>
    </row>
    <row r="1533" spans="1:26" x14ac:dyDescent="0.3">
      <c r="A1533" s="232">
        <v>811316</v>
      </c>
      <c r="B1533" s="232" t="s">
        <v>2184</v>
      </c>
      <c r="C1533" s="232" t="s">
        <v>497</v>
      </c>
      <c r="D1533" s="232" t="s">
        <v>645</v>
      </c>
      <c r="E1533" s="232">
        <v>1</v>
      </c>
      <c r="F1533" s="233">
        <v>29221</v>
      </c>
      <c r="G1533" s="232" t="s">
        <v>251</v>
      </c>
      <c r="H1533" s="234">
        <v>1</v>
      </c>
      <c r="I1533" s="236">
        <v>1</v>
      </c>
      <c r="J1533" s="236"/>
      <c r="X1533" s="176" t="s">
        <v>1144</v>
      </c>
      <c r="Y1533" s="176" t="s">
        <v>1144</v>
      </c>
      <c r="Z1533" s="176" t="s">
        <v>1144</v>
      </c>
    </row>
    <row r="1534" spans="1:26" x14ac:dyDescent="0.3">
      <c r="A1534" s="232">
        <v>811323</v>
      </c>
      <c r="B1534" s="232" t="s">
        <v>2185</v>
      </c>
      <c r="C1534" s="232" t="s">
        <v>2186</v>
      </c>
      <c r="D1534" s="232" t="s">
        <v>897</v>
      </c>
      <c r="E1534" s="232">
        <v>1</v>
      </c>
      <c r="F1534" s="233">
        <v>34836</v>
      </c>
      <c r="G1534" s="232" t="s">
        <v>262</v>
      </c>
      <c r="H1534" s="234">
        <v>1</v>
      </c>
      <c r="I1534" s="236">
        <v>1</v>
      </c>
      <c r="J1534" s="236"/>
      <c r="X1534" s="176" t="s">
        <v>1144</v>
      </c>
      <c r="Y1534" s="176" t="s">
        <v>1144</v>
      </c>
      <c r="Z1534" s="176" t="s">
        <v>1144</v>
      </c>
    </row>
    <row r="1535" spans="1:26" x14ac:dyDescent="0.3">
      <c r="A1535" s="232">
        <v>811326</v>
      </c>
      <c r="B1535" s="232" t="s">
        <v>2187</v>
      </c>
      <c r="C1535" s="232" t="s">
        <v>2188</v>
      </c>
      <c r="D1535" s="232" t="s">
        <v>772</v>
      </c>
      <c r="E1535" s="232">
        <v>1</v>
      </c>
      <c r="F1535" s="233">
        <v>34926</v>
      </c>
      <c r="G1535" s="232" t="s">
        <v>251</v>
      </c>
      <c r="H1535" s="234">
        <v>1</v>
      </c>
      <c r="I1535" s="236">
        <v>1</v>
      </c>
      <c r="J1535" s="236"/>
      <c r="X1535" s="176" t="s">
        <v>1144</v>
      </c>
      <c r="Y1535" s="176" t="s">
        <v>1144</v>
      </c>
      <c r="Z1535" s="176" t="s">
        <v>1144</v>
      </c>
    </row>
    <row r="1536" spans="1:26" x14ac:dyDescent="0.3">
      <c r="A1536" s="232">
        <v>811983</v>
      </c>
      <c r="B1536" s="232" t="s">
        <v>2189</v>
      </c>
      <c r="C1536" s="232" t="s">
        <v>69</v>
      </c>
      <c r="D1536" s="232" t="s">
        <v>628</v>
      </c>
      <c r="E1536" s="232">
        <v>1</v>
      </c>
      <c r="F1536" s="233">
        <v>33970</v>
      </c>
      <c r="G1536" s="232" t="s">
        <v>2190</v>
      </c>
      <c r="H1536" s="234">
        <v>1</v>
      </c>
      <c r="I1536" s="236">
        <v>1</v>
      </c>
      <c r="J1536" s="236"/>
      <c r="Y1536" s="176" t="s">
        <v>1144</v>
      </c>
      <c r="Z1536" s="176" t="s">
        <v>1144</v>
      </c>
    </row>
    <row r="1537" spans="1:26" x14ac:dyDescent="0.3">
      <c r="A1537" s="232">
        <v>811985</v>
      </c>
      <c r="B1537" s="232" t="s">
        <v>2191</v>
      </c>
      <c r="C1537" s="232" t="s">
        <v>90</v>
      </c>
      <c r="D1537" s="232" t="s">
        <v>603</v>
      </c>
      <c r="E1537" s="232">
        <v>1</v>
      </c>
      <c r="F1537" s="233">
        <v>35065</v>
      </c>
      <c r="G1537" s="232" t="s">
        <v>2192</v>
      </c>
      <c r="H1537" s="234">
        <v>1</v>
      </c>
      <c r="I1537" s="236">
        <v>1</v>
      </c>
      <c r="J1537" s="236"/>
      <c r="Y1537" s="176" t="s">
        <v>1144</v>
      </c>
      <c r="Z1537" s="176" t="s">
        <v>1144</v>
      </c>
    </row>
    <row r="1538" spans="1:26" x14ac:dyDescent="0.3">
      <c r="A1538" s="232">
        <v>811986</v>
      </c>
      <c r="B1538" s="232" t="s">
        <v>517</v>
      </c>
      <c r="C1538" s="232" t="s">
        <v>66</v>
      </c>
      <c r="D1538" s="232" t="s">
        <v>607</v>
      </c>
      <c r="E1538" s="232">
        <v>1</v>
      </c>
      <c r="F1538" s="233">
        <v>36555</v>
      </c>
      <c r="G1538" s="232" t="s">
        <v>2193</v>
      </c>
      <c r="H1538" s="234">
        <v>1</v>
      </c>
      <c r="I1538" s="236">
        <v>1</v>
      </c>
      <c r="J1538" s="236"/>
      <c r="Y1538" s="176" t="s">
        <v>1144</v>
      </c>
      <c r="Z1538" s="176" t="s">
        <v>1144</v>
      </c>
    </row>
    <row r="1539" spans="1:26" x14ac:dyDescent="0.3">
      <c r="A1539" s="232">
        <v>811987</v>
      </c>
      <c r="B1539" s="232" t="s">
        <v>517</v>
      </c>
      <c r="C1539" s="232" t="s">
        <v>391</v>
      </c>
      <c r="D1539" s="232" t="s">
        <v>914</v>
      </c>
      <c r="E1539" s="232">
        <v>1</v>
      </c>
      <c r="F1539" s="233">
        <v>35170</v>
      </c>
      <c r="G1539" s="232" t="s">
        <v>251</v>
      </c>
      <c r="H1539" s="234">
        <v>1</v>
      </c>
      <c r="I1539" s="236">
        <v>1</v>
      </c>
      <c r="J1539" s="236"/>
      <c r="Y1539" s="176" t="s">
        <v>1144</v>
      </c>
      <c r="Z1539" s="176" t="s">
        <v>1144</v>
      </c>
    </row>
    <row r="1540" spans="1:26" x14ac:dyDescent="0.3">
      <c r="A1540" s="232">
        <v>811988</v>
      </c>
      <c r="B1540" s="232" t="s">
        <v>2194</v>
      </c>
      <c r="C1540" s="232" t="s">
        <v>144</v>
      </c>
      <c r="D1540" s="232" t="s">
        <v>612</v>
      </c>
      <c r="E1540" s="232">
        <v>1</v>
      </c>
      <c r="F1540" s="233" t="s">
        <v>2195</v>
      </c>
      <c r="G1540" s="232" t="s">
        <v>635</v>
      </c>
      <c r="H1540" s="234">
        <v>1</v>
      </c>
      <c r="I1540" s="236">
        <v>1</v>
      </c>
      <c r="J1540" s="236"/>
      <c r="Y1540" s="176" t="s">
        <v>1144</v>
      </c>
      <c r="Z1540" s="176" t="s">
        <v>1144</v>
      </c>
    </row>
    <row r="1541" spans="1:26" x14ac:dyDescent="0.3">
      <c r="A1541" s="232">
        <v>811989</v>
      </c>
      <c r="B1541" s="232" t="s">
        <v>2196</v>
      </c>
      <c r="C1541" s="232" t="s">
        <v>321</v>
      </c>
      <c r="D1541" s="232" t="s">
        <v>958</v>
      </c>
      <c r="E1541" s="232">
        <v>1</v>
      </c>
      <c r="F1541" s="233">
        <v>36892</v>
      </c>
      <c r="G1541" s="232" t="s">
        <v>770</v>
      </c>
      <c r="H1541" s="234">
        <v>1</v>
      </c>
      <c r="I1541" s="236">
        <v>1</v>
      </c>
      <c r="J1541" s="236"/>
      <c r="Y1541" s="176" t="s">
        <v>1144</v>
      </c>
      <c r="Z1541" s="176" t="s">
        <v>1144</v>
      </c>
    </row>
    <row r="1542" spans="1:26" x14ac:dyDescent="0.3">
      <c r="A1542" s="232">
        <v>811990</v>
      </c>
      <c r="B1542" s="232" t="s">
        <v>2196</v>
      </c>
      <c r="C1542" s="232" t="s">
        <v>2197</v>
      </c>
      <c r="D1542" s="232" t="s">
        <v>732</v>
      </c>
      <c r="E1542" s="232">
        <v>1</v>
      </c>
      <c r="F1542" s="233">
        <v>36470</v>
      </c>
      <c r="G1542" s="232" t="s">
        <v>251</v>
      </c>
      <c r="H1542" s="234">
        <v>1</v>
      </c>
      <c r="I1542" s="236">
        <v>1</v>
      </c>
      <c r="J1542" s="236"/>
      <c r="Y1542" s="176" t="s">
        <v>1144</v>
      </c>
      <c r="Z1542" s="176" t="s">
        <v>1144</v>
      </c>
    </row>
    <row r="1543" spans="1:26" x14ac:dyDescent="0.3">
      <c r="A1543" s="232">
        <v>811991</v>
      </c>
      <c r="B1543" s="232" t="s">
        <v>2196</v>
      </c>
      <c r="C1543" s="232" t="s">
        <v>90</v>
      </c>
      <c r="D1543" s="232" t="s">
        <v>764</v>
      </c>
      <c r="E1543" s="232">
        <v>1</v>
      </c>
      <c r="F1543" s="233">
        <v>36141</v>
      </c>
      <c r="G1543" s="232" t="s">
        <v>666</v>
      </c>
      <c r="H1543" s="234">
        <v>1</v>
      </c>
      <c r="I1543" s="236">
        <v>1</v>
      </c>
      <c r="J1543" s="236"/>
      <c r="Y1543" s="176" t="s">
        <v>1144</v>
      </c>
      <c r="Z1543" s="176" t="s">
        <v>1144</v>
      </c>
    </row>
    <row r="1544" spans="1:26" x14ac:dyDescent="0.3">
      <c r="A1544" s="232">
        <v>811993</v>
      </c>
      <c r="B1544" s="232" t="s">
        <v>2198</v>
      </c>
      <c r="C1544" s="232" t="s">
        <v>66</v>
      </c>
      <c r="D1544" s="232" t="s">
        <v>2199</v>
      </c>
      <c r="E1544" s="232">
        <v>1</v>
      </c>
      <c r="F1544" s="233">
        <v>36526</v>
      </c>
      <c r="G1544" s="232" t="s">
        <v>618</v>
      </c>
      <c r="H1544" s="234">
        <v>1</v>
      </c>
      <c r="I1544" s="236">
        <v>1</v>
      </c>
      <c r="J1544" s="236"/>
      <c r="Y1544" s="176" t="s">
        <v>1144</v>
      </c>
      <c r="Z1544" s="176" t="s">
        <v>1144</v>
      </c>
    </row>
    <row r="1545" spans="1:26" x14ac:dyDescent="0.3">
      <c r="A1545" s="232">
        <v>811996</v>
      </c>
      <c r="B1545" s="232" t="s">
        <v>2200</v>
      </c>
      <c r="C1545" s="232" t="s">
        <v>80</v>
      </c>
      <c r="D1545" s="232" t="s">
        <v>2201</v>
      </c>
      <c r="E1545" s="232">
        <v>1</v>
      </c>
      <c r="F1545" s="233">
        <v>35538</v>
      </c>
      <c r="G1545" s="232" t="s">
        <v>251</v>
      </c>
      <c r="H1545" s="234">
        <v>1</v>
      </c>
      <c r="I1545" s="236">
        <v>1</v>
      </c>
      <c r="J1545" s="236"/>
      <c r="Y1545" s="176" t="s">
        <v>1144</v>
      </c>
      <c r="Z1545" s="176" t="s">
        <v>1144</v>
      </c>
    </row>
    <row r="1546" spans="1:26" x14ac:dyDescent="0.3">
      <c r="A1546" s="232">
        <v>811999</v>
      </c>
      <c r="B1546" s="232" t="s">
        <v>2202</v>
      </c>
      <c r="C1546" s="232" t="s">
        <v>385</v>
      </c>
      <c r="D1546" s="232" t="s">
        <v>931</v>
      </c>
      <c r="E1546" s="232">
        <v>1</v>
      </c>
      <c r="F1546" s="233">
        <v>35724</v>
      </c>
      <c r="G1546" s="232" t="s">
        <v>1083</v>
      </c>
      <c r="H1546" s="234">
        <v>1</v>
      </c>
      <c r="I1546" s="236">
        <v>1</v>
      </c>
      <c r="J1546" s="236"/>
      <c r="Y1546" s="176" t="s">
        <v>1144</v>
      </c>
      <c r="Z1546" s="176" t="s">
        <v>1144</v>
      </c>
    </row>
    <row r="1547" spans="1:26" x14ac:dyDescent="0.3">
      <c r="A1547" s="232">
        <v>812000</v>
      </c>
      <c r="B1547" s="232" t="s">
        <v>2203</v>
      </c>
      <c r="C1547" s="232" t="s">
        <v>151</v>
      </c>
      <c r="D1547" s="232" t="s">
        <v>1252</v>
      </c>
      <c r="E1547" s="232">
        <v>1</v>
      </c>
      <c r="F1547" s="233">
        <v>32766</v>
      </c>
      <c r="G1547" s="232" t="s">
        <v>2204</v>
      </c>
      <c r="H1547" s="234">
        <v>1</v>
      </c>
      <c r="I1547" s="236">
        <v>1</v>
      </c>
      <c r="J1547" s="236"/>
      <c r="Y1547" s="176" t="s">
        <v>1144</v>
      </c>
      <c r="Z1547" s="176" t="s">
        <v>1144</v>
      </c>
    </row>
    <row r="1548" spans="1:26" x14ac:dyDescent="0.3">
      <c r="A1548" s="232">
        <v>812002</v>
      </c>
      <c r="B1548" s="232" t="s">
        <v>2205</v>
      </c>
      <c r="C1548" s="232" t="s">
        <v>114</v>
      </c>
      <c r="D1548" s="232" t="s">
        <v>717</v>
      </c>
      <c r="E1548" s="232">
        <v>1</v>
      </c>
      <c r="F1548" s="233">
        <v>35431</v>
      </c>
      <c r="G1548" s="232" t="s">
        <v>801</v>
      </c>
      <c r="H1548" s="234">
        <v>1</v>
      </c>
      <c r="I1548" s="236">
        <v>1</v>
      </c>
      <c r="J1548" s="236"/>
      <c r="Y1548" s="176" t="s">
        <v>1144</v>
      </c>
      <c r="Z1548" s="176" t="s">
        <v>1144</v>
      </c>
    </row>
    <row r="1549" spans="1:26" x14ac:dyDescent="0.3">
      <c r="A1549" s="232">
        <v>812007</v>
      </c>
      <c r="B1549" s="232" t="s">
        <v>2206</v>
      </c>
      <c r="C1549" s="232" t="s">
        <v>105</v>
      </c>
      <c r="D1549" s="232" t="s">
        <v>607</v>
      </c>
      <c r="E1549" s="232">
        <v>1</v>
      </c>
      <c r="F1549" s="233">
        <v>35537</v>
      </c>
      <c r="G1549" s="232" t="s">
        <v>1809</v>
      </c>
      <c r="H1549" s="234">
        <v>1</v>
      </c>
      <c r="I1549" s="236">
        <v>1</v>
      </c>
      <c r="J1549" s="236"/>
      <c r="Y1549" s="176" t="s">
        <v>1144</v>
      </c>
      <c r="Z1549" s="176" t="s">
        <v>1144</v>
      </c>
    </row>
    <row r="1550" spans="1:26" x14ac:dyDescent="0.3">
      <c r="A1550" s="232">
        <v>812008</v>
      </c>
      <c r="B1550" s="232" t="s">
        <v>2207</v>
      </c>
      <c r="C1550" s="232" t="s">
        <v>191</v>
      </c>
      <c r="D1550" s="232" t="s">
        <v>653</v>
      </c>
      <c r="E1550" s="232">
        <v>1</v>
      </c>
      <c r="F1550" s="233">
        <v>34356</v>
      </c>
      <c r="G1550" s="232" t="s">
        <v>251</v>
      </c>
      <c r="H1550" s="234">
        <v>1</v>
      </c>
      <c r="I1550" s="236">
        <v>1</v>
      </c>
      <c r="J1550" s="236"/>
      <c r="Y1550" s="176" t="s">
        <v>1144</v>
      </c>
      <c r="Z1550" s="176" t="s">
        <v>1144</v>
      </c>
    </row>
    <row r="1551" spans="1:26" x14ac:dyDescent="0.3">
      <c r="A1551" s="232">
        <v>812010</v>
      </c>
      <c r="B1551" s="232" t="s">
        <v>518</v>
      </c>
      <c r="C1551" s="232" t="s">
        <v>403</v>
      </c>
      <c r="D1551" s="232" t="s">
        <v>722</v>
      </c>
      <c r="E1551" s="232">
        <v>1</v>
      </c>
      <c r="F1551" s="233">
        <v>34427</v>
      </c>
      <c r="G1551" s="232" t="s">
        <v>269</v>
      </c>
      <c r="H1551" s="234">
        <v>1</v>
      </c>
      <c r="I1551" s="236">
        <v>1</v>
      </c>
      <c r="J1551" s="236"/>
      <c r="Y1551" s="176" t="s">
        <v>1144</v>
      </c>
      <c r="Z1551" s="176" t="s">
        <v>1144</v>
      </c>
    </row>
    <row r="1552" spans="1:26" x14ac:dyDescent="0.3">
      <c r="A1552" s="232">
        <v>812012</v>
      </c>
      <c r="B1552" s="232" t="s">
        <v>2208</v>
      </c>
      <c r="C1552" s="232" t="s">
        <v>307</v>
      </c>
      <c r="D1552" s="232" t="s">
        <v>969</v>
      </c>
      <c r="E1552" s="232">
        <v>1</v>
      </c>
      <c r="F1552" s="233">
        <v>36373</v>
      </c>
      <c r="G1552" s="232" t="s">
        <v>2209</v>
      </c>
      <c r="H1552" s="234">
        <v>1</v>
      </c>
      <c r="I1552" s="236">
        <v>1</v>
      </c>
      <c r="J1552" s="236"/>
      <c r="Y1552" s="176" t="s">
        <v>1144</v>
      </c>
      <c r="Z1552" s="176" t="s">
        <v>1144</v>
      </c>
    </row>
    <row r="1553" spans="1:26" x14ac:dyDescent="0.3">
      <c r="A1553" s="232">
        <v>812013</v>
      </c>
      <c r="B1553" s="232" t="s">
        <v>2210</v>
      </c>
      <c r="C1553" s="232" t="s">
        <v>354</v>
      </c>
      <c r="D1553" s="232" t="s">
        <v>2211</v>
      </c>
      <c r="E1553" s="232">
        <v>1</v>
      </c>
      <c r="F1553" s="233">
        <v>36243</v>
      </c>
      <c r="G1553" s="232" t="s">
        <v>1229</v>
      </c>
      <c r="H1553" s="234">
        <v>1</v>
      </c>
      <c r="I1553" s="236">
        <v>1</v>
      </c>
      <c r="J1553" s="236"/>
      <c r="Y1553" s="176" t="s">
        <v>1144</v>
      </c>
      <c r="Z1553" s="176" t="s">
        <v>1144</v>
      </c>
    </row>
    <row r="1554" spans="1:26" x14ac:dyDescent="0.3">
      <c r="A1554" s="232">
        <v>812015</v>
      </c>
      <c r="B1554" s="232" t="s">
        <v>2212</v>
      </c>
      <c r="C1554" s="232" t="s">
        <v>2213</v>
      </c>
      <c r="D1554" s="232" t="s">
        <v>995</v>
      </c>
      <c r="E1554" s="232">
        <v>1</v>
      </c>
      <c r="F1554" s="233">
        <v>35134</v>
      </c>
      <c r="G1554" s="232" t="s">
        <v>251</v>
      </c>
      <c r="H1554" s="234">
        <v>1</v>
      </c>
      <c r="I1554" s="236">
        <v>1</v>
      </c>
      <c r="J1554" s="236"/>
      <c r="Y1554" s="176" t="s">
        <v>1144</v>
      </c>
      <c r="Z1554" s="176" t="s">
        <v>1144</v>
      </c>
    </row>
    <row r="1555" spans="1:26" x14ac:dyDescent="0.3">
      <c r="A1555" s="232">
        <v>812017</v>
      </c>
      <c r="B1555" s="232" t="s">
        <v>2214</v>
      </c>
      <c r="C1555" s="232" t="s">
        <v>109</v>
      </c>
      <c r="D1555" s="232" t="s">
        <v>805</v>
      </c>
      <c r="E1555" s="232">
        <v>1</v>
      </c>
      <c r="F1555" s="233">
        <v>35824</v>
      </c>
      <c r="G1555" s="232" t="s">
        <v>251</v>
      </c>
      <c r="H1555" s="234">
        <v>1</v>
      </c>
      <c r="I1555" s="236">
        <v>1</v>
      </c>
      <c r="J1555" s="236"/>
      <c r="Y1555" s="176" t="s">
        <v>1144</v>
      </c>
      <c r="Z1555" s="176" t="s">
        <v>1144</v>
      </c>
    </row>
    <row r="1556" spans="1:26" x14ac:dyDescent="0.3">
      <c r="A1556" s="232">
        <v>812020</v>
      </c>
      <c r="B1556" s="232" t="s">
        <v>2215</v>
      </c>
      <c r="C1556" s="232" t="s">
        <v>114</v>
      </c>
      <c r="D1556" s="232" t="s">
        <v>717</v>
      </c>
      <c r="E1556" s="232">
        <v>1</v>
      </c>
      <c r="F1556" s="233">
        <v>36171</v>
      </c>
      <c r="G1556" s="232" t="s">
        <v>689</v>
      </c>
      <c r="H1556" s="234">
        <v>1</v>
      </c>
      <c r="I1556" s="236">
        <v>1</v>
      </c>
      <c r="J1556" s="236"/>
      <c r="Y1556" s="176" t="s">
        <v>1144</v>
      </c>
      <c r="Z1556" s="176" t="s">
        <v>1144</v>
      </c>
    </row>
    <row r="1557" spans="1:26" x14ac:dyDescent="0.3">
      <c r="A1557" s="232">
        <v>812021</v>
      </c>
      <c r="B1557" s="232" t="s">
        <v>2216</v>
      </c>
      <c r="C1557" s="232" t="s">
        <v>66</v>
      </c>
      <c r="D1557" s="232" t="s">
        <v>750</v>
      </c>
      <c r="E1557" s="232">
        <v>1</v>
      </c>
      <c r="F1557" s="233">
        <v>36527</v>
      </c>
      <c r="G1557" s="232" t="s">
        <v>251</v>
      </c>
      <c r="H1557" s="234">
        <v>1</v>
      </c>
      <c r="I1557" s="236">
        <v>1</v>
      </c>
      <c r="J1557" s="236"/>
      <c r="Y1557" s="176" t="s">
        <v>1144</v>
      </c>
      <c r="Z1557" s="176" t="s">
        <v>1144</v>
      </c>
    </row>
    <row r="1558" spans="1:26" x14ac:dyDescent="0.3">
      <c r="A1558" s="232">
        <v>812026</v>
      </c>
      <c r="B1558" s="232" t="s">
        <v>2217</v>
      </c>
      <c r="C1558" s="232" t="s">
        <v>88</v>
      </c>
      <c r="D1558" s="232" t="s">
        <v>717</v>
      </c>
      <c r="E1558" s="232">
        <v>1</v>
      </c>
      <c r="F1558" s="233">
        <v>36161</v>
      </c>
      <c r="G1558" s="232" t="s">
        <v>635</v>
      </c>
      <c r="H1558" s="234">
        <v>1</v>
      </c>
      <c r="I1558" s="236">
        <v>1</v>
      </c>
      <c r="J1558" s="236"/>
      <c r="Y1558" s="176" t="s">
        <v>1144</v>
      </c>
      <c r="Z1558" s="176" t="s">
        <v>1144</v>
      </c>
    </row>
    <row r="1559" spans="1:26" x14ac:dyDescent="0.3">
      <c r="A1559" s="232">
        <v>812030</v>
      </c>
      <c r="B1559" s="232" t="s">
        <v>2220</v>
      </c>
      <c r="C1559" s="232" t="s">
        <v>153</v>
      </c>
      <c r="D1559" s="232" t="s">
        <v>724</v>
      </c>
      <c r="E1559" s="232">
        <v>1</v>
      </c>
      <c r="F1559" s="233">
        <v>36294</v>
      </c>
      <c r="G1559" s="232" t="s">
        <v>729</v>
      </c>
      <c r="H1559" s="234">
        <v>1</v>
      </c>
      <c r="I1559" s="236">
        <v>1</v>
      </c>
      <c r="J1559" s="236"/>
      <c r="Y1559" s="176" t="s">
        <v>1144</v>
      </c>
      <c r="Z1559" s="176" t="s">
        <v>1144</v>
      </c>
    </row>
    <row r="1560" spans="1:26" x14ac:dyDescent="0.3">
      <c r="A1560" s="232">
        <v>812031</v>
      </c>
      <c r="B1560" s="232" t="s">
        <v>2221</v>
      </c>
      <c r="C1560" s="232" t="s">
        <v>138</v>
      </c>
      <c r="D1560" s="232" t="s">
        <v>188</v>
      </c>
      <c r="E1560" s="232">
        <v>1</v>
      </c>
      <c r="F1560" s="233">
        <v>31422</v>
      </c>
      <c r="G1560" s="232" t="s">
        <v>251</v>
      </c>
      <c r="H1560" s="234">
        <v>1</v>
      </c>
      <c r="I1560" s="236">
        <v>1</v>
      </c>
      <c r="J1560" s="236"/>
      <c r="Y1560" s="176" t="s">
        <v>1144</v>
      </c>
      <c r="Z1560" s="176" t="s">
        <v>1144</v>
      </c>
    </row>
    <row r="1561" spans="1:26" x14ac:dyDescent="0.3">
      <c r="A1561" s="232">
        <v>812032</v>
      </c>
      <c r="B1561" s="232" t="s">
        <v>2222</v>
      </c>
      <c r="C1561" s="232" t="s">
        <v>165</v>
      </c>
      <c r="D1561" s="232" t="s">
        <v>634</v>
      </c>
      <c r="E1561" s="232">
        <v>1</v>
      </c>
      <c r="F1561" s="233">
        <v>36451</v>
      </c>
      <c r="G1561" s="232" t="s">
        <v>251</v>
      </c>
      <c r="H1561" s="234">
        <v>1</v>
      </c>
      <c r="I1561" s="236">
        <v>1</v>
      </c>
      <c r="J1561" s="236"/>
      <c r="Y1561" s="176" t="s">
        <v>1144</v>
      </c>
      <c r="Z1561" s="176" t="s">
        <v>1144</v>
      </c>
    </row>
    <row r="1562" spans="1:26" x14ac:dyDescent="0.3">
      <c r="A1562" s="232">
        <v>812044</v>
      </c>
      <c r="B1562" s="232" t="s">
        <v>2229</v>
      </c>
      <c r="C1562" s="232" t="s">
        <v>67</v>
      </c>
      <c r="D1562" s="232" t="s">
        <v>1289</v>
      </c>
      <c r="E1562" s="232">
        <v>1</v>
      </c>
      <c r="F1562" s="233">
        <v>35460</v>
      </c>
      <c r="G1562" s="232" t="s">
        <v>1076</v>
      </c>
      <c r="H1562" s="234">
        <v>1</v>
      </c>
      <c r="I1562" s="236">
        <v>1</v>
      </c>
      <c r="J1562" s="236"/>
      <c r="Y1562" s="176" t="s">
        <v>1144</v>
      </c>
      <c r="Z1562" s="176" t="s">
        <v>1144</v>
      </c>
    </row>
    <row r="1563" spans="1:26" x14ac:dyDescent="0.3">
      <c r="A1563" s="232">
        <v>812045</v>
      </c>
      <c r="B1563" s="232" t="s">
        <v>2230</v>
      </c>
      <c r="C1563" s="232" t="s">
        <v>2231</v>
      </c>
      <c r="D1563" s="232" t="s">
        <v>348</v>
      </c>
      <c r="E1563" s="232">
        <v>1</v>
      </c>
      <c r="F1563" s="233">
        <v>36271</v>
      </c>
      <c r="G1563" s="232" t="s">
        <v>251</v>
      </c>
      <c r="H1563" s="234">
        <v>1</v>
      </c>
      <c r="I1563" s="236">
        <v>1</v>
      </c>
      <c r="J1563" s="236"/>
      <c r="Y1563" s="176" t="s">
        <v>1144</v>
      </c>
      <c r="Z1563" s="176" t="s">
        <v>1144</v>
      </c>
    </row>
    <row r="1564" spans="1:26" x14ac:dyDescent="0.3">
      <c r="A1564" s="232">
        <v>812047</v>
      </c>
      <c r="B1564" s="232" t="s">
        <v>2232</v>
      </c>
      <c r="C1564" s="232" t="s">
        <v>66</v>
      </c>
      <c r="D1564" s="232" t="s">
        <v>2233</v>
      </c>
      <c r="E1564" s="232">
        <v>1</v>
      </c>
      <c r="F1564" s="233">
        <v>35807</v>
      </c>
      <c r="G1564" s="232" t="s">
        <v>801</v>
      </c>
      <c r="H1564" s="234">
        <v>1</v>
      </c>
      <c r="I1564" s="236">
        <v>1</v>
      </c>
      <c r="J1564" s="236"/>
      <c r="Y1564" s="176" t="s">
        <v>1144</v>
      </c>
      <c r="Z1564" s="176" t="s">
        <v>1144</v>
      </c>
    </row>
    <row r="1565" spans="1:26" x14ac:dyDescent="0.3">
      <c r="A1565" s="232">
        <v>812067</v>
      </c>
      <c r="B1565" s="232" t="s">
        <v>2241</v>
      </c>
      <c r="C1565" s="232" t="s">
        <v>2242</v>
      </c>
      <c r="D1565" s="232" t="s">
        <v>726</v>
      </c>
      <c r="E1565" s="232">
        <v>1</v>
      </c>
      <c r="F1565" s="233">
        <v>36270</v>
      </c>
      <c r="G1565" s="232" t="s">
        <v>923</v>
      </c>
      <c r="H1565" s="234">
        <v>1</v>
      </c>
      <c r="I1565" s="236">
        <v>1</v>
      </c>
      <c r="J1565" s="236"/>
      <c r="Y1565" s="176" t="s">
        <v>1144</v>
      </c>
      <c r="Z1565" s="176" t="s">
        <v>1144</v>
      </c>
    </row>
    <row r="1566" spans="1:26" x14ac:dyDescent="0.3">
      <c r="A1566" s="232">
        <v>812068</v>
      </c>
      <c r="B1566" s="232" t="s">
        <v>2243</v>
      </c>
      <c r="C1566" s="232" t="s">
        <v>2244</v>
      </c>
      <c r="D1566" s="232" t="s">
        <v>2245</v>
      </c>
      <c r="E1566" s="232">
        <v>1</v>
      </c>
      <c r="F1566" s="233">
        <v>35089</v>
      </c>
      <c r="G1566" s="232" t="s">
        <v>2246</v>
      </c>
      <c r="H1566" s="234">
        <v>1</v>
      </c>
      <c r="I1566" s="236">
        <v>1</v>
      </c>
      <c r="J1566" s="236"/>
      <c r="Y1566" s="176" t="s">
        <v>1144</v>
      </c>
      <c r="Z1566" s="176" t="s">
        <v>1144</v>
      </c>
    </row>
    <row r="1567" spans="1:26" x14ac:dyDescent="0.3">
      <c r="A1567" s="232">
        <v>812069</v>
      </c>
      <c r="B1567" s="232" t="s">
        <v>2247</v>
      </c>
      <c r="C1567" s="232" t="s">
        <v>61</v>
      </c>
      <c r="D1567" s="232" t="s">
        <v>628</v>
      </c>
      <c r="E1567" s="232">
        <v>1</v>
      </c>
      <c r="F1567" s="233">
        <v>36526</v>
      </c>
      <c r="G1567" s="232" t="s">
        <v>2248</v>
      </c>
      <c r="H1567" s="234">
        <v>1</v>
      </c>
      <c r="I1567" s="236">
        <v>1</v>
      </c>
      <c r="J1567" s="236"/>
      <c r="Y1567" s="176" t="s">
        <v>1144</v>
      </c>
      <c r="Z1567" s="176" t="s">
        <v>1144</v>
      </c>
    </row>
    <row r="1568" spans="1:26" x14ac:dyDescent="0.3">
      <c r="A1568" s="232">
        <v>812086</v>
      </c>
      <c r="B1568" s="232" t="s">
        <v>2255</v>
      </c>
      <c r="C1568" s="232" t="s">
        <v>482</v>
      </c>
      <c r="D1568" s="232" t="s">
        <v>636</v>
      </c>
      <c r="E1568" s="232">
        <v>1</v>
      </c>
      <c r="F1568" s="233">
        <v>35629</v>
      </c>
      <c r="G1568" s="232" t="s">
        <v>251</v>
      </c>
      <c r="H1568" s="234">
        <v>1</v>
      </c>
      <c r="I1568" s="236">
        <v>1</v>
      </c>
      <c r="J1568" s="236"/>
      <c r="Y1568" s="176" t="s">
        <v>1144</v>
      </c>
      <c r="Z1568" s="176" t="s">
        <v>1144</v>
      </c>
    </row>
    <row r="1569" spans="1:26" x14ac:dyDescent="0.3">
      <c r="A1569" s="232">
        <v>812089</v>
      </c>
      <c r="B1569" s="232" t="s">
        <v>2258</v>
      </c>
      <c r="C1569" s="232" t="s">
        <v>521</v>
      </c>
      <c r="D1569" s="232" t="s">
        <v>955</v>
      </c>
      <c r="E1569" s="232">
        <v>1</v>
      </c>
      <c r="F1569" s="233">
        <v>36526</v>
      </c>
      <c r="G1569" s="232" t="s">
        <v>620</v>
      </c>
      <c r="H1569" s="234">
        <v>1</v>
      </c>
      <c r="I1569" s="236">
        <v>1</v>
      </c>
      <c r="J1569" s="236"/>
      <c r="Y1569" s="176" t="s">
        <v>1144</v>
      </c>
      <c r="Z1569" s="176" t="s">
        <v>1144</v>
      </c>
    </row>
    <row r="1570" spans="1:26" x14ac:dyDescent="0.3">
      <c r="A1570" s="232">
        <v>812091</v>
      </c>
      <c r="B1570" s="232" t="s">
        <v>2262</v>
      </c>
      <c r="C1570" s="232" t="s">
        <v>179</v>
      </c>
      <c r="D1570" s="232" t="s">
        <v>734</v>
      </c>
      <c r="E1570" s="232">
        <v>1</v>
      </c>
      <c r="F1570" s="233">
        <v>35948</v>
      </c>
      <c r="G1570" s="232" t="s">
        <v>251</v>
      </c>
      <c r="H1570" s="234">
        <v>1</v>
      </c>
      <c r="I1570" s="236">
        <v>1</v>
      </c>
      <c r="J1570" s="236"/>
      <c r="Y1570" s="176" t="s">
        <v>1144</v>
      </c>
      <c r="Z1570" s="176" t="s">
        <v>1144</v>
      </c>
    </row>
    <row r="1571" spans="1:26" x14ac:dyDescent="0.3">
      <c r="A1571" s="232">
        <v>812092</v>
      </c>
      <c r="B1571" s="232" t="s">
        <v>2263</v>
      </c>
      <c r="C1571" s="232" t="s">
        <v>2264</v>
      </c>
      <c r="D1571" s="232" t="s">
        <v>2265</v>
      </c>
      <c r="E1571" s="232">
        <v>1</v>
      </c>
      <c r="F1571" s="233">
        <v>31048</v>
      </c>
      <c r="G1571" s="232" t="s">
        <v>2266</v>
      </c>
      <c r="H1571" s="234">
        <v>1</v>
      </c>
      <c r="I1571" s="236">
        <v>1</v>
      </c>
      <c r="J1571" s="236"/>
      <c r="Y1571" s="176" t="s">
        <v>1144</v>
      </c>
      <c r="Z1571" s="176" t="s">
        <v>1144</v>
      </c>
    </row>
    <row r="1572" spans="1:26" x14ac:dyDescent="0.3">
      <c r="A1572" s="232">
        <v>812093</v>
      </c>
      <c r="B1572" s="232" t="s">
        <v>2267</v>
      </c>
      <c r="C1572" s="232" t="s">
        <v>153</v>
      </c>
      <c r="D1572" s="232" t="s">
        <v>767</v>
      </c>
      <c r="E1572" s="232">
        <v>1</v>
      </c>
      <c r="F1572" s="233">
        <v>36300</v>
      </c>
      <c r="G1572" s="232" t="s">
        <v>1809</v>
      </c>
      <c r="H1572" s="234">
        <v>1</v>
      </c>
      <c r="I1572" s="236">
        <v>1</v>
      </c>
      <c r="J1572" s="236"/>
      <c r="Y1572" s="176" t="s">
        <v>1144</v>
      </c>
      <c r="Z1572" s="176" t="s">
        <v>1144</v>
      </c>
    </row>
    <row r="1573" spans="1:26" x14ac:dyDescent="0.3">
      <c r="A1573" s="232">
        <v>812095</v>
      </c>
      <c r="B1573" s="232" t="s">
        <v>2269</v>
      </c>
      <c r="C1573" s="232" t="s">
        <v>522</v>
      </c>
      <c r="D1573" s="232" t="s">
        <v>2270</v>
      </c>
      <c r="E1573" s="232">
        <v>1</v>
      </c>
      <c r="F1573" s="233">
        <v>33044</v>
      </c>
      <c r="G1573" s="232" t="s">
        <v>2271</v>
      </c>
      <c r="H1573" s="234">
        <v>1</v>
      </c>
      <c r="I1573" s="236">
        <v>1</v>
      </c>
      <c r="J1573" s="236"/>
      <c r="Y1573" s="176" t="s">
        <v>1144</v>
      </c>
      <c r="Z1573" s="176" t="s">
        <v>1144</v>
      </c>
    </row>
    <row r="1574" spans="1:26" x14ac:dyDescent="0.3">
      <c r="A1574" s="232">
        <v>812103</v>
      </c>
      <c r="B1574" s="232" t="s">
        <v>2273</v>
      </c>
      <c r="C1574" s="232" t="s">
        <v>64</v>
      </c>
      <c r="D1574" s="232" t="s">
        <v>736</v>
      </c>
      <c r="E1574" s="232">
        <v>1</v>
      </c>
      <c r="F1574" s="233">
        <v>35153</v>
      </c>
      <c r="G1574" s="232" t="s">
        <v>666</v>
      </c>
      <c r="H1574" s="234">
        <v>1</v>
      </c>
      <c r="I1574" s="236">
        <v>1</v>
      </c>
      <c r="J1574" s="236"/>
      <c r="Y1574" s="176" t="s">
        <v>1144</v>
      </c>
      <c r="Z1574" s="176" t="s">
        <v>1144</v>
      </c>
    </row>
    <row r="1575" spans="1:26" x14ac:dyDescent="0.3">
      <c r="A1575" s="232">
        <v>812104</v>
      </c>
      <c r="B1575" s="232" t="s">
        <v>2274</v>
      </c>
      <c r="C1575" s="232" t="s">
        <v>79</v>
      </c>
      <c r="D1575" s="232" t="s">
        <v>986</v>
      </c>
      <c r="E1575" s="232">
        <v>1</v>
      </c>
      <c r="F1575" s="233">
        <v>32452</v>
      </c>
      <c r="G1575" s="232" t="s">
        <v>689</v>
      </c>
      <c r="H1575" s="234">
        <v>1</v>
      </c>
      <c r="I1575" s="236">
        <v>1</v>
      </c>
      <c r="J1575" s="236"/>
      <c r="Y1575" s="176" t="s">
        <v>1144</v>
      </c>
      <c r="Z1575" s="176" t="s">
        <v>1144</v>
      </c>
    </row>
    <row r="1576" spans="1:26" x14ac:dyDescent="0.3">
      <c r="A1576" s="232">
        <v>812105</v>
      </c>
      <c r="B1576" s="232" t="s">
        <v>2275</v>
      </c>
      <c r="C1576" s="232" t="s">
        <v>87</v>
      </c>
      <c r="D1576" s="232" t="s">
        <v>931</v>
      </c>
      <c r="E1576" s="232">
        <v>1</v>
      </c>
      <c r="F1576" s="233">
        <v>36188</v>
      </c>
      <c r="G1576" s="232" t="s">
        <v>2276</v>
      </c>
      <c r="H1576" s="234">
        <v>1</v>
      </c>
      <c r="I1576" s="236">
        <v>1</v>
      </c>
      <c r="J1576" s="236"/>
      <c r="Y1576" s="176" t="s">
        <v>1144</v>
      </c>
      <c r="Z1576" s="176" t="s">
        <v>1144</v>
      </c>
    </row>
    <row r="1577" spans="1:26" x14ac:dyDescent="0.3">
      <c r="A1577" s="232">
        <v>812106</v>
      </c>
      <c r="B1577" s="232" t="s">
        <v>2277</v>
      </c>
      <c r="C1577" s="232" t="s">
        <v>428</v>
      </c>
      <c r="D1577" s="232" t="s">
        <v>2278</v>
      </c>
      <c r="E1577" s="232">
        <v>1</v>
      </c>
      <c r="F1577" s="233">
        <v>35820</v>
      </c>
      <c r="G1577" s="232" t="s">
        <v>251</v>
      </c>
      <c r="H1577" s="234">
        <v>1</v>
      </c>
      <c r="I1577" s="236">
        <v>1</v>
      </c>
      <c r="J1577" s="236"/>
      <c r="Y1577" s="176" t="s">
        <v>1144</v>
      </c>
      <c r="Z1577" s="176" t="s">
        <v>1144</v>
      </c>
    </row>
    <row r="1578" spans="1:26" x14ac:dyDescent="0.3">
      <c r="A1578" s="232">
        <v>812108</v>
      </c>
      <c r="B1578" s="232" t="s">
        <v>2279</v>
      </c>
      <c r="C1578" s="232" t="s">
        <v>68</v>
      </c>
      <c r="D1578" s="232" t="s">
        <v>2280</v>
      </c>
      <c r="E1578" s="232">
        <v>1</v>
      </c>
      <c r="F1578" s="233">
        <v>35967</v>
      </c>
      <c r="G1578" s="232" t="s">
        <v>1019</v>
      </c>
      <c r="H1578" s="234">
        <v>1</v>
      </c>
      <c r="I1578" s="236">
        <v>1</v>
      </c>
      <c r="J1578" s="236"/>
      <c r="Y1578" s="176" t="s">
        <v>1144</v>
      </c>
      <c r="Z1578" s="176" t="s">
        <v>1144</v>
      </c>
    </row>
    <row r="1579" spans="1:26" x14ac:dyDescent="0.3">
      <c r="A1579" s="232">
        <v>812116</v>
      </c>
      <c r="B1579" s="232" t="s">
        <v>2286</v>
      </c>
      <c r="C1579" s="232" t="s">
        <v>141</v>
      </c>
      <c r="D1579" s="232" t="s">
        <v>851</v>
      </c>
      <c r="E1579" s="232">
        <v>1</v>
      </c>
      <c r="F1579" s="233">
        <v>36008</v>
      </c>
      <c r="G1579" s="232" t="s">
        <v>1609</v>
      </c>
      <c r="H1579" s="234">
        <v>1</v>
      </c>
      <c r="I1579" s="236">
        <v>1</v>
      </c>
      <c r="J1579" s="236"/>
      <c r="Y1579" s="176" t="s">
        <v>1144</v>
      </c>
      <c r="Z1579" s="176" t="s">
        <v>1144</v>
      </c>
    </row>
    <row r="1580" spans="1:26" x14ac:dyDescent="0.3">
      <c r="A1580" s="232">
        <v>812117</v>
      </c>
      <c r="B1580" s="232" t="s">
        <v>2287</v>
      </c>
      <c r="C1580" s="232" t="s">
        <v>149</v>
      </c>
      <c r="D1580" s="232" t="s">
        <v>602</v>
      </c>
      <c r="E1580" s="232">
        <v>1</v>
      </c>
      <c r="F1580" s="233">
        <v>36251</v>
      </c>
      <c r="G1580" s="232" t="s">
        <v>251</v>
      </c>
      <c r="H1580" s="234">
        <v>1</v>
      </c>
      <c r="I1580" s="236">
        <v>1</v>
      </c>
      <c r="J1580" s="236"/>
      <c r="Y1580" s="176" t="s">
        <v>1144</v>
      </c>
      <c r="Z1580" s="176" t="s">
        <v>1144</v>
      </c>
    </row>
    <row r="1581" spans="1:26" x14ac:dyDescent="0.3">
      <c r="A1581" s="232">
        <v>812118</v>
      </c>
      <c r="B1581" s="232" t="s">
        <v>2288</v>
      </c>
      <c r="C1581" s="232" t="s">
        <v>66</v>
      </c>
      <c r="D1581" s="232" t="s">
        <v>958</v>
      </c>
      <c r="E1581" s="232">
        <v>1</v>
      </c>
      <c r="F1581" s="233">
        <v>35431</v>
      </c>
      <c r="G1581" s="232" t="s">
        <v>1083</v>
      </c>
      <c r="H1581" s="234">
        <v>1</v>
      </c>
      <c r="I1581" s="236">
        <v>1</v>
      </c>
      <c r="J1581" s="236"/>
      <c r="Y1581" s="176" t="s">
        <v>1144</v>
      </c>
      <c r="Z1581" s="176" t="s">
        <v>1144</v>
      </c>
    </row>
    <row r="1582" spans="1:26" x14ac:dyDescent="0.3">
      <c r="A1582" s="232">
        <v>812119</v>
      </c>
      <c r="B1582" s="232" t="s">
        <v>2289</v>
      </c>
      <c r="C1582" s="232" t="s">
        <v>66</v>
      </c>
      <c r="D1582" s="232" t="s">
        <v>822</v>
      </c>
      <c r="E1582" s="232">
        <v>1</v>
      </c>
      <c r="F1582" s="233">
        <v>34597</v>
      </c>
      <c r="G1582" s="232" t="s">
        <v>251</v>
      </c>
      <c r="H1582" s="234">
        <v>1</v>
      </c>
      <c r="I1582" s="236">
        <v>1</v>
      </c>
      <c r="J1582" s="236"/>
      <c r="Y1582" s="176" t="s">
        <v>1144</v>
      </c>
      <c r="Z1582" s="176" t="s">
        <v>1144</v>
      </c>
    </row>
    <row r="1583" spans="1:26" x14ac:dyDescent="0.3">
      <c r="A1583" s="232">
        <v>812120</v>
      </c>
      <c r="B1583" s="232" t="s">
        <v>2290</v>
      </c>
      <c r="C1583" s="232" t="s">
        <v>147</v>
      </c>
      <c r="D1583" s="232" t="s">
        <v>851</v>
      </c>
      <c r="E1583" s="232">
        <v>1</v>
      </c>
      <c r="F1583" s="233">
        <v>31778</v>
      </c>
      <c r="G1583" s="232" t="s">
        <v>251</v>
      </c>
      <c r="H1583" s="234">
        <v>1</v>
      </c>
      <c r="I1583" s="236">
        <v>1</v>
      </c>
      <c r="J1583" s="236"/>
      <c r="Y1583" s="176" t="s">
        <v>1144</v>
      </c>
      <c r="Z1583" s="176" t="s">
        <v>1144</v>
      </c>
    </row>
    <row r="1584" spans="1:26" x14ac:dyDescent="0.3">
      <c r="A1584" s="232">
        <v>812239</v>
      </c>
      <c r="B1584" s="232" t="s">
        <v>2293</v>
      </c>
      <c r="C1584" s="232" t="s">
        <v>399</v>
      </c>
      <c r="D1584" s="232" t="s">
        <v>628</v>
      </c>
      <c r="E1584" s="232">
        <v>1</v>
      </c>
      <c r="F1584" s="233">
        <v>36530</v>
      </c>
      <c r="G1584" s="232" t="s">
        <v>2294</v>
      </c>
      <c r="H1584" s="234">
        <v>1</v>
      </c>
      <c r="I1584" s="236">
        <v>1</v>
      </c>
      <c r="J1584" s="236"/>
      <c r="Y1584" s="176" t="s">
        <v>1144</v>
      </c>
      <c r="Z1584" s="176" t="s">
        <v>1144</v>
      </c>
    </row>
    <row r="1585" spans="1:26" x14ac:dyDescent="0.3">
      <c r="A1585" s="232">
        <v>812240</v>
      </c>
      <c r="B1585" s="232" t="s">
        <v>2295</v>
      </c>
      <c r="C1585" s="232" t="s">
        <v>316</v>
      </c>
      <c r="D1585" s="232" t="s">
        <v>973</v>
      </c>
      <c r="E1585" s="232">
        <v>1</v>
      </c>
      <c r="F1585" s="233">
        <v>36267</v>
      </c>
      <c r="G1585" s="232" t="s">
        <v>2296</v>
      </c>
      <c r="H1585" s="234">
        <v>1</v>
      </c>
      <c r="I1585" s="236">
        <v>1</v>
      </c>
      <c r="J1585" s="236"/>
      <c r="Y1585" s="176" t="s">
        <v>1144</v>
      </c>
      <c r="Z1585" s="176" t="s">
        <v>1144</v>
      </c>
    </row>
    <row r="1586" spans="1:26" x14ac:dyDescent="0.3">
      <c r="A1586" s="232">
        <v>812241</v>
      </c>
      <c r="B1586" s="232" t="s">
        <v>2297</v>
      </c>
      <c r="C1586" s="232" t="s">
        <v>138</v>
      </c>
      <c r="D1586" s="232" t="s">
        <v>2298</v>
      </c>
      <c r="E1586" s="232">
        <v>1</v>
      </c>
      <c r="F1586" s="233">
        <v>34971</v>
      </c>
      <c r="G1586" s="232" t="s">
        <v>251</v>
      </c>
      <c r="H1586" s="234">
        <v>1</v>
      </c>
      <c r="I1586" s="236">
        <v>1</v>
      </c>
      <c r="J1586" s="236"/>
      <c r="Y1586" s="176" t="s">
        <v>1144</v>
      </c>
      <c r="Z1586" s="176" t="s">
        <v>1144</v>
      </c>
    </row>
    <row r="1587" spans="1:26" x14ac:dyDescent="0.3">
      <c r="A1587" s="232">
        <v>812242</v>
      </c>
      <c r="B1587" s="232" t="s">
        <v>2299</v>
      </c>
      <c r="C1587" s="232" t="s">
        <v>64</v>
      </c>
      <c r="D1587" s="232" t="s">
        <v>673</v>
      </c>
      <c r="E1587" s="232">
        <v>1</v>
      </c>
      <c r="F1587" s="233">
        <v>35431</v>
      </c>
      <c r="H1587" s="234">
        <v>1</v>
      </c>
      <c r="I1587" s="236">
        <v>1</v>
      </c>
      <c r="J1587" s="236"/>
      <c r="Y1587" s="176" t="s">
        <v>1144</v>
      </c>
      <c r="Z1587" s="176" t="s">
        <v>1144</v>
      </c>
    </row>
    <row r="1588" spans="1:26" x14ac:dyDescent="0.3">
      <c r="A1588" s="232">
        <v>812244</v>
      </c>
      <c r="B1588" s="232" t="s">
        <v>2300</v>
      </c>
      <c r="C1588" s="232" t="s">
        <v>459</v>
      </c>
      <c r="D1588" s="232" t="s">
        <v>670</v>
      </c>
      <c r="E1588" s="232">
        <v>1</v>
      </c>
      <c r="F1588" s="233">
        <v>34333</v>
      </c>
      <c r="G1588" s="232" t="s">
        <v>251</v>
      </c>
      <c r="H1588" s="234">
        <v>1</v>
      </c>
      <c r="I1588" s="236">
        <v>1</v>
      </c>
      <c r="J1588" s="236"/>
      <c r="Y1588" s="176" t="s">
        <v>1144</v>
      </c>
      <c r="Z1588" s="176" t="s">
        <v>1144</v>
      </c>
    </row>
    <row r="1589" spans="1:26" x14ac:dyDescent="0.3">
      <c r="A1589" s="232">
        <v>812245</v>
      </c>
      <c r="B1589" s="232" t="s">
        <v>2301</v>
      </c>
      <c r="C1589" s="232" t="s">
        <v>66</v>
      </c>
      <c r="D1589" s="232" t="s">
        <v>1036</v>
      </c>
      <c r="E1589" s="232">
        <v>1</v>
      </c>
      <c r="F1589" s="233">
        <v>36526</v>
      </c>
      <c r="G1589" s="232" t="s">
        <v>682</v>
      </c>
      <c r="H1589" s="234">
        <v>1</v>
      </c>
      <c r="I1589" s="236">
        <v>1</v>
      </c>
      <c r="J1589" s="236"/>
      <c r="Y1589" s="176" t="s">
        <v>1144</v>
      </c>
      <c r="Z1589" s="176" t="s">
        <v>1144</v>
      </c>
    </row>
    <row r="1590" spans="1:26" x14ac:dyDescent="0.3">
      <c r="A1590" s="232">
        <v>812248</v>
      </c>
      <c r="B1590" s="232" t="s">
        <v>2305</v>
      </c>
      <c r="C1590" s="232" t="s">
        <v>104</v>
      </c>
      <c r="D1590" s="232" t="s">
        <v>612</v>
      </c>
      <c r="E1590" s="232">
        <v>1</v>
      </c>
      <c r="F1590" s="233">
        <v>31984</v>
      </c>
      <c r="G1590" s="232" t="s">
        <v>2306</v>
      </c>
      <c r="H1590" s="234">
        <v>1</v>
      </c>
      <c r="I1590" s="236">
        <v>1</v>
      </c>
      <c r="J1590" s="236"/>
      <c r="Y1590" s="176" t="s">
        <v>1144</v>
      </c>
      <c r="Z1590" s="176" t="s">
        <v>1144</v>
      </c>
    </row>
    <row r="1591" spans="1:26" x14ac:dyDescent="0.3">
      <c r="A1591" s="232">
        <v>812249</v>
      </c>
      <c r="B1591" s="232" t="s">
        <v>2307</v>
      </c>
      <c r="C1591" s="232" t="s">
        <v>152</v>
      </c>
      <c r="D1591" s="232" t="s">
        <v>704</v>
      </c>
      <c r="E1591" s="232">
        <v>1</v>
      </c>
      <c r="F1591" s="233">
        <v>30489</v>
      </c>
      <c r="G1591" s="232" t="s">
        <v>696</v>
      </c>
      <c r="H1591" s="234">
        <v>1</v>
      </c>
      <c r="I1591" s="236">
        <v>1</v>
      </c>
      <c r="J1591" s="236"/>
      <c r="Y1591" s="176" t="s">
        <v>1144</v>
      </c>
      <c r="Z1591" s="176" t="s">
        <v>1144</v>
      </c>
    </row>
    <row r="1592" spans="1:26" x14ac:dyDescent="0.3">
      <c r="A1592" s="232">
        <v>812254</v>
      </c>
      <c r="B1592" s="232" t="s">
        <v>2311</v>
      </c>
      <c r="C1592" s="232" t="s">
        <v>443</v>
      </c>
      <c r="D1592" s="232" t="s">
        <v>706</v>
      </c>
      <c r="E1592" s="232">
        <v>1</v>
      </c>
      <c r="F1592" s="233">
        <v>34523</v>
      </c>
      <c r="G1592" s="232" t="s">
        <v>261</v>
      </c>
      <c r="H1592" s="234">
        <v>1</v>
      </c>
      <c r="I1592" s="236">
        <v>1</v>
      </c>
      <c r="J1592" s="236"/>
      <c r="Y1592" s="176" t="s">
        <v>1144</v>
      </c>
      <c r="Z1592" s="176" t="s">
        <v>1144</v>
      </c>
    </row>
    <row r="1593" spans="1:26" x14ac:dyDescent="0.3">
      <c r="A1593" s="232">
        <v>812256</v>
      </c>
      <c r="B1593" s="232" t="s">
        <v>2312</v>
      </c>
      <c r="C1593" s="232" t="s">
        <v>346</v>
      </c>
      <c r="D1593" s="232" t="s">
        <v>2313</v>
      </c>
      <c r="E1593" s="232">
        <v>1</v>
      </c>
      <c r="F1593" s="233">
        <v>29799</v>
      </c>
      <c r="G1593" s="232" t="s">
        <v>251</v>
      </c>
      <c r="H1593" s="234">
        <v>1</v>
      </c>
      <c r="I1593" s="236">
        <v>1</v>
      </c>
      <c r="J1593" s="236"/>
      <c r="Y1593" s="176" t="s">
        <v>1144</v>
      </c>
      <c r="Z1593" s="176" t="s">
        <v>1144</v>
      </c>
    </row>
    <row r="1594" spans="1:26" x14ac:dyDescent="0.3">
      <c r="A1594" s="232">
        <v>812266</v>
      </c>
      <c r="B1594" s="232" t="s">
        <v>2317</v>
      </c>
      <c r="C1594" s="232" t="s">
        <v>2318</v>
      </c>
      <c r="D1594" s="232" t="s">
        <v>762</v>
      </c>
      <c r="E1594" s="232">
        <v>1</v>
      </c>
      <c r="F1594" s="233">
        <v>35511</v>
      </c>
      <c r="G1594" s="232" t="s">
        <v>1809</v>
      </c>
      <c r="H1594" s="234">
        <v>1</v>
      </c>
      <c r="I1594" s="236">
        <v>1</v>
      </c>
      <c r="J1594" s="236"/>
      <c r="Y1594" s="176" t="s">
        <v>1144</v>
      </c>
      <c r="Z1594" s="176" t="s">
        <v>1144</v>
      </c>
    </row>
    <row r="1595" spans="1:26" x14ac:dyDescent="0.3">
      <c r="A1595" s="232">
        <v>812267</v>
      </c>
      <c r="B1595" s="232" t="s">
        <v>2319</v>
      </c>
      <c r="C1595" s="232" t="s">
        <v>87</v>
      </c>
      <c r="D1595" s="232" t="s">
        <v>2320</v>
      </c>
      <c r="E1595" s="232">
        <v>1</v>
      </c>
      <c r="F1595" s="233">
        <v>36266</v>
      </c>
      <c r="G1595" s="232" t="s">
        <v>759</v>
      </c>
      <c r="H1595" s="234">
        <v>1</v>
      </c>
      <c r="I1595" s="236">
        <v>1</v>
      </c>
      <c r="J1595" s="236"/>
      <c r="Y1595" s="176" t="s">
        <v>1144</v>
      </c>
      <c r="Z1595" s="176" t="s">
        <v>1144</v>
      </c>
    </row>
    <row r="1596" spans="1:26" x14ac:dyDescent="0.3">
      <c r="A1596" s="232">
        <v>812270</v>
      </c>
      <c r="B1596" s="232" t="s">
        <v>2321</v>
      </c>
      <c r="C1596" s="232" t="s">
        <v>102</v>
      </c>
      <c r="D1596" s="232" t="s">
        <v>1030</v>
      </c>
      <c r="E1596" s="232">
        <v>1</v>
      </c>
      <c r="F1596" s="233">
        <v>35805</v>
      </c>
      <c r="G1596" s="232" t="s">
        <v>2322</v>
      </c>
      <c r="H1596" s="234">
        <v>1</v>
      </c>
      <c r="I1596" s="236">
        <v>1</v>
      </c>
      <c r="J1596" s="236"/>
      <c r="Y1596" s="176" t="s">
        <v>1144</v>
      </c>
      <c r="Z1596" s="176" t="s">
        <v>1144</v>
      </c>
    </row>
    <row r="1597" spans="1:26" x14ac:dyDescent="0.3">
      <c r="A1597" s="232">
        <v>812272</v>
      </c>
      <c r="B1597" s="232" t="s">
        <v>2323</v>
      </c>
      <c r="C1597" s="232" t="s">
        <v>162</v>
      </c>
      <c r="D1597" s="232" t="s">
        <v>852</v>
      </c>
      <c r="E1597" s="232">
        <v>1</v>
      </c>
      <c r="F1597" s="233">
        <v>36246</v>
      </c>
      <c r="G1597" s="232" t="s">
        <v>682</v>
      </c>
      <c r="H1597" s="234">
        <v>1</v>
      </c>
      <c r="I1597" s="236">
        <v>1</v>
      </c>
      <c r="J1597" s="236"/>
      <c r="Y1597" s="176" t="s">
        <v>1144</v>
      </c>
      <c r="Z1597" s="176" t="s">
        <v>1144</v>
      </c>
    </row>
    <row r="1598" spans="1:26" x14ac:dyDescent="0.3">
      <c r="A1598" s="232">
        <v>812276</v>
      </c>
      <c r="B1598" s="232" t="s">
        <v>2324</v>
      </c>
      <c r="C1598" s="232" t="s">
        <v>66</v>
      </c>
      <c r="D1598" s="232" t="s">
        <v>1036</v>
      </c>
      <c r="E1598" s="232">
        <v>1</v>
      </c>
      <c r="F1598" s="233">
        <v>36212</v>
      </c>
      <c r="G1598" s="232" t="s">
        <v>269</v>
      </c>
      <c r="H1598" s="234">
        <v>1</v>
      </c>
      <c r="I1598" s="236">
        <v>1</v>
      </c>
      <c r="J1598" s="236"/>
      <c r="Y1598" s="176" t="s">
        <v>1144</v>
      </c>
      <c r="Z1598" s="176" t="s">
        <v>1144</v>
      </c>
    </row>
    <row r="1599" spans="1:26" x14ac:dyDescent="0.3">
      <c r="A1599" s="232">
        <v>812278</v>
      </c>
      <c r="B1599" s="232" t="s">
        <v>2325</v>
      </c>
      <c r="C1599" s="232" t="s">
        <v>66</v>
      </c>
      <c r="D1599" s="232" t="s">
        <v>2326</v>
      </c>
      <c r="E1599" s="232">
        <v>1</v>
      </c>
      <c r="F1599" s="233">
        <v>36526</v>
      </c>
      <c r="G1599" s="232" t="s">
        <v>689</v>
      </c>
      <c r="H1599" s="234">
        <v>1</v>
      </c>
      <c r="I1599" s="236">
        <v>1</v>
      </c>
      <c r="J1599" s="236"/>
      <c r="Y1599" s="176" t="s">
        <v>1144</v>
      </c>
      <c r="Z1599" s="176" t="s">
        <v>1144</v>
      </c>
    </row>
    <row r="1600" spans="1:26" x14ac:dyDescent="0.3">
      <c r="A1600" s="232">
        <v>812285</v>
      </c>
      <c r="B1600" s="232" t="s">
        <v>2329</v>
      </c>
      <c r="C1600" s="232" t="s">
        <v>68</v>
      </c>
      <c r="D1600" s="232" t="s">
        <v>1020</v>
      </c>
      <c r="E1600" s="232">
        <v>1</v>
      </c>
      <c r="F1600" s="233">
        <v>30640</v>
      </c>
      <c r="G1600" s="232" t="s">
        <v>621</v>
      </c>
      <c r="H1600" s="234">
        <v>1</v>
      </c>
      <c r="I1600" s="236">
        <v>1</v>
      </c>
      <c r="J1600" s="236"/>
      <c r="Y1600" s="176" t="s">
        <v>1144</v>
      </c>
      <c r="Z1600" s="176" t="s">
        <v>1144</v>
      </c>
    </row>
    <row r="1601" spans="1:26" x14ac:dyDescent="0.3">
      <c r="A1601" s="232">
        <v>812286</v>
      </c>
      <c r="B1601" s="232" t="s">
        <v>2330</v>
      </c>
      <c r="C1601" s="232" t="s">
        <v>1202</v>
      </c>
      <c r="D1601" s="232" t="s">
        <v>1030</v>
      </c>
      <c r="E1601" s="232">
        <v>1</v>
      </c>
      <c r="F1601" s="233">
        <v>36526</v>
      </c>
      <c r="G1601" s="232" t="s">
        <v>251</v>
      </c>
      <c r="H1601" s="234">
        <v>1</v>
      </c>
      <c r="I1601" s="236">
        <v>1</v>
      </c>
      <c r="J1601" s="236"/>
      <c r="Y1601" s="176" t="s">
        <v>1144</v>
      </c>
      <c r="Z1601" s="176" t="s">
        <v>1144</v>
      </c>
    </row>
    <row r="1602" spans="1:26" x14ac:dyDescent="0.3">
      <c r="A1602" s="232">
        <v>812287</v>
      </c>
      <c r="B1602" s="232" t="s">
        <v>2331</v>
      </c>
      <c r="C1602" s="232" t="s">
        <v>438</v>
      </c>
      <c r="D1602" s="232" t="s">
        <v>658</v>
      </c>
      <c r="E1602" s="232">
        <v>1</v>
      </c>
      <c r="F1602" s="233">
        <v>35435</v>
      </c>
      <c r="G1602" s="232" t="s">
        <v>251</v>
      </c>
      <c r="H1602" s="234">
        <v>1</v>
      </c>
      <c r="I1602" s="236">
        <v>1</v>
      </c>
      <c r="J1602" s="236"/>
      <c r="Y1602" s="176" t="s">
        <v>1144</v>
      </c>
      <c r="Z1602" s="176" t="s">
        <v>1144</v>
      </c>
    </row>
    <row r="1603" spans="1:26" x14ac:dyDescent="0.3">
      <c r="A1603" s="232">
        <v>812289</v>
      </c>
      <c r="B1603" s="232" t="s">
        <v>2332</v>
      </c>
      <c r="C1603" s="232" t="s">
        <v>68</v>
      </c>
      <c r="D1603" s="232" t="s">
        <v>805</v>
      </c>
      <c r="E1603" s="232">
        <v>1</v>
      </c>
      <c r="F1603" s="233">
        <v>36161</v>
      </c>
      <c r="G1603" s="232" t="s">
        <v>707</v>
      </c>
      <c r="H1603" s="234">
        <v>1</v>
      </c>
      <c r="I1603" s="236">
        <v>1</v>
      </c>
      <c r="J1603" s="236"/>
      <c r="Y1603" s="176" t="s">
        <v>1144</v>
      </c>
      <c r="Z1603" s="176" t="s">
        <v>1144</v>
      </c>
    </row>
    <row r="1604" spans="1:26" x14ac:dyDescent="0.3">
      <c r="A1604" s="232">
        <v>812291</v>
      </c>
      <c r="B1604" s="232" t="s">
        <v>2333</v>
      </c>
      <c r="C1604" s="232" t="s">
        <v>171</v>
      </c>
      <c r="D1604" s="232" t="s">
        <v>2334</v>
      </c>
      <c r="E1604" s="232">
        <v>1</v>
      </c>
      <c r="F1604" s="233">
        <v>36377</v>
      </c>
      <c r="G1604" s="232" t="s">
        <v>2335</v>
      </c>
      <c r="H1604" s="234">
        <v>1</v>
      </c>
      <c r="I1604" s="236">
        <v>1</v>
      </c>
      <c r="J1604" s="236"/>
      <c r="Y1604" s="176" t="s">
        <v>1144</v>
      </c>
      <c r="Z1604" s="176" t="s">
        <v>1144</v>
      </c>
    </row>
    <row r="1605" spans="1:26" x14ac:dyDescent="0.3">
      <c r="A1605" s="232">
        <v>812294</v>
      </c>
      <c r="B1605" s="232" t="s">
        <v>2340</v>
      </c>
      <c r="C1605" s="232" t="s">
        <v>2341</v>
      </c>
      <c r="D1605" s="232" t="s">
        <v>628</v>
      </c>
      <c r="E1605" s="232">
        <v>1</v>
      </c>
      <c r="F1605" s="233">
        <v>31961</v>
      </c>
      <c r="G1605" s="232" t="s">
        <v>629</v>
      </c>
      <c r="H1605" s="234">
        <v>1</v>
      </c>
      <c r="I1605" s="236">
        <v>1</v>
      </c>
      <c r="J1605" s="236"/>
      <c r="Y1605" s="176" t="s">
        <v>1144</v>
      </c>
      <c r="Z1605" s="176" t="s">
        <v>1144</v>
      </c>
    </row>
    <row r="1606" spans="1:26" x14ac:dyDescent="0.3">
      <c r="A1606" s="232">
        <v>812298</v>
      </c>
      <c r="B1606" s="232" t="s">
        <v>2342</v>
      </c>
      <c r="C1606" s="232" t="s">
        <v>114</v>
      </c>
      <c r="D1606" s="232" t="s">
        <v>764</v>
      </c>
      <c r="E1606" s="232">
        <v>1</v>
      </c>
      <c r="F1606" s="233">
        <v>35997</v>
      </c>
      <c r="G1606" s="232" t="s">
        <v>2343</v>
      </c>
      <c r="H1606" s="234">
        <v>1</v>
      </c>
      <c r="I1606" s="236">
        <v>1</v>
      </c>
      <c r="J1606" s="236"/>
      <c r="Y1606" s="176" t="s">
        <v>1144</v>
      </c>
      <c r="Z1606" s="176" t="s">
        <v>1144</v>
      </c>
    </row>
    <row r="1607" spans="1:26" x14ac:dyDescent="0.3">
      <c r="A1607" s="232">
        <v>812307</v>
      </c>
      <c r="B1607" s="232" t="s">
        <v>2347</v>
      </c>
      <c r="C1607" s="232" t="s">
        <v>90</v>
      </c>
      <c r="D1607" s="232" t="s">
        <v>969</v>
      </c>
      <c r="E1607" s="232">
        <v>1</v>
      </c>
      <c r="F1607" s="233">
        <v>32906</v>
      </c>
      <c r="G1607" s="232" t="s">
        <v>264</v>
      </c>
      <c r="H1607" s="234">
        <v>1</v>
      </c>
      <c r="I1607" s="236">
        <v>1</v>
      </c>
      <c r="J1607" s="236"/>
      <c r="Y1607" s="176" t="s">
        <v>1144</v>
      </c>
      <c r="Z1607" s="176" t="s">
        <v>1144</v>
      </c>
    </row>
    <row r="1608" spans="1:26" x14ac:dyDescent="0.3">
      <c r="A1608" s="232">
        <v>812308</v>
      </c>
      <c r="B1608" s="232" t="s">
        <v>2348</v>
      </c>
      <c r="C1608" s="232" t="s">
        <v>525</v>
      </c>
      <c r="D1608" s="232" t="s">
        <v>726</v>
      </c>
      <c r="E1608" s="232">
        <v>1</v>
      </c>
      <c r="F1608" s="233">
        <v>35796</v>
      </c>
      <c r="G1608" s="232" t="s">
        <v>2349</v>
      </c>
      <c r="H1608" s="234">
        <v>1</v>
      </c>
      <c r="I1608" s="236">
        <v>1</v>
      </c>
      <c r="J1608" s="236"/>
      <c r="Y1608" s="176" t="s">
        <v>1144</v>
      </c>
      <c r="Z1608" s="176" t="s">
        <v>1144</v>
      </c>
    </row>
    <row r="1609" spans="1:26" x14ac:dyDescent="0.3">
      <c r="A1609" s="232">
        <v>812310</v>
      </c>
      <c r="B1609" s="232" t="s">
        <v>2350</v>
      </c>
      <c r="C1609" s="232" t="s">
        <v>158</v>
      </c>
      <c r="D1609" s="232" t="s">
        <v>672</v>
      </c>
      <c r="E1609" s="232">
        <v>1</v>
      </c>
      <c r="F1609" s="233">
        <v>36191</v>
      </c>
      <c r="G1609" s="232" t="s">
        <v>2351</v>
      </c>
      <c r="H1609" s="234">
        <v>1</v>
      </c>
      <c r="I1609" s="236">
        <v>1</v>
      </c>
      <c r="J1609" s="236"/>
      <c r="Y1609" s="176" t="s">
        <v>1144</v>
      </c>
      <c r="Z1609" s="176" t="s">
        <v>1144</v>
      </c>
    </row>
    <row r="1610" spans="1:26" x14ac:dyDescent="0.3">
      <c r="A1610" s="232">
        <v>812312</v>
      </c>
      <c r="B1610" s="232" t="s">
        <v>2352</v>
      </c>
      <c r="C1610" s="232" t="s">
        <v>66</v>
      </c>
      <c r="D1610" s="232" t="s">
        <v>628</v>
      </c>
      <c r="E1610" s="232">
        <v>1</v>
      </c>
      <c r="F1610" s="233">
        <v>35796</v>
      </c>
      <c r="G1610" s="232" t="s">
        <v>850</v>
      </c>
      <c r="H1610" s="234">
        <v>1</v>
      </c>
      <c r="I1610" s="236">
        <v>1</v>
      </c>
      <c r="J1610" s="236"/>
      <c r="Y1610" s="176" t="s">
        <v>1144</v>
      </c>
      <c r="Z1610" s="176" t="s">
        <v>1144</v>
      </c>
    </row>
    <row r="1611" spans="1:26" x14ac:dyDescent="0.3">
      <c r="A1611" s="232">
        <v>812313</v>
      </c>
      <c r="B1611" s="232" t="s">
        <v>2353</v>
      </c>
      <c r="C1611" s="232" t="s">
        <v>104</v>
      </c>
      <c r="D1611" s="232" t="s">
        <v>649</v>
      </c>
      <c r="E1611" s="232">
        <v>1</v>
      </c>
      <c r="F1611" s="233">
        <v>36036</v>
      </c>
      <c r="G1611" s="232" t="s">
        <v>1076</v>
      </c>
      <c r="H1611" s="234">
        <v>1</v>
      </c>
      <c r="I1611" s="236">
        <v>1</v>
      </c>
      <c r="J1611" s="236"/>
      <c r="Y1611" s="176" t="s">
        <v>1144</v>
      </c>
      <c r="Z1611" s="176" t="s">
        <v>1144</v>
      </c>
    </row>
    <row r="1612" spans="1:26" x14ac:dyDescent="0.3">
      <c r="A1612" s="232">
        <v>812314</v>
      </c>
      <c r="B1612" s="232" t="s">
        <v>2354</v>
      </c>
      <c r="C1612" s="232" t="s">
        <v>104</v>
      </c>
      <c r="D1612" s="232" t="s">
        <v>692</v>
      </c>
      <c r="E1612" s="232">
        <v>1</v>
      </c>
      <c r="F1612" s="233">
        <v>36169</v>
      </c>
      <c r="G1612" s="232" t="s">
        <v>2355</v>
      </c>
      <c r="H1612" s="234">
        <v>1</v>
      </c>
      <c r="I1612" s="236">
        <v>1</v>
      </c>
      <c r="J1612" s="236"/>
      <c r="Y1612" s="176" t="s">
        <v>1144</v>
      </c>
      <c r="Z1612" s="176" t="s">
        <v>1144</v>
      </c>
    </row>
    <row r="1613" spans="1:26" x14ac:dyDescent="0.3">
      <c r="A1613" s="232">
        <v>812317</v>
      </c>
      <c r="B1613" s="232" t="s">
        <v>2357</v>
      </c>
      <c r="C1613" s="232" t="s">
        <v>485</v>
      </c>
      <c r="D1613" s="232" t="s">
        <v>628</v>
      </c>
      <c r="E1613" s="232">
        <v>1</v>
      </c>
      <c r="F1613" s="233">
        <v>36338</v>
      </c>
      <c r="G1613" s="232" t="s">
        <v>689</v>
      </c>
      <c r="H1613" s="234">
        <v>1</v>
      </c>
      <c r="I1613" s="236">
        <v>1</v>
      </c>
      <c r="J1613" s="236"/>
      <c r="Y1613" s="176" t="s">
        <v>1144</v>
      </c>
      <c r="Z1613" s="176" t="s">
        <v>1144</v>
      </c>
    </row>
    <row r="1614" spans="1:26" x14ac:dyDescent="0.3">
      <c r="A1614" s="232">
        <v>812319</v>
      </c>
      <c r="B1614" s="232" t="s">
        <v>2358</v>
      </c>
      <c r="C1614" s="232" t="s">
        <v>88</v>
      </c>
      <c r="D1614" s="232" t="s">
        <v>746</v>
      </c>
      <c r="E1614" s="232">
        <v>1</v>
      </c>
      <c r="F1614" s="233">
        <v>35855</v>
      </c>
      <c r="G1614" s="232" t="s">
        <v>620</v>
      </c>
      <c r="H1614" s="234">
        <v>1</v>
      </c>
      <c r="I1614" s="236">
        <v>1</v>
      </c>
      <c r="J1614" s="236"/>
      <c r="Y1614" s="176" t="s">
        <v>1144</v>
      </c>
      <c r="Z1614" s="176" t="s">
        <v>1144</v>
      </c>
    </row>
    <row r="1615" spans="1:26" x14ac:dyDescent="0.3">
      <c r="A1615" s="232">
        <v>812323</v>
      </c>
      <c r="B1615" s="232" t="s">
        <v>2359</v>
      </c>
      <c r="C1615" s="232" t="s">
        <v>68</v>
      </c>
      <c r="D1615" s="232" t="s">
        <v>607</v>
      </c>
      <c r="E1615" s="232">
        <v>1</v>
      </c>
      <c r="F1615" s="233">
        <v>36161</v>
      </c>
      <c r="G1615" s="232" t="s">
        <v>2360</v>
      </c>
      <c r="H1615" s="234">
        <v>1</v>
      </c>
      <c r="I1615" s="236">
        <v>1</v>
      </c>
      <c r="J1615" s="236"/>
      <c r="Y1615" s="176" t="s">
        <v>1144</v>
      </c>
      <c r="Z1615" s="176" t="s">
        <v>1144</v>
      </c>
    </row>
    <row r="1616" spans="1:26" x14ac:dyDescent="0.3">
      <c r="A1616" s="232">
        <v>812324</v>
      </c>
      <c r="B1616" s="232" t="s">
        <v>2361</v>
      </c>
      <c r="C1616" s="232" t="s">
        <v>66</v>
      </c>
      <c r="D1616" s="232" t="s">
        <v>772</v>
      </c>
      <c r="E1616" s="232">
        <v>1</v>
      </c>
      <c r="F1616" s="233" t="s">
        <v>2362</v>
      </c>
      <c r="G1616" s="232" t="s">
        <v>712</v>
      </c>
      <c r="H1616" s="234">
        <v>1</v>
      </c>
      <c r="I1616" s="236">
        <v>1</v>
      </c>
      <c r="J1616" s="236"/>
      <c r="Y1616" s="176" t="s">
        <v>1144</v>
      </c>
      <c r="Z1616" s="176" t="s">
        <v>1144</v>
      </c>
    </row>
    <row r="1617" spans="1:26" x14ac:dyDescent="0.3">
      <c r="A1617" s="232">
        <v>812331</v>
      </c>
      <c r="B1617" s="232" t="s">
        <v>2366</v>
      </c>
      <c r="C1617" s="232" t="s">
        <v>68</v>
      </c>
      <c r="D1617" s="232" t="s">
        <v>630</v>
      </c>
      <c r="E1617" s="232">
        <v>1</v>
      </c>
      <c r="F1617" s="233">
        <v>35796</v>
      </c>
      <c r="G1617" s="232" t="s">
        <v>251</v>
      </c>
      <c r="H1617" s="234">
        <v>1</v>
      </c>
      <c r="I1617" s="236">
        <v>1</v>
      </c>
      <c r="J1617" s="236"/>
      <c r="Y1617" s="176" t="s">
        <v>1144</v>
      </c>
      <c r="Z1617" s="176" t="s">
        <v>1144</v>
      </c>
    </row>
    <row r="1618" spans="1:26" x14ac:dyDescent="0.3">
      <c r="A1618" s="232">
        <v>812334</v>
      </c>
      <c r="B1618" s="232" t="s">
        <v>2368</v>
      </c>
      <c r="C1618" s="232" t="s">
        <v>62</v>
      </c>
      <c r="D1618" s="232" t="s">
        <v>653</v>
      </c>
      <c r="E1618" s="232">
        <v>1</v>
      </c>
      <c r="F1618" s="233">
        <v>33970</v>
      </c>
      <c r="G1618" s="232" t="s">
        <v>264</v>
      </c>
      <c r="H1618" s="234">
        <v>1</v>
      </c>
      <c r="I1618" s="236">
        <v>1</v>
      </c>
      <c r="J1618" s="236"/>
      <c r="Y1618" s="176" t="s">
        <v>1144</v>
      </c>
      <c r="Z1618" s="176" t="s">
        <v>1144</v>
      </c>
    </row>
    <row r="1619" spans="1:26" x14ac:dyDescent="0.3">
      <c r="A1619" s="232">
        <v>812343</v>
      </c>
      <c r="B1619" s="232" t="s">
        <v>2373</v>
      </c>
      <c r="C1619" s="232" t="s">
        <v>526</v>
      </c>
      <c r="D1619" s="232" t="s">
        <v>2374</v>
      </c>
      <c r="E1619" s="232">
        <v>1</v>
      </c>
      <c r="F1619" s="233" t="s">
        <v>2375</v>
      </c>
      <c r="G1619" s="232" t="s">
        <v>251</v>
      </c>
      <c r="H1619" s="234">
        <v>1</v>
      </c>
      <c r="I1619" s="236">
        <v>1</v>
      </c>
      <c r="J1619" s="236"/>
      <c r="Y1619" s="176" t="s">
        <v>1144</v>
      </c>
      <c r="Z1619" s="176" t="s">
        <v>1144</v>
      </c>
    </row>
    <row r="1620" spans="1:26" x14ac:dyDescent="0.3">
      <c r="A1620" s="232">
        <v>812346</v>
      </c>
      <c r="B1620" s="232" t="s">
        <v>2376</v>
      </c>
      <c r="C1620" s="232" t="s">
        <v>2377</v>
      </c>
      <c r="D1620" s="232" t="s">
        <v>721</v>
      </c>
      <c r="E1620" s="232">
        <v>1</v>
      </c>
      <c r="F1620" s="233">
        <v>35611</v>
      </c>
      <c r="G1620" s="232" t="s">
        <v>267</v>
      </c>
      <c r="H1620" s="234">
        <v>1</v>
      </c>
      <c r="I1620" s="236">
        <v>1</v>
      </c>
      <c r="J1620" s="236"/>
      <c r="Y1620" s="176" t="s">
        <v>1144</v>
      </c>
      <c r="Z1620" s="176" t="s">
        <v>1144</v>
      </c>
    </row>
    <row r="1621" spans="1:26" x14ac:dyDescent="0.3">
      <c r="A1621" s="232">
        <v>812404</v>
      </c>
      <c r="B1621" s="232" t="s">
        <v>2382</v>
      </c>
      <c r="C1621" s="232" t="s">
        <v>72</v>
      </c>
      <c r="D1621" s="232" t="s">
        <v>1004</v>
      </c>
      <c r="E1621" s="232">
        <v>1</v>
      </c>
      <c r="F1621" s="233">
        <v>31542</v>
      </c>
      <c r="G1621" s="232" t="s">
        <v>251</v>
      </c>
      <c r="H1621" s="234">
        <v>1</v>
      </c>
      <c r="I1621" s="236">
        <v>1</v>
      </c>
      <c r="J1621" s="236"/>
      <c r="Y1621" s="176" t="s">
        <v>1144</v>
      </c>
      <c r="Z1621" s="176" t="s">
        <v>1144</v>
      </c>
    </row>
    <row r="1622" spans="1:26" x14ac:dyDescent="0.3">
      <c r="A1622" s="232">
        <v>812405</v>
      </c>
      <c r="B1622" s="232" t="s">
        <v>2383</v>
      </c>
      <c r="C1622" s="232" t="s">
        <v>326</v>
      </c>
      <c r="D1622" s="232" t="s">
        <v>2053</v>
      </c>
      <c r="E1622" s="232">
        <v>1</v>
      </c>
      <c r="F1622" s="233">
        <v>35902</v>
      </c>
      <c r="G1622" s="232" t="s">
        <v>2384</v>
      </c>
      <c r="H1622" s="234">
        <v>1</v>
      </c>
      <c r="I1622" s="236">
        <v>1</v>
      </c>
      <c r="J1622" s="236"/>
      <c r="Y1622" s="176" t="s">
        <v>1144</v>
      </c>
      <c r="Z1622" s="176" t="s">
        <v>1144</v>
      </c>
    </row>
    <row r="1623" spans="1:26" x14ac:dyDescent="0.3">
      <c r="A1623" s="232">
        <v>812411</v>
      </c>
      <c r="B1623" s="232" t="s">
        <v>2388</v>
      </c>
      <c r="C1623" s="232" t="s">
        <v>1167</v>
      </c>
      <c r="D1623" s="232" t="s">
        <v>772</v>
      </c>
      <c r="E1623" s="232">
        <v>1</v>
      </c>
      <c r="F1623" s="233">
        <v>35510</v>
      </c>
      <c r="G1623" s="232" t="s">
        <v>759</v>
      </c>
      <c r="H1623" s="234">
        <v>1</v>
      </c>
      <c r="I1623" s="236">
        <v>1</v>
      </c>
      <c r="J1623" s="236"/>
      <c r="Y1623" s="176" t="s">
        <v>1144</v>
      </c>
      <c r="Z1623" s="176" t="s">
        <v>1144</v>
      </c>
    </row>
    <row r="1624" spans="1:26" x14ac:dyDescent="0.3">
      <c r="A1624" s="232">
        <v>812474</v>
      </c>
      <c r="B1624" s="232" t="s">
        <v>2418</v>
      </c>
      <c r="C1624" s="232" t="s">
        <v>61</v>
      </c>
      <c r="D1624" s="232" t="s">
        <v>1066</v>
      </c>
      <c r="E1624" s="232">
        <v>1</v>
      </c>
      <c r="F1624" s="233">
        <v>27353</v>
      </c>
      <c r="G1624" s="232" t="s">
        <v>707</v>
      </c>
      <c r="H1624" s="234">
        <v>1</v>
      </c>
      <c r="I1624" s="236">
        <v>1</v>
      </c>
      <c r="J1624" s="236"/>
      <c r="Y1624" s="176" t="s">
        <v>1144</v>
      </c>
      <c r="Z1624" s="176" t="s">
        <v>1144</v>
      </c>
    </row>
    <row r="1625" spans="1:26" x14ac:dyDescent="0.3">
      <c r="A1625" s="232">
        <v>812475</v>
      </c>
      <c r="B1625" s="232" t="s">
        <v>2419</v>
      </c>
      <c r="C1625" s="232" t="s">
        <v>169</v>
      </c>
      <c r="D1625" s="232" t="s">
        <v>628</v>
      </c>
      <c r="E1625" s="232">
        <v>1</v>
      </c>
      <c r="F1625" s="233">
        <v>35723</v>
      </c>
      <c r="G1625" s="232" t="s">
        <v>251</v>
      </c>
      <c r="H1625" s="234">
        <v>1</v>
      </c>
      <c r="I1625" s="236">
        <v>1</v>
      </c>
      <c r="J1625" s="236"/>
      <c r="Y1625" s="176" t="s">
        <v>1144</v>
      </c>
      <c r="Z1625" s="176" t="s">
        <v>1144</v>
      </c>
    </row>
    <row r="1626" spans="1:26" x14ac:dyDescent="0.3">
      <c r="A1626" s="232">
        <v>812500</v>
      </c>
      <c r="B1626" s="232" t="s">
        <v>2430</v>
      </c>
      <c r="C1626" s="232" t="s">
        <v>100</v>
      </c>
      <c r="D1626" s="232" t="s">
        <v>764</v>
      </c>
      <c r="E1626" s="232">
        <v>1</v>
      </c>
      <c r="F1626" s="233">
        <v>35851</v>
      </c>
      <c r="G1626" s="232" t="s">
        <v>251</v>
      </c>
      <c r="H1626" s="234">
        <v>1</v>
      </c>
      <c r="I1626" s="236">
        <v>1</v>
      </c>
      <c r="J1626" s="236"/>
      <c r="Y1626" s="176" t="s">
        <v>1144</v>
      </c>
      <c r="Z1626" s="176" t="s">
        <v>1144</v>
      </c>
    </row>
    <row r="1627" spans="1:26" x14ac:dyDescent="0.3">
      <c r="A1627" s="232">
        <v>812506</v>
      </c>
      <c r="B1627" s="232" t="s">
        <v>2432</v>
      </c>
      <c r="C1627" s="232" t="s">
        <v>829</v>
      </c>
      <c r="D1627" s="232" t="s">
        <v>820</v>
      </c>
      <c r="E1627" s="232">
        <v>1</v>
      </c>
      <c r="F1627" s="233">
        <v>37263</v>
      </c>
      <c r="G1627" s="232" t="s">
        <v>251</v>
      </c>
      <c r="H1627" s="234">
        <v>1</v>
      </c>
      <c r="I1627" s="236">
        <v>1</v>
      </c>
      <c r="J1627" s="236"/>
      <c r="Y1627" s="176" t="s">
        <v>1144</v>
      </c>
      <c r="Z1627" s="176" t="s">
        <v>1144</v>
      </c>
    </row>
    <row r="1628" spans="1:26" x14ac:dyDescent="0.3">
      <c r="A1628" s="232">
        <v>812527</v>
      </c>
      <c r="B1628" s="232" t="s">
        <v>2443</v>
      </c>
      <c r="C1628" s="232" t="s">
        <v>138</v>
      </c>
      <c r="D1628" s="232" t="s">
        <v>2444</v>
      </c>
      <c r="E1628" s="232">
        <v>1</v>
      </c>
      <c r="F1628" s="233">
        <v>33604</v>
      </c>
      <c r="G1628" s="232" t="s">
        <v>696</v>
      </c>
      <c r="H1628" s="234">
        <v>1</v>
      </c>
      <c r="I1628" s="236">
        <v>1</v>
      </c>
      <c r="J1628" s="236"/>
      <c r="Y1628" s="176" t="s">
        <v>1144</v>
      </c>
      <c r="Z1628" s="176" t="s">
        <v>1144</v>
      </c>
    </row>
    <row r="1629" spans="1:26" x14ac:dyDescent="0.3">
      <c r="A1629" s="232">
        <v>812529</v>
      </c>
      <c r="B1629" s="232" t="s">
        <v>2445</v>
      </c>
      <c r="C1629" s="232" t="s">
        <v>342</v>
      </c>
      <c r="D1629" s="232" t="s">
        <v>717</v>
      </c>
      <c r="E1629" s="232">
        <v>1</v>
      </c>
      <c r="F1629" s="233" t="s">
        <v>2446</v>
      </c>
      <c r="G1629" s="232" t="s">
        <v>712</v>
      </c>
      <c r="H1629" s="234">
        <v>1</v>
      </c>
      <c r="I1629" s="236">
        <v>1</v>
      </c>
      <c r="J1629" s="236"/>
      <c r="Y1629" s="176" t="s">
        <v>1144</v>
      </c>
      <c r="Z1629" s="176" t="s">
        <v>1144</v>
      </c>
    </row>
    <row r="1630" spans="1:26" x14ac:dyDescent="0.3">
      <c r="A1630" s="232">
        <v>812530</v>
      </c>
      <c r="B1630" s="232" t="s">
        <v>2447</v>
      </c>
      <c r="C1630" s="232" t="s">
        <v>64</v>
      </c>
      <c r="D1630" s="232" t="s">
        <v>764</v>
      </c>
      <c r="E1630" s="232">
        <v>1</v>
      </c>
      <c r="F1630" s="233">
        <v>35431</v>
      </c>
      <c r="G1630" s="232" t="s">
        <v>801</v>
      </c>
      <c r="H1630" s="234">
        <v>1</v>
      </c>
      <c r="I1630" s="236">
        <v>1</v>
      </c>
      <c r="J1630" s="236"/>
      <c r="Y1630" s="176" t="s">
        <v>1144</v>
      </c>
      <c r="Z1630" s="176" t="s">
        <v>1144</v>
      </c>
    </row>
    <row r="1631" spans="1:26" x14ac:dyDescent="0.3">
      <c r="A1631" s="232">
        <v>812534</v>
      </c>
      <c r="B1631" s="232" t="s">
        <v>2448</v>
      </c>
      <c r="C1631" s="232" t="s">
        <v>92</v>
      </c>
      <c r="D1631" s="232" t="s">
        <v>2449</v>
      </c>
      <c r="E1631" s="232">
        <v>1</v>
      </c>
      <c r="F1631" s="233">
        <v>28856</v>
      </c>
      <c r="G1631" s="232" t="s">
        <v>251</v>
      </c>
      <c r="H1631" s="234">
        <v>1</v>
      </c>
      <c r="I1631" s="236">
        <v>1</v>
      </c>
      <c r="J1631" s="236"/>
      <c r="Y1631" s="176" t="s">
        <v>1144</v>
      </c>
      <c r="Z1631" s="176" t="s">
        <v>1144</v>
      </c>
    </row>
    <row r="1632" spans="1:26" x14ac:dyDescent="0.3">
      <c r="A1632" s="232">
        <v>812538</v>
      </c>
      <c r="B1632" s="232" t="s">
        <v>2453</v>
      </c>
      <c r="C1632" s="232" t="s">
        <v>80</v>
      </c>
      <c r="D1632" s="232" t="s">
        <v>691</v>
      </c>
      <c r="E1632" s="232">
        <v>1</v>
      </c>
      <c r="F1632" s="233">
        <v>36331</v>
      </c>
      <c r="G1632" s="232" t="s">
        <v>781</v>
      </c>
      <c r="H1632" s="234">
        <v>1</v>
      </c>
      <c r="I1632" s="236">
        <v>1</v>
      </c>
      <c r="J1632" s="236"/>
      <c r="Y1632" s="176" t="s">
        <v>1144</v>
      </c>
      <c r="Z1632" s="176" t="s">
        <v>1144</v>
      </c>
    </row>
    <row r="1633" spans="1:26" x14ac:dyDescent="0.3">
      <c r="A1633" s="232">
        <v>812546</v>
      </c>
      <c r="B1633" s="232" t="s">
        <v>2457</v>
      </c>
      <c r="C1633" s="232" t="s">
        <v>172</v>
      </c>
      <c r="D1633" s="232" t="s">
        <v>1060</v>
      </c>
      <c r="E1633" s="232">
        <v>1</v>
      </c>
      <c r="F1633" s="233">
        <v>35905</v>
      </c>
      <c r="G1633" s="232" t="s">
        <v>2296</v>
      </c>
      <c r="H1633" s="234">
        <v>1</v>
      </c>
      <c r="I1633" s="236">
        <v>1</v>
      </c>
      <c r="J1633" s="236"/>
      <c r="Y1633" s="176" t="s">
        <v>1144</v>
      </c>
      <c r="Z1633" s="176" t="s">
        <v>1144</v>
      </c>
    </row>
    <row r="1634" spans="1:26" x14ac:dyDescent="0.3">
      <c r="A1634" s="232">
        <v>812547</v>
      </c>
      <c r="B1634" s="232" t="s">
        <v>2458</v>
      </c>
      <c r="C1634" s="232" t="s">
        <v>2459</v>
      </c>
      <c r="D1634" s="232" t="s">
        <v>628</v>
      </c>
      <c r="E1634" s="232">
        <v>1</v>
      </c>
      <c r="F1634" s="233">
        <v>36074</v>
      </c>
      <c r="G1634" s="232" t="s">
        <v>1807</v>
      </c>
      <c r="H1634" s="234">
        <v>1</v>
      </c>
      <c r="I1634" s="236">
        <v>1</v>
      </c>
      <c r="J1634" s="236"/>
      <c r="Y1634" s="176" t="s">
        <v>1144</v>
      </c>
      <c r="Z1634" s="176" t="s">
        <v>1144</v>
      </c>
    </row>
    <row r="1635" spans="1:26" x14ac:dyDescent="0.3">
      <c r="A1635" s="232">
        <v>812550</v>
      </c>
      <c r="B1635" s="232" t="s">
        <v>2460</v>
      </c>
      <c r="C1635" s="232" t="s">
        <v>61</v>
      </c>
      <c r="D1635" s="232" t="s">
        <v>1005</v>
      </c>
      <c r="E1635" s="232">
        <v>1</v>
      </c>
      <c r="F1635" s="233">
        <v>35669</v>
      </c>
      <c r="G1635" s="232" t="s">
        <v>715</v>
      </c>
      <c r="H1635" s="234">
        <v>1</v>
      </c>
      <c r="I1635" s="236">
        <v>1</v>
      </c>
      <c r="J1635" s="236"/>
      <c r="Y1635" s="176" t="s">
        <v>1144</v>
      </c>
      <c r="Z1635" s="176" t="s">
        <v>1144</v>
      </c>
    </row>
    <row r="1636" spans="1:26" x14ac:dyDescent="0.3">
      <c r="A1636" s="232">
        <v>812578</v>
      </c>
      <c r="B1636" s="232" t="s">
        <v>2467</v>
      </c>
      <c r="C1636" s="232" t="s">
        <v>104</v>
      </c>
      <c r="D1636" s="232" t="s">
        <v>736</v>
      </c>
      <c r="E1636" s="232">
        <v>1</v>
      </c>
      <c r="F1636" s="233">
        <v>32177</v>
      </c>
      <c r="G1636" s="232" t="s">
        <v>270</v>
      </c>
      <c r="H1636" s="234">
        <v>1</v>
      </c>
      <c r="I1636" s="236">
        <v>1</v>
      </c>
      <c r="J1636" s="236"/>
      <c r="Y1636" s="176" t="s">
        <v>1144</v>
      </c>
      <c r="Z1636" s="176" t="s">
        <v>1144</v>
      </c>
    </row>
    <row r="1637" spans="1:26" x14ac:dyDescent="0.3">
      <c r="A1637" s="232">
        <v>812580</v>
      </c>
      <c r="B1637" s="232" t="s">
        <v>2468</v>
      </c>
      <c r="C1637" s="232" t="s">
        <v>128</v>
      </c>
      <c r="D1637" s="232" t="s">
        <v>736</v>
      </c>
      <c r="E1637" s="232">
        <v>1</v>
      </c>
      <c r="F1637" s="233">
        <v>32168</v>
      </c>
      <c r="G1637" s="232" t="s">
        <v>264</v>
      </c>
      <c r="H1637" s="234">
        <v>1</v>
      </c>
      <c r="I1637" s="236">
        <v>1</v>
      </c>
      <c r="J1637" s="236"/>
      <c r="Y1637" s="176" t="s">
        <v>1144</v>
      </c>
      <c r="Z1637" s="176" t="s">
        <v>1144</v>
      </c>
    </row>
    <row r="1638" spans="1:26" x14ac:dyDescent="0.3">
      <c r="A1638" s="232">
        <v>812581</v>
      </c>
      <c r="B1638" s="232" t="s">
        <v>2468</v>
      </c>
      <c r="C1638" s="232" t="s">
        <v>66</v>
      </c>
      <c r="D1638" s="232" t="s">
        <v>636</v>
      </c>
      <c r="E1638" s="232">
        <v>1</v>
      </c>
      <c r="F1638" s="233">
        <v>29825</v>
      </c>
      <c r="G1638" s="232" t="s">
        <v>251</v>
      </c>
      <c r="H1638" s="234">
        <v>1</v>
      </c>
      <c r="I1638" s="236">
        <v>1</v>
      </c>
      <c r="J1638" s="236"/>
      <c r="Y1638" s="176" t="s">
        <v>1144</v>
      </c>
      <c r="Z1638" s="176" t="s">
        <v>1144</v>
      </c>
    </row>
    <row r="1639" spans="1:26" x14ac:dyDescent="0.3">
      <c r="A1639" s="232">
        <v>812584</v>
      </c>
      <c r="B1639" s="232" t="s">
        <v>2469</v>
      </c>
      <c r="C1639" s="232" t="s">
        <v>2470</v>
      </c>
      <c r="D1639" s="232" t="s">
        <v>653</v>
      </c>
      <c r="E1639" s="232">
        <v>1</v>
      </c>
      <c r="F1639" s="233">
        <v>36526</v>
      </c>
      <c r="G1639" s="232" t="s">
        <v>642</v>
      </c>
      <c r="H1639" s="234">
        <v>1</v>
      </c>
      <c r="I1639" s="236">
        <v>1</v>
      </c>
      <c r="J1639" s="236"/>
      <c r="Y1639" s="176" t="s">
        <v>1144</v>
      </c>
      <c r="Z1639" s="176" t="s">
        <v>1144</v>
      </c>
    </row>
    <row r="1640" spans="1:26" x14ac:dyDescent="0.3">
      <c r="A1640" s="232">
        <v>812585</v>
      </c>
      <c r="B1640" s="232" t="s">
        <v>2471</v>
      </c>
      <c r="C1640" s="232" t="s">
        <v>339</v>
      </c>
      <c r="D1640" s="232" t="s">
        <v>2472</v>
      </c>
      <c r="E1640" s="232">
        <v>1</v>
      </c>
      <c r="F1640" s="233">
        <v>36434</v>
      </c>
      <c r="G1640" s="232" t="s">
        <v>2276</v>
      </c>
      <c r="H1640" s="234">
        <v>1</v>
      </c>
      <c r="I1640" s="236">
        <v>1</v>
      </c>
      <c r="J1640" s="236"/>
      <c r="Y1640" s="176" t="s">
        <v>1144</v>
      </c>
      <c r="Z1640" s="176" t="s">
        <v>1144</v>
      </c>
    </row>
    <row r="1641" spans="1:26" x14ac:dyDescent="0.3">
      <c r="A1641" s="232">
        <v>812586</v>
      </c>
      <c r="B1641" s="232" t="s">
        <v>2473</v>
      </c>
      <c r="C1641" s="232" t="s">
        <v>1397</v>
      </c>
      <c r="D1641" s="232" t="s">
        <v>2474</v>
      </c>
      <c r="E1641" s="232">
        <v>1</v>
      </c>
      <c r="H1641" s="234">
        <v>1</v>
      </c>
      <c r="I1641" s="236">
        <v>1</v>
      </c>
      <c r="J1641" s="236"/>
      <c r="Y1641" s="176" t="s">
        <v>1144</v>
      </c>
      <c r="Z1641" s="176" t="s">
        <v>1144</v>
      </c>
    </row>
    <row r="1642" spans="1:26" x14ac:dyDescent="0.3">
      <c r="A1642" s="232">
        <v>812588</v>
      </c>
      <c r="B1642" s="232" t="s">
        <v>2475</v>
      </c>
      <c r="C1642" s="232" t="s">
        <v>69</v>
      </c>
      <c r="D1642" s="232" t="s">
        <v>679</v>
      </c>
      <c r="E1642" s="232">
        <v>1</v>
      </c>
      <c r="F1642" s="233">
        <v>31315</v>
      </c>
      <c r="G1642" s="232" t="s">
        <v>2476</v>
      </c>
      <c r="H1642" s="234">
        <v>1</v>
      </c>
      <c r="I1642" s="236">
        <v>1</v>
      </c>
      <c r="J1642" s="236"/>
      <c r="Y1642" s="176" t="s">
        <v>1144</v>
      </c>
      <c r="Z1642" s="176" t="s">
        <v>1144</v>
      </c>
    </row>
    <row r="1643" spans="1:26" x14ac:dyDescent="0.3">
      <c r="A1643" s="232">
        <v>812589</v>
      </c>
      <c r="B1643" s="232" t="s">
        <v>2477</v>
      </c>
      <c r="C1643" s="232" t="s">
        <v>400</v>
      </c>
      <c r="D1643" s="232" t="s">
        <v>762</v>
      </c>
      <c r="E1643" s="232">
        <v>1</v>
      </c>
      <c r="F1643" s="233">
        <v>29222</v>
      </c>
      <c r="G1643" s="232" t="s">
        <v>2478</v>
      </c>
      <c r="H1643" s="234">
        <v>1</v>
      </c>
      <c r="I1643" s="236">
        <v>1</v>
      </c>
      <c r="J1643" s="236"/>
      <c r="Y1643" s="176" t="s">
        <v>1144</v>
      </c>
      <c r="Z1643" s="176" t="s">
        <v>1144</v>
      </c>
    </row>
    <row r="1644" spans="1:26" x14ac:dyDescent="0.3">
      <c r="A1644" s="232">
        <v>812591</v>
      </c>
      <c r="B1644" s="232" t="s">
        <v>2479</v>
      </c>
      <c r="C1644" s="232" t="s">
        <v>87</v>
      </c>
      <c r="D1644" s="232" t="s">
        <v>672</v>
      </c>
      <c r="E1644" s="232">
        <v>1</v>
      </c>
      <c r="F1644" s="233">
        <v>36161</v>
      </c>
      <c r="G1644" s="232" t="s">
        <v>2480</v>
      </c>
      <c r="H1644" s="234">
        <v>1</v>
      </c>
      <c r="I1644" s="236">
        <v>1</v>
      </c>
      <c r="J1644" s="236"/>
      <c r="Y1644" s="176" t="s">
        <v>1144</v>
      </c>
      <c r="Z1644" s="176" t="s">
        <v>1144</v>
      </c>
    </row>
    <row r="1645" spans="1:26" x14ac:dyDescent="0.3">
      <c r="A1645" s="232">
        <v>812593</v>
      </c>
      <c r="B1645" s="232" t="s">
        <v>2481</v>
      </c>
      <c r="C1645" s="232" t="s">
        <v>193</v>
      </c>
      <c r="D1645" s="232" t="s">
        <v>603</v>
      </c>
      <c r="E1645" s="232">
        <v>1</v>
      </c>
      <c r="F1645" s="233">
        <v>30825</v>
      </c>
      <c r="G1645" s="232" t="s">
        <v>262</v>
      </c>
      <c r="H1645" s="234">
        <v>1</v>
      </c>
      <c r="I1645" s="236">
        <v>1</v>
      </c>
      <c r="J1645" s="236"/>
      <c r="Y1645" s="176" t="s">
        <v>1144</v>
      </c>
      <c r="Z1645" s="176" t="s">
        <v>1144</v>
      </c>
    </row>
    <row r="1646" spans="1:26" x14ac:dyDescent="0.3">
      <c r="A1646" s="232">
        <v>812595</v>
      </c>
      <c r="B1646" s="232" t="s">
        <v>2482</v>
      </c>
      <c r="C1646" s="232" t="s">
        <v>114</v>
      </c>
      <c r="D1646" s="232" t="s">
        <v>2483</v>
      </c>
      <c r="E1646" s="232">
        <v>1</v>
      </c>
      <c r="F1646" s="233">
        <v>33940</v>
      </c>
      <c r="G1646" s="232" t="s">
        <v>267</v>
      </c>
      <c r="H1646" s="234">
        <v>1</v>
      </c>
      <c r="I1646" s="236">
        <v>1</v>
      </c>
      <c r="J1646" s="236"/>
      <c r="Y1646" s="176" t="s">
        <v>1144</v>
      </c>
      <c r="Z1646" s="176" t="s">
        <v>1144</v>
      </c>
    </row>
    <row r="1647" spans="1:26" x14ac:dyDescent="0.3">
      <c r="A1647" s="232">
        <v>812597</v>
      </c>
      <c r="B1647" s="232" t="s">
        <v>2484</v>
      </c>
      <c r="C1647" s="232" t="s">
        <v>171</v>
      </c>
      <c r="D1647" s="232" t="s">
        <v>1051</v>
      </c>
      <c r="E1647" s="232">
        <v>1</v>
      </c>
      <c r="F1647" s="233">
        <v>36384</v>
      </c>
      <c r="G1647" s="232" t="s">
        <v>251</v>
      </c>
      <c r="H1647" s="234">
        <v>1</v>
      </c>
      <c r="I1647" s="236">
        <v>1</v>
      </c>
      <c r="J1647" s="236"/>
      <c r="Y1647" s="176" t="s">
        <v>1144</v>
      </c>
      <c r="Z1647" s="176" t="s">
        <v>1144</v>
      </c>
    </row>
    <row r="1648" spans="1:26" x14ac:dyDescent="0.3">
      <c r="A1648" s="232">
        <v>812656</v>
      </c>
      <c r="B1648" s="232" t="s">
        <v>2489</v>
      </c>
      <c r="C1648" s="232" t="s">
        <v>526</v>
      </c>
      <c r="D1648" s="232" t="s">
        <v>2490</v>
      </c>
      <c r="E1648" s="232">
        <v>1</v>
      </c>
      <c r="F1648" s="233">
        <v>34182</v>
      </c>
      <c r="G1648" s="232" t="s">
        <v>1776</v>
      </c>
      <c r="H1648" s="234">
        <v>1</v>
      </c>
      <c r="I1648" s="236">
        <v>1</v>
      </c>
      <c r="J1648" s="236"/>
      <c r="Y1648" s="176" t="s">
        <v>1144</v>
      </c>
      <c r="Z1648" s="176" t="s">
        <v>1144</v>
      </c>
    </row>
    <row r="1649" spans="1:26" x14ac:dyDescent="0.3">
      <c r="A1649" s="232">
        <v>812659</v>
      </c>
      <c r="B1649" s="232" t="s">
        <v>2491</v>
      </c>
      <c r="C1649" s="232" t="s">
        <v>104</v>
      </c>
      <c r="D1649" s="232" t="s">
        <v>977</v>
      </c>
      <c r="E1649" s="232">
        <v>1</v>
      </c>
      <c r="F1649" s="233" t="s">
        <v>2492</v>
      </c>
      <c r="G1649" s="232" t="s">
        <v>871</v>
      </c>
      <c r="H1649" s="234">
        <v>1</v>
      </c>
      <c r="I1649" s="236">
        <v>1</v>
      </c>
      <c r="J1649" s="236"/>
      <c r="Y1649" s="176" t="s">
        <v>1144</v>
      </c>
      <c r="Z1649" s="176" t="s">
        <v>1144</v>
      </c>
    </row>
    <row r="1650" spans="1:26" x14ac:dyDescent="0.3">
      <c r="A1650" s="232">
        <v>812660</v>
      </c>
      <c r="B1650" s="232" t="s">
        <v>2493</v>
      </c>
      <c r="C1650" s="232" t="s">
        <v>61</v>
      </c>
      <c r="D1650" s="232" t="s">
        <v>837</v>
      </c>
      <c r="E1650" s="232">
        <v>1</v>
      </c>
      <c r="F1650" s="233">
        <v>36161</v>
      </c>
      <c r="G1650" s="232" t="s">
        <v>2494</v>
      </c>
      <c r="H1650" s="234">
        <v>1</v>
      </c>
      <c r="I1650" s="236">
        <v>1</v>
      </c>
      <c r="J1650" s="236"/>
      <c r="Y1650" s="176" t="s">
        <v>1144</v>
      </c>
      <c r="Z1650" s="176" t="s">
        <v>1144</v>
      </c>
    </row>
    <row r="1651" spans="1:26" x14ac:dyDescent="0.3">
      <c r="A1651" s="232">
        <v>812661</v>
      </c>
      <c r="B1651" s="232" t="s">
        <v>2495</v>
      </c>
      <c r="C1651" s="232" t="s">
        <v>108</v>
      </c>
      <c r="D1651" s="232" t="s">
        <v>924</v>
      </c>
      <c r="E1651" s="232">
        <v>1</v>
      </c>
      <c r="F1651" s="233">
        <v>35599</v>
      </c>
      <c r="G1651" s="232" t="s">
        <v>713</v>
      </c>
      <c r="H1651" s="234">
        <v>1</v>
      </c>
      <c r="I1651" s="236">
        <v>1</v>
      </c>
      <c r="J1651" s="236"/>
      <c r="Y1651" s="176" t="s">
        <v>1144</v>
      </c>
      <c r="Z1651" s="176" t="s">
        <v>1144</v>
      </c>
    </row>
    <row r="1652" spans="1:26" x14ac:dyDescent="0.3">
      <c r="A1652" s="232">
        <v>812693</v>
      </c>
      <c r="B1652" s="232" t="s">
        <v>2500</v>
      </c>
      <c r="C1652" s="232" t="s">
        <v>2501</v>
      </c>
      <c r="D1652" s="232" t="s">
        <v>2502</v>
      </c>
      <c r="E1652" s="232">
        <v>1</v>
      </c>
      <c r="F1652" s="233">
        <v>34912</v>
      </c>
      <c r="G1652" s="232" t="s">
        <v>690</v>
      </c>
      <c r="H1652" s="234">
        <v>1</v>
      </c>
      <c r="I1652" s="236">
        <v>1</v>
      </c>
      <c r="J1652" s="236"/>
      <c r="Y1652" s="176" t="s">
        <v>1144</v>
      </c>
      <c r="Z1652" s="176" t="s">
        <v>1144</v>
      </c>
    </row>
    <row r="1653" spans="1:26" x14ac:dyDescent="0.3">
      <c r="A1653" s="232">
        <v>812707</v>
      </c>
      <c r="B1653" s="232" t="s">
        <v>2509</v>
      </c>
      <c r="C1653" s="232" t="s">
        <v>143</v>
      </c>
      <c r="D1653" s="232" t="s">
        <v>628</v>
      </c>
      <c r="E1653" s="232">
        <v>1</v>
      </c>
      <c r="F1653" s="233">
        <v>35058</v>
      </c>
      <c r="G1653" s="232" t="s">
        <v>2510</v>
      </c>
      <c r="H1653" s="234">
        <v>1</v>
      </c>
      <c r="I1653" s="236">
        <v>1</v>
      </c>
      <c r="J1653" s="236"/>
      <c r="Y1653" s="176" t="s">
        <v>1144</v>
      </c>
      <c r="Z1653" s="176" t="s">
        <v>1144</v>
      </c>
    </row>
    <row r="1654" spans="1:26" x14ac:dyDescent="0.3">
      <c r="A1654" s="232">
        <v>812710</v>
      </c>
      <c r="B1654" s="232" t="s">
        <v>2511</v>
      </c>
      <c r="C1654" s="232" t="s">
        <v>428</v>
      </c>
      <c r="D1654" s="232" t="s">
        <v>2512</v>
      </c>
      <c r="E1654" s="232">
        <v>1</v>
      </c>
      <c r="F1654" s="233">
        <v>36165</v>
      </c>
      <c r="G1654" s="232" t="s">
        <v>810</v>
      </c>
      <c r="H1654" s="234">
        <v>1</v>
      </c>
      <c r="I1654" s="236">
        <v>1</v>
      </c>
      <c r="J1654" s="236"/>
      <c r="Y1654" s="176" t="s">
        <v>1144</v>
      </c>
      <c r="Z1654" s="176" t="s">
        <v>1144</v>
      </c>
    </row>
    <row r="1655" spans="1:26" x14ac:dyDescent="0.3">
      <c r="A1655" s="232">
        <v>812711</v>
      </c>
      <c r="B1655" s="232" t="s">
        <v>2513</v>
      </c>
      <c r="C1655" s="232" t="s">
        <v>171</v>
      </c>
      <c r="D1655" s="232" t="s">
        <v>730</v>
      </c>
      <c r="E1655" s="232">
        <v>1</v>
      </c>
      <c r="F1655" s="233">
        <v>35593</v>
      </c>
      <c r="G1655" s="232" t="s">
        <v>725</v>
      </c>
      <c r="H1655" s="234">
        <v>1</v>
      </c>
      <c r="I1655" s="236">
        <v>1</v>
      </c>
      <c r="J1655" s="236"/>
      <c r="Y1655" s="176" t="s">
        <v>1144</v>
      </c>
      <c r="Z1655" s="176" t="s">
        <v>1144</v>
      </c>
    </row>
    <row r="1656" spans="1:26" x14ac:dyDescent="0.3">
      <c r="A1656" s="232">
        <v>812715</v>
      </c>
      <c r="B1656" s="232" t="s">
        <v>2514</v>
      </c>
      <c r="C1656" s="232" t="s">
        <v>369</v>
      </c>
      <c r="D1656" s="232" t="s">
        <v>717</v>
      </c>
      <c r="E1656" s="232">
        <v>1</v>
      </c>
      <c r="F1656" s="233">
        <v>36170</v>
      </c>
      <c r="G1656" s="232" t="s">
        <v>635</v>
      </c>
      <c r="H1656" s="234">
        <v>1</v>
      </c>
      <c r="I1656" s="236">
        <v>1</v>
      </c>
      <c r="J1656" s="236"/>
      <c r="Y1656" s="176" t="s">
        <v>1144</v>
      </c>
      <c r="Z1656" s="176" t="s">
        <v>1144</v>
      </c>
    </row>
    <row r="1657" spans="1:26" x14ac:dyDescent="0.3">
      <c r="A1657" s="232">
        <v>812717</v>
      </c>
      <c r="B1657" s="232" t="s">
        <v>2515</v>
      </c>
      <c r="C1657" s="232" t="s">
        <v>104</v>
      </c>
      <c r="D1657" s="232" t="s">
        <v>2516</v>
      </c>
      <c r="E1657" s="232">
        <v>1</v>
      </c>
      <c r="F1657" s="233">
        <v>36454</v>
      </c>
      <c r="G1657" s="232" t="s">
        <v>715</v>
      </c>
      <c r="H1657" s="234">
        <v>1</v>
      </c>
      <c r="I1657" s="236">
        <v>1</v>
      </c>
      <c r="J1657" s="236"/>
      <c r="Y1657" s="176" t="s">
        <v>1144</v>
      </c>
      <c r="Z1657" s="176" t="s">
        <v>1144</v>
      </c>
    </row>
    <row r="1658" spans="1:26" x14ac:dyDescent="0.3">
      <c r="A1658" s="232">
        <v>812718</v>
      </c>
      <c r="B1658" s="232" t="s">
        <v>2517</v>
      </c>
      <c r="C1658" s="232" t="s">
        <v>70</v>
      </c>
      <c r="D1658" s="232" t="s">
        <v>607</v>
      </c>
      <c r="E1658" s="232">
        <v>1</v>
      </c>
      <c r="F1658" s="233">
        <v>32371</v>
      </c>
      <c r="G1658" s="232" t="s">
        <v>621</v>
      </c>
      <c r="H1658" s="234">
        <v>1</v>
      </c>
      <c r="I1658" s="236">
        <v>1</v>
      </c>
      <c r="J1658" s="236"/>
      <c r="Y1658" s="176" t="s">
        <v>1144</v>
      </c>
      <c r="Z1658" s="176" t="s">
        <v>1144</v>
      </c>
    </row>
    <row r="1659" spans="1:26" x14ac:dyDescent="0.3">
      <c r="A1659" s="232">
        <v>812721</v>
      </c>
      <c r="B1659" s="232" t="s">
        <v>2519</v>
      </c>
      <c r="C1659" s="232" t="s">
        <v>61</v>
      </c>
      <c r="D1659" s="232" t="s">
        <v>704</v>
      </c>
      <c r="E1659" s="232">
        <v>1</v>
      </c>
      <c r="F1659" s="233">
        <v>36074</v>
      </c>
      <c r="G1659" s="232" t="s">
        <v>807</v>
      </c>
      <c r="H1659" s="234">
        <v>1</v>
      </c>
      <c r="I1659" s="236">
        <v>1</v>
      </c>
      <c r="J1659" s="236"/>
      <c r="Y1659" s="176" t="s">
        <v>1144</v>
      </c>
      <c r="Z1659" s="176" t="s">
        <v>1144</v>
      </c>
    </row>
    <row r="1660" spans="1:26" x14ac:dyDescent="0.3">
      <c r="A1660" s="232">
        <v>812722</v>
      </c>
      <c r="B1660" s="232" t="s">
        <v>2520</v>
      </c>
      <c r="C1660" s="232" t="s">
        <v>191</v>
      </c>
      <c r="D1660" s="232" t="s">
        <v>1302</v>
      </c>
      <c r="E1660" s="232">
        <v>1</v>
      </c>
      <c r="F1660" s="233">
        <v>35500</v>
      </c>
      <c r="G1660" s="232" t="s">
        <v>251</v>
      </c>
      <c r="H1660" s="234">
        <v>1</v>
      </c>
      <c r="I1660" s="236">
        <v>1</v>
      </c>
      <c r="J1660" s="236"/>
      <c r="Y1660" s="176" t="s">
        <v>1144</v>
      </c>
      <c r="Z1660" s="176" t="s">
        <v>1144</v>
      </c>
    </row>
    <row r="1661" spans="1:26" x14ac:dyDescent="0.3">
      <c r="A1661" s="232">
        <v>812723</v>
      </c>
      <c r="B1661" s="232" t="s">
        <v>2521</v>
      </c>
      <c r="C1661" s="232" t="s">
        <v>319</v>
      </c>
      <c r="D1661" s="232" t="s">
        <v>2522</v>
      </c>
      <c r="E1661" s="232">
        <v>1</v>
      </c>
      <c r="F1661" s="233">
        <v>33574</v>
      </c>
      <c r="G1661" s="232" t="s">
        <v>2523</v>
      </c>
      <c r="H1661" s="234">
        <v>1</v>
      </c>
      <c r="I1661" s="236">
        <v>1</v>
      </c>
      <c r="J1661" s="236"/>
      <c r="Y1661" s="176" t="s">
        <v>1144</v>
      </c>
      <c r="Z1661" s="176" t="s">
        <v>1144</v>
      </c>
    </row>
    <row r="1662" spans="1:26" x14ac:dyDescent="0.3">
      <c r="A1662" s="232">
        <v>812725</v>
      </c>
      <c r="B1662" s="232" t="s">
        <v>2524</v>
      </c>
      <c r="C1662" s="232" t="s">
        <v>65</v>
      </c>
      <c r="D1662" s="232" t="s">
        <v>653</v>
      </c>
      <c r="E1662" s="232">
        <v>1</v>
      </c>
      <c r="F1662" s="233">
        <v>33053</v>
      </c>
      <c r="G1662" s="232" t="s">
        <v>741</v>
      </c>
      <c r="H1662" s="234">
        <v>1</v>
      </c>
      <c r="I1662" s="236">
        <v>1</v>
      </c>
      <c r="J1662" s="236"/>
      <c r="Y1662" s="176" t="s">
        <v>1144</v>
      </c>
      <c r="Z1662" s="176" t="s">
        <v>1144</v>
      </c>
    </row>
    <row r="1663" spans="1:26" x14ac:dyDescent="0.3">
      <c r="A1663" s="232">
        <v>812726</v>
      </c>
      <c r="B1663" s="232" t="s">
        <v>2525</v>
      </c>
      <c r="C1663" s="232" t="s">
        <v>536</v>
      </c>
      <c r="D1663" s="232" t="s">
        <v>2199</v>
      </c>
      <c r="E1663" s="232">
        <v>1</v>
      </c>
      <c r="F1663" s="233">
        <v>35431</v>
      </c>
      <c r="G1663" s="232" t="s">
        <v>251</v>
      </c>
      <c r="H1663" s="234">
        <v>1</v>
      </c>
      <c r="I1663" s="236">
        <v>1</v>
      </c>
      <c r="J1663" s="236"/>
      <c r="Y1663" s="176" t="s">
        <v>1144</v>
      </c>
      <c r="Z1663" s="176" t="s">
        <v>1144</v>
      </c>
    </row>
    <row r="1664" spans="1:26" x14ac:dyDescent="0.3">
      <c r="A1664" s="232">
        <v>812727</v>
      </c>
      <c r="B1664" s="232" t="s">
        <v>2526</v>
      </c>
      <c r="C1664" s="232" t="s">
        <v>464</v>
      </c>
      <c r="D1664" s="232" t="s">
        <v>949</v>
      </c>
      <c r="E1664" s="232">
        <v>1</v>
      </c>
      <c r="F1664" s="233">
        <v>36395</v>
      </c>
      <c r="G1664" s="232" t="s">
        <v>2527</v>
      </c>
      <c r="H1664" s="234">
        <v>1</v>
      </c>
      <c r="I1664" s="236">
        <v>1</v>
      </c>
      <c r="J1664" s="236"/>
      <c r="Y1664" s="176" t="s">
        <v>1144</v>
      </c>
      <c r="Z1664" s="176" t="s">
        <v>1144</v>
      </c>
    </row>
    <row r="1665" spans="1:26" x14ac:dyDescent="0.3">
      <c r="A1665" s="232">
        <v>812728</v>
      </c>
      <c r="B1665" s="232" t="s">
        <v>2528</v>
      </c>
      <c r="C1665" s="232" t="s">
        <v>239</v>
      </c>
      <c r="D1665" s="232" t="s">
        <v>2529</v>
      </c>
      <c r="E1665" s="232">
        <v>1</v>
      </c>
      <c r="F1665" s="233">
        <v>35799</v>
      </c>
      <c r="G1665" s="232" t="s">
        <v>251</v>
      </c>
      <c r="H1665" s="234">
        <v>1</v>
      </c>
      <c r="I1665" s="236">
        <v>1</v>
      </c>
      <c r="J1665" s="236"/>
      <c r="Y1665" s="176" t="s">
        <v>1144</v>
      </c>
      <c r="Z1665" s="176" t="s">
        <v>1144</v>
      </c>
    </row>
    <row r="1666" spans="1:26" x14ac:dyDescent="0.3">
      <c r="A1666" s="232">
        <v>812730</v>
      </c>
      <c r="B1666" s="232" t="s">
        <v>2183</v>
      </c>
      <c r="C1666" s="232" t="s">
        <v>2530</v>
      </c>
      <c r="D1666" s="232" t="s">
        <v>697</v>
      </c>
      <c r="E1666" s="232">
        <v>1</v>
      </c>
      <c r="F1666" s="233">
        <v>35330</v>
      </c>
      <c r="G1666" s="232" t="s">
        <v>689</v>
      </c>
      <c r="H1666" s="234">
        <v>1</v>
      </c>
      <c r="I1666" s="236">
        <v>1</v>
      </c>
      <c r="J1666" s="236"/>
      <c r="Y1666" s="176" t="s">
        <v>1144</v>
      </c>
      <c r="Z1666" s="176" t="s">
        <v>1144</v>
      </c>
    </row>
    <row r="1667" spans="1:26" x14ac:dyDescent="0.3">
      <c r="A1667" s="232">
        <v>812732</v>
      </c>
      <c r="B1667" s="232" t="s">
        <v>2531</v>
      </c>
      <c r="C1667" s="232" t="s">
        <v>474</v>
      </c>
      <c r="D1667" s="232" t="s">
        <v>721</v>
      </c>
      <c r="E1667" s="232">
        <v>1</v>
      </c>
      <c r="F1667" s="233">
        <v>35740</v>
      </c>
      <c r="G1667" s="232" t="s">
        <v>668</v>
      </c>
      <c r="H1667" s="234">
        <v>1</v>
      </c>
      <c r="I1667" s="236">
        <v>1</v>
      </c>
      <c r="J1667" s="236"/>
      <c r="Y1667" s="176" t="s">
        <v>1144</v>
      </c>
      <c r="Z1667" s="176" t="s">
        <v>1144</v>
      </c>
    </row>
    <row r="1668" spans="1:26" x14ac:dyDescent="0.3">
      <c r="A1668" s="232">
        <v>812733</v>
      </c>
      <c r="B1668" s="232" t="s">
        <v>2532</v>
      </c>
      <c r="C1668" s="232" t="s">
        <v>90</v>
      </c>
      <c r="D1668" s="232" t="s">
        <v>717</v>
      </c>
      <c r="E1668" s="232">
        <v>1</v>
      </c>
      <c r="F1668" s="233">
        <v>25373</v>
      </c>
      <c r="G1668" s="232" t="s">
        <v>685</v>
      </c>
      <c r="H1668" s="234">
        <v>1</v>
      </c>
      <c r="I1668" s="236">
        <v>1</v>
      </c>
      <c r="J1668" s="236"/>
      <c r="Y1668" s="176" t="s">
        <v>1144</v>
      </c>
      <c r="Z1668" s="176" t="s">
        <v>1144</v>
      </c>
    </row>
    <row r="1669" spans="1:26" x14ac:dyDescent="0.3">
      <c r="A1669" s="232">
        <v>812738</v>
      </c>
      <c r="B1669" s="232" t="s">
        <v>2533</v>
      </c>
      <c r="C1669" s="232" t="s">
        <v>1342</v>
      </c>
      <c r="D1669" s="232" t="s">
        <v>691</v>
      </c>
      <c r="E1669" s="232">
        <v>1</v>
      </c>
      <c r="F1669" s="233">
        <v>30560</v>
      </c>
      <c r="G1669" s="232" t="s">
        <v>251</v>
      </c>
      <c r="H1669" s="234">
        <v>1</v>
      </c>
      <c r="I1669" s="236">
        <v>1</v>
      </c>
      <c r="J1669" s="236"/>
      <c r="Y1669" s="176" t="s">
        <v>1144</v>
      </c>
      <c r="Z1669" s="176" t="s">
        <v>1144</v>
      </c>
    </row>
    <row r="1670" spans="1:26" x14ac:dyDescent="0.3">
      <c r="A1670" s="232">
        <v>812739</v>
      </c>
      <c r="B1670" s="232" t="s">
        <v>2534</v>
      </c>
      <c r="C1670" s="232" t="s">
        <v>406</v>
      </c>
      <c r="D1670" s="232" t="s">
        <v>784</v>
      </c>
      <c r="E1670" s="232">
        <v>1</v>
      </c>
      <c r="F1670" s="233">
        <v>35819</v>
      </c>
      <c r="G1670" s="232" t="s">
        <v>2535</v>
      </c>
      <c r="H1670" s="234">
        <v>1</v>
      </c>
      <c r="I1670" s="236">
        <v>1</v>
      </c>
      <c r="J1670" s="236"/>
      <c r="Y1670" s="176" t="s">
        <v>1144</v>
      </c>
      <c r="Z1670" s="176" t="s">
        <v>1144</v>
      </c>
    </row>
    <row r="1671" spans="1:26" x14ac:dyDescent="0.3">
      <c r="A1671" s="232">
        <v>812741</v>
      </c>
      <c r="B1671" s="232" t="s">
        <v>2538</v>
      </c>
      <c r="C1671" s="232" t="s">
        <v>104</v>
      </c>
      <c r="D1671" s="232" t="s">
        <v>1084</v>
      </c>
      <c r="E1671" s="232">
        <v>1</v>
      </c>
      <c r="F1671" s="233">
        <v>30625</v>
      </c>
      <c r="G1671" s="232" t="s">
        <v>264</v>
      </c>
      <c r="H1671" s="234">
        <v>1</v>
      </c>
      <c r="I1671" s="236">
        <v>1</v>
      </c>
      <c r="J1671" s="236"/>
      <c r="Y1671" s="176" t="s">
        <v>1144</v>
      </c>
      <c r="Z1671" s="176" t="s">
        <v>1144</v>
      </c>
    </row>
    <row r="1672" spans="1:26" x14ac:dyDescent="0.3">
      <c r="A1672" s="232">
        <v>812745</v>
      </c>
      <c r="B1672" s="232" t="s">
        <v>2539</v>
      </c>
      <c r="C1672" s="232" t="s">
        <v>64</v>
      </c>
      <c r="D1672" s="232" t="s">
        <v>2540</v>
      </c>
      <c r="E1672" s="232">
        <v>1</v>
      </c>
      <c r="F1672" s="233">
        <v>34349</v>
      </c>
      <c r="G1672" s="232" t="s">
        <v>872</v>
      </c>
      <c r="H1672" s="234">
        <v>1</v>
      </c>
      <c r="I1672" s="236">
        <v>1</v>
      </c>
      <c r="J1672" s="236"/>
      <c r="Y1672" s="176" t="s">
        <v>1144</v>
      </c>
      <c r="Z1672" s="176" t="s">
        <v>1144</v>
      </c>
    </row>
    <row r="1673" spans="1:26" x14ac:dyDescent="0.3">
      <c r="A1673" s="232">
        <v>812746</v>
      </c>
      <c r="B1673" s="232" t="s">
        <v>2541</v>
      </c>
      <c r="C1673" s="232" t="s">
        <v>184</v>
      </c>
      <c r="D1673" s="232" t="s">
        <v>2542</v>
      </c>
      <c r="E1673" s="232">
        <v>1</v>
      </c>
      <c r="F1673" s="233">
        <v>34759</v>
      </c>
      <c r="G1673" s="232" t="s">
        <v>698</v>
      </c>
      <c r="H1673" s="234">
        <v>1</v>
      </c>
      <c r="I1673" s="236">
        <v>1</v>
      </c>
      <c r="J1673" s="236"/>
      <c r="Y1673" s="176" t="s">
        <v>1144</v>
      </c>
      <c r="Z1673" s="176" t="s">
        <v>1144</v>
      </c>
    </row>
    <row r="1674" spans="1:26" x14ac:dyDescent="0.3">
      <c r="A1674" s="232">
        <v>812747</v>
      </c>
      <c r="B1674" s="232" t="s">
        <v>2057</v>
      </c>
      <c r="C1674" s="232" t="s">
        <v>165</v>
      </c>
      <c r="D1674" s="232" t="s">
        <v>2543</v>
      </c>
      <c r="E1674" s="232">
        <v>1</v>
      </c>
      <c r="F1674" s="233">
        <v>36228</v>
      </c>
      <c r="G1674" s="232" t="s">
        <v>251</v>
      </c>
      <c r="H1674" s="234">
        <v>1</v>
      </c>
      <c r="I1674" s="236">
        <v>1</v>
      </c>
      <c r="J1674" s="236"/>
      <c r="Y1674" s="176" t="s">
        <v>1144</v>
      </c>
      <c r="Z1674" s="176" t="s">
        <v>1144</v>
      </c>
    </row>
    <row r="1675" spans="1:26" x14ac:dyDescent="0.3">
      <c r="A1675" s="232">
        <v>812748</v>
      </c>
      <c r="B1675" s="232" t="s">
        <v>2544</v>
      </c>
      <c r="C1675" s="232" t="s">
        <v>61</v>
      </c>
      <c r="D1675" s="232" t="s">
        <v>1302</v>
      </c>
      <c r="E1675" s="232">
        <v>1</v>
      </c>
      <c r="F1675" s="233">
        <v>35548</v>
      </c>
      <c r="G1675" s="232" t="s">
        <v>2545</v>
      </c>
      <c r="H1675" s="234">
        <v>1</v>
      </c>
      <c r="I1675" s="236">
        <v>1</v>
      </c>
      <c r="J1675" s="236"/>
      <c r="Y1675" s="176" t="s">
        <v>1144</v>
      </c>
      <c r="Z1675" s="176" t="s">
        <v>1144</v>
      </c>
    </row>
    <row r="1676" spans="1:26" x14ac:dyDescent="0.3">
      <c r="A1676" s="232">
        <v>812749</v>
      </c>
      <c r="B1676" s="232" t="s">
        <v>2546</v>
      </c>
      <c r="C1676" s="232" t="s">
        <v>342</v>
      </c>
      <c r="D1676" s="232" t="s">
        <v>2547</v>
      </c>
      <c r="E1676" s="232">
        <v>1</v>
      </c>
      <c r="F1676" s="233">
        <v>28938</v>
      </c>
      <c r="G1676" s="232" t="s">
        <v>942</v>
      </c>
      <c r="H1676" s="234">
        <v>1</v>
      </c>
      <c r="I1676" s="236">
        <v>1</v>
      </c>
      <c r="J1676" s="236"/>
      <c r="Y1676" s="176" t="s">
        <v>1144</v>
      </c>
      <c r="Z1676" s="176" t="s">
        <v>1144</v>
      </c>
    </row>
    <row r="1677" spans="1:26" x14ac:dyDescent="0.3">
      <c r="A1677" s="232">
        <v>812750</v>
      </c>
      <c r="B1677" s="232" t="s">
        <v>2548</v>
      </c>
      <c r="C1677" s="232" t="s">
        <v>67</v>
      </c>
      <c r="D1677" s="232" t="s">
        <v>2549</v>
      </c>
      <c r="E1677" s="232">
        <v>1</v>
      </c>
      <c r="F1677" s="233">
        <v>36161</v>
      </c>
      <c r="G1677" s="232" t="s">
        <v>2550</v>
      </c>
      <c r="H1677" s="234">
        <v>1</v>
      </c>
      <c r="I1677" s="236">
        <v>1</v>
      </c>
      <c r="J1677" s="236"/>
      <c r="Y1677" s="176" t="s">
        <v>1144</v>
      </c>
      <c r="Z1677" s="176" t="s">
        <v>1144</v>
      </c>
    </row>
    <row r="1678" spans="1:26" x14ac:dyDescent="0.3">
      <c r="A1678" s="232">
        <v>812752</v>
      </c>
      <c r="B1678" s="232" t="s">
        <v>2552</v>
      </c>
      <c r="C1678" s="232" t="s">
        <v>88</v>
      </c>
      <c r="D1678" s="232" t="s">
        <v>727</v>
      </c>
      <c r="E1678" s="232">
        <v>1</v>
      </c>
      <c r="F1678" s="233">
        <v>36526</v>
      </c>
      <c r="H1678" s="234">
        <v>1</v>
      </c>
      <c r="I1678" s="236">
        <v>1</v>
      </c>
      <c r="J1678" s="236"/>
      <c r="Y1678" s="176" t="s">
        <v>1144</v>
      </c>
      <c r="Z1678" s="176" t="s">
        <v>1144</v>
      </c>
    </row>
    <row r="1679" spans="1:26" x14ac:dyDescent="0.3">
      <c r="A1679" s="232">
        <v>812753</v>
      </c>
      <c r="B1679" s="232" t="s">
        <v>2553</v>
      </c>
      <c r="C1679" s="232" t="s">
        <v>1597</v>
      </c>
      <c r="D1679" s="232" t="s">
        <v>2554</v>
      </c>
      <c r="E1679" s="232">
        <v>1</v>
      </c>
      <c r="F1679" s="233">
        <v>36526</v>
      </c>
      <c r="H1679" s="234">
        <v>1</v>
      </c>
      <c r="I1679" s="236">
        <v>1</v>
      </c>
      <c r="J1679" s="236"/>
      <c r="Y1679" s="176" t="s">
        <v>1144</v>
      </c>
      <c r="Z1679" s="176" t="s">
        <v>1144</v>
      </c>
    </row>
    <row r="1680" spans="1:26" x14ac:dyDescent="0.3">
      <c r="A1680" s="232">
        <v>812754</v>
      </c>
      <c r="B1680" s="232" t="s">
        <v>2555</v>
      </c>
      <c r="C1680" s="232" t="s">
        <v>69</v>
      </c>
      <c r="D1680" s="232" t="s">
        <v>628</v>
      </c>
      <c r="E1680" s="232">
        <v>1</v>
      </c>
      <c r="F1680" s="233">
        <v>36027</v>
      </c>
      <c r="G1680" s="232" t="s">
        <v>251</v>
      </c>
      <c r="H1680" s="234">
        <v>1</v>
      </c>
      <c r="I1680" s="236">
        <v>1</v>
      </c>
      <c r="J1680" s="236"/>
      <c r="Y1680" s="176" t="s">
        <v>1144</v>
      </c>
      <c r="Z1680" s="176" t="s">
        <v>1144</v>
      </c>
    </row>
    <row r="1681" spans="1:26" x14ac:dyDescent="0.3">
      <c r="A1681" s="232">
        <v>812756</v>
      </c>
      <c r="B1681" s="232" t="s">
        <v>2556</v>
      </c>
      <c r="C1681" s="232" t="s">
        <v>364</v>
      </c>
      <c r="D1681" s="232" t="s">
        <v>628</v>
      </c>
      <c r="E1681" s="232">
        <v>1</v>
      </c>
      <c r="F1681" s="233">
        <v>35846</v>
      </c>
      <c r="G1681" s="232" t="s">
        <v>757</v>
      </c>
      <c r="H1681" s="234">
        <v>1</v>
      </c>
      <c r="I1681" s="236">
        <v>1</v>
      </c>
      <c r="J1681" s="236"/>
      <c r="Y1681" s="176" t="s">
        <v>1144</v>
      </c>
      <c r="Z1681" s="176" t="s">
        <v>1144</v>
      </c>
    </row>
    <row r="1682" spans="1:26" x14ac:dyDescent="0.3">
      <c r="A1682" s="232">
        <v>812757</v>
      </c>
      <c r="B1682" s="232" t="s">
        <v>2557</v>
      </c>
      <c r="C1682" s="232" t="s">
        <v>424</v>
      </c>
      <c r="D1682" s="232" t="s">
        <v>627</v>
      </c>
      <c r="E1682" s="232">
        <v>1</v>
      </c>
      <c r="F1682" s="233">
        <v>35504</v>
      </c>
      <c r="G1682" s="232" t="s">
        <v>251</v>
      </c>
      <c r="H1682" s="234">
        <v>1</v>
      </c>
      <c r="I1682" s="236">
        <v>1</v>
      </c>
      <c r="J1682" s="236"/>
      <c r="Y1682" s="176" t="s">
        <v>1144</v>
      </c>
      <c r="Z1682" s="176" t="s">
        <v>1144</v>
      </c>
    </row>
    <row r="1683" spans="1:26" x14ac:dyDescent="0.3">
      <c r="A1683" s="232">
        <v>812762</v>
      </c>
      <c r="B1683" s="232" t="s">
        <v>2560</v>
      </c>
      <c r="C1683" s="232" t="s">
        <v>103</v>
      </c>
      <c r="D1683" s="232" t="s">
        <v>1057</v>
      </c>
      <c r="E1683" s="232">
        <v>1</v>
      </c>
      <c r="F1683" s="233">
        <v>36049</v>
      </c>
      <c r="G1683" s="232" t="s">
        <v>267</v>
      </c>
      <c r="H1683" s="234">
        <v>1</v>
      </c>
      <c r="I1683" s="236">
        <v>1</v>
      </c>
      <c r="J1683" s="236"/>
      <c r="Y1683" s="176" t="s">
        <v>1144</v>
      </c>
      <c r="Z1683" s="176" t="s">
        <v>1144</v>
      </c>
    </row>
    <row r="1684" spans="1:26" x14ac:dyDescent="0.3">
      <c r="A1684" s="232">
        <v>812764</v>
      </c>
      <c r="B1684" s="232" t="s">
        <v>2561</v>
      </c>
      <c r="C1684" s="232" t="s">
        <v>112</v>
      </c>
      <c r="D1684" s="232" t="s">
        <v>2562</v>
      </c>
      <c r="E1684" s="232">
        <v>1</v>
      </c>
      <c r="F1684" s="233">
        <v>35947</v>
      </c>
      <c r="G1684" s="232" t="s">
        <v>963</v>
      </c>
      <c r="H1684" s="234">
        <v>1</v>
      </c>
      <c r="I1684" s="236">
        <v>1</v>
      </c>
      <c r="J1684" s="236"/>
      <c r="Y1684" s="176" t="s">
        <v>1144</v>
      </c>
      <c r="Z1684" s="176" t="s">
        <v>1144</v>
      </c>
    </row>
    <row r="1685" spans="1:26" x14ac:dyDescent="0.3">
      <c r="A1685" s="232">
        <v>812766</v>
      </c>
      <c r="B1685" s="232" t="s">
        <v>2563</v>
      </c>
      <c r="C1685" s="232" t="s">
        <v>68</v>
      </c>
      <c r="D1685" s="232" t="s">
        <v>637</v>
      </c>
      <c r="E1685" s="232">
        <v>1</v>
      </c>
      <c r="F1685" s="233">
        <v>36541</v>
      </c>
      <c r="G1685" s="232" t="s">
        <v>251</v>
      </c>
      <c r="H1685" s="234">
        <v>1</v>
      </c>
      <c r="I1685" s="236">
        <v>1</v>
      </c>
      <c r="J1685" s="236"/>
      <c r="Y1685" s="176" t="s">
        <v>1144</v>
      </c>
      <c r="Z1685" s="176" t="s">
        <v>1144</v>
      </c>
    </row>
    <row r="1686" spans="1:26" x14ac:dyDescent="0.3">
      <c r="A1686" s="232">
        <v>812771</v>
      </c>
      <c r="B1686" s="232" t="s">
        <v>2566</v>
      </c>
      <c r="C1686" s="232" t="s">
        <v>66</v>
      </c>
      <c r="D1686" s="232" t="s">
        <v>834</v>
      </c>
      <c r="E1686" s="232">
        <v>1</v>
      </c>
      <c r="F1686" s="233">
        <v>33695</v>
      </c>
      <c r="G1686" s="232" t="s">
        <v>788</v>
      </c>
      <c r="H1686" s="234">
        <v>1</v>
      </c>
      <c r="I1686" s="236">
        <v>1</v>
      </c>
      <c r="J1686" s="236"/>
      <c r="Y1686" s="176" t="s">
        <v>1144</v>
      </c>
      <c r="Z1686" s="176" t="s">
        <v>1144</v>
      </c>
    </row>
    <row r="1687" spans="1:26" x14ac:dyDescent="0.3">
      <c r="A1687" s="232">
        <v>812786</v>
      </c>
      <c r="B1687" s="232" t="s">
        <v>2574</v>
      </c>
      <c r="C1687" s="232" t="s">
        <v>105</v>
      </c>
      <c r="D1687" s="232" t="s">
        <v>794</v>
      </c>
      <c r="E1687" s="232">
        <v>1</v>
      </c>
      <c r="F1687" s="233">
        <v>36535</v>
      </c>
      <c r="G1687" s="232" t="s">
        <v>858</v>
      </c>
      <c r="H1687" s="234">
        <v>1</v>
      </c>
      <c r="I1687" s="236">
        <v>1</v>
      </c>
      <c r="J1687" s="236"/>
      <c r="Y1687" s="176" t="s">
        <v>1144</v>
      </c>
      <c r="Z1687" s="176" t="s">
        <v>1144</v>
      </c>
    </row>
    <row r="1688" spans="1:26" x14ac:dyDescent="0.3">
      <c r="A1688" s="232">
        <v>812787</v>
      </c>
      <c r="B1688" s="232" t="s">
        <v>2575</v>
      </c>
      <c r="C1688" s="232" t="s">
        <v>130</v>
      </c>
      <c r="D1688" s="232" t="s">
        <v>2576</v>
      </c>
      <c r="E1688" s="232">
        <v>1</v>
      </c>
      <c r="F1688" s="233">
        <v>36106</v>
      </c>
      <c r="G1688" s="232" t="s">
        <v>251</v>
      </c>
      <c r="H1688" s="234">
        <v>1</v>
      </c>
      <c r="I1688" s="236">
        <v>1</v>
      </c>
      <c r="J1688" s="236"/>
      <c r="Y1688" s="176" t="s">
        <v>1144</v>
      </c>
      <c r="Z1688" s="176" t="s">
        <v>1144</v>
      </c>
    </row>
    <row r="1689" spans="1:26" x14ac:dyDescent="0.3">
      <c r="A1689" s="232">
        <v>812788</v>
      </c>
      <c r="B1689" s="232" t="s">
        <v>2577</v>
      </c>
      <c r="C1689" s="232" t="s">
        <v>66</v>
      </c>
      <c r="D1689" s="232" t="s">
        <v>717</v>
      </c>
      <c r="E1689" s="232">
        <v>1</v>
      </c>
      <c r="F1689" s="233">
        <v>35582</v>
      </c>
      <c r="G1689" s="232" t="s">
        <v>265</v>
      </c>
      <c r="H1689" s="234">
        <v>1</v>
      </c>
      <c r="I1689" s="236">
        <v>1</v>
      </c>
      <c r="J1689" s="236"/>
      <c r="Y1689" s="176" t="s">
        <v>1144</v>
      </c>
      <c r="Z1689" s="176" t="s">
        <v>1144</v>
      </c>
    </row>
    <row r="1690" spans="1:26" x14ac:dyDescent="0.3">
      <c r="A1690" s="232">
        <v>812789</v>
      </c>
      <c r="B1690" s="232" t="s">
        <v>2578</v>
      </c>
      <c r="C1690" s="232" t="s">
        <v>171</v>
      </c>
      <c r="D1690" s="232" t="s">
        <v>670</v>
      </c>
      <c r="E1690" s="232">
        <v>1</v>
      </c>
      <c r="F1690" s="233">
        <v>36544</v>
      </c>
      <c r="G1690" s="232" t="s">
        <v>251</v>
      </c>
      <c r="H1690" s="234">
        <v>1</v>
      </c>
      <c r="I1690" s="236">
        <v>1</v>
      </c>
      <c r="J1690" s="236"/>
      <c r="Y1690" s="176" t="s">
        <v>1144</v>
      </c>
      <c r="Z1690" s="176" t="s">
        <v>1144</v>
      </c>
    </row>
    <row r="1691" spans="1:26" x14ac:dyDescent="0.3">
      <c r="A1691" s="232">
        <v>812797</v>
      </c>
      <c r="B1691" s="232" t="s">
        <v>2583</v>
      </c>
      <c r="C1691" s="232" t="s">
        <v>197</v>
      </c>
      <c r="D1691" s="232" t="s">
        <v>2584</v>
      </c>
      <c r="E1691" s="232">
        <v>1</v>
      </c>
      <c r="F1691" s="233">
        <v>31720</v>
      </c>
      <c r="G1691" s="232" t="s">
        <v>251</v>
      </c>
      <c r="H1691" s="234">
        <v>1</v>
      </c>
      <c r="I1691" s="236">
        <v>1</v>
      </c>
      <c r="J1691" s="236"/>
      <c r="Y1691" s="176" t="s">
        <v>1144</v>
      </c>
      <c r="Z1691" s="176" t="s">
        <v>1144</v>
      </c>
    </row>
    <row r="1692" spans="1:26" x14ac:dyDescent="0.3">
      <c r="A1692" s="232">
        <v>812799</v>
      </c>
      <c r="B1692" s="232" t="s">
        <v>2585</v>
      </c>
      <c r="C1692" s="232" t="s">
        <v>114</v>
      </c>
      <c r="D1692" s="232" t="s">
        <v>838</v>
      </c>
      <c r="E1692" s="232">
        <v>1</v>
      </c>
      <c r="F1692" s="233">
        <v>35431</v>
      </c>
      <c r="G1692" s="232" t="s">
        <v>801</v>
      </c>
      <c r="H1692" s="234">
        <v>1</v>
      </c>
      <c r="I1692" s="236">
        <v>1</v>
      </c>
      <c r="J1692" s="236"/>
      <c r="Y1692" s="176" t="s">
        <v>1144</v>
      </c>
      <c r="Z1692" s="176" t="s">
        <v>1144</v>
      </c>
    </row>
    <row r="1693" spans="1:26" x14ac:dyDescent="0.3">
      <c r="A1693" s="232">
        <v>812800</v>
      </c>
      <c r="B1693" s="232" t="s">
        <v>2586</v>
      </c>
      <c r="C1693" s="232" t="s">
        <v>104</v>
      </c>
      <c r="D1693" s="232" t="s">
        <v>2587</v>
      </c>
      <c r="E1693" s="232">
        <v>1</v>
      </c>
      <c r="F1693" s="233">
        <v>30050</v>
      </c>
      <c r="G1693" s="232" t="s">
        <v>2588</v>
      </c>
      <c r="H1693" s="234">
        <v>1</v>
      </c>
      <c r="I1693" s="236">
        <v>1</v>
      </c>
      <c r="J1693" s="236"/>
      <c r="Y1693" s="176" t="s">
        <v>1144</v>
      </c>
      <c r="Z1693" s="176" t="s">
        <v>1144</v>
      </c>
    </row>
    <row r="1694" spans="1:26" x14ac:dyDescent="0.3">
      <c r="A1694" s="232">
        <v>812802</v>
      </c>
      <c r="B1694" s="232" t="s">
        <v>2589</v>
      </c>
      <c r="C1694" s="232" t="s">
        <v>2590</v>
      </c>
      <c r="D1694" s="232" t="s">
        <v>796</v>
      </c>
      <c r="E1694" s="232">
        <v>1</v>
      </c>
      <c r="F1694" s="233">
        <v>35070</v>
      </c>
      <c r="G1694" s="232" t="s">
        <v>251</v>
      </c>
      <c r="H1694" s="234">
        <v>1</v>
      </c>
      <c r="I1694" s="236">
        <v>1</v>
      </c>
      <c r="J1694" s="236"/>
      <c r="Y1694" s="176" t="s">
        <v>1144</v>
      </c>
      <c r="Z1694" s="176" t="s">
        <v>1144</v>
      </c>
    </row>
    <row r="1695" spans="1:26" x14ac:dyDescent="0.3">
      <c r="A1695" s="232">
        <v>812803</v>
      </c>
      <c r="B1695" s="232" t="s">
        <v>2591</v>
      </c>
      <c r="C1695" s="232" t="s">
        <v>66</v>
      </c>
      <c r="D1695" s="232" t="s">
        <v>908</v>
      </c>
      <c r="E1695" s="232">
        <v>1</v>
      </c>
      <c r="F1695" s="233">
        <v>35629</v>
      </c>
      <c r="G1695" s="232" t="s">
        <v>759</v>
      </c>
      <c r="H1695" s="234">
        <v>1</v>
      </c>
      <c r="I1695" s="236">
        <v>1</v>
      </c>
      <c r="J1695" s="236"/>
      <c r="Y1695" s="176" t="s">
        <v>1144</v>
      </c>
      <c r="Z1695" s="176" t="s">
        <v>1144</v>
      </c>
    </row>
    <row r="1696" spans="1:26" x14ac:dyDescent="0.3">
      <c r="A1696" s="232">
        <v>812808</v>
      </c>
      <c r="B1696" s="232" t="s">
        <v>2592</v>
      </c>
      <c r="C1696" s="232" t="s">
        <v>1325</v>
      </c>
      <c r="D1696" s="232" t="s">
        <v>931</v>
      </c>
      <c r="E1696" s="232">
        <v>1</v>
      </c>
      <c r="F1696" s="233">
        <v>34700</v>
      </c>
      <c r="G1696" s="232" t="s">
        <v>709</v>
      </c>
      <c r="H1696" s="234">
        <v>1</v>
      </c>
      <c r="I1696" s="236">
        <v>1</v>
      </c>
      <c r="J1696" s="236"/>
      <c r="Y1696" s="176" t="s">
        <v>1144</v>
      </c>
      <c r="Z1696" s="176" t="s">
        <v>1144</v>
      </c>
    </row>
    <row r="1697" spans="1:26" x14ac:dyDescent="0.3">
      <c r="A1697" s="232">
        <v>812809</v>
      </c>
      <c r="B1697" s="232" t="s">
        <v>2593</v>
      </c>
      <c r="C1697" s="232" t="s">
        <v>342</v>
      </c>
      <c r="D1697" s="232" t="s">
        <v>1938</v>
      </c>
      <c r="E1697" s="232">
        <v>1</v>
      </c>
      <c r="F1697" s="233">
        <v>35959</v>
      </c>
      <c r="G1697" s="232" t="s">
        <v>2343</v>
      </c>
      <c r="H1697" s="234">
        <v>1</v>
      </c>
      <c r="I1697" s="236">
        <v>1</v>
      </c>
      <c r="J1697" s="236"/>
      <c r="Y1697" s="176" t="s">
        <v>1144</v>
      </c>
      <c r="Z1697" s="176" t="s">
        <v>1144</v>
      </c>
    </row>
    <row r="1698" spans="1:26" x14ac:dyDescent="0.3">
      <c r="A1698" s="232">
        <v>812826</v>
      </c>
      <c r="B1698" s="232" t="s">
        <v>2609</v>
      </c>
      <c r="C1698" s="232" t="s">
        <v>446</v>
      </c>
      <c r="D1698" s="232" t="s">
        <v>2124</v>
      </c>
      <c r="E1698" s="232">
        <v>1</v>
      </c>
      <c r="F1698" s="233">
        <v>35431</v>
      </c>
      <c r="G1698" s="232" t="s">
        <v>621</v>
      </c>
      <c r="H1698" s="234">
        <v>1</v>
      </c>
      <c r="I1698" s="236">
        <v>1</v>
      </c>
      <c r="J1698" s="236"/>
      <c r="Y1698" s="176" t="s">
        <v>1144</v>
      </c>
      <c r="Z1698" s="176" t="s">
        <v>1144</v>
      </c>
    </row>
    <row r="1699" spans="1:26" x14ac:dyDescent="0.3">
      <c r="A1699" s="232">
        <v>812831</v>
      </c>
      <c r="B1699" s="232" t="s">
        <v>2610</v>
      </c>
      <c r="C1699" s="232" t="s">
        <v>358</v>
      </c>
      <c r="D1699" s="232" t="s">
        <v>2611</v>
      </c>
      <c r="E1699" s="232">
        <v>1</v>
      </c>
      <c r="F1699" s="233">
        <v>27075</v>
      </c>
      <c r="G1699" s="232" t="s">
        <v>251</v>
      </c>
      <c r="H1699" s="234">
        <v>1</v>
      </c>
      <c r="I1699" s="236">
        <v>1</v>
      </c>
      <c r="J1699" s="236"/>
      <c r="Y1699" s="176" t="s">
        <v>1144</v>
      </c>
      <c r="Z1699" s="176" t="s">
        <v>1144</v>
      </c>
    </row>
    <row r="1700" spans="1:26" x14ac:dyDescent="0.3">
      <c r="A1700" s="232">
        <v>812838</v>
      </c>
      <c r="B1700" s="232" t="s">
        <v>2613</v>
      </c>
      <c r="C1700" s="232" t="s">
        <v>538</v>
      </c>
      <c r="D1700" s="232" t="s">
        <v>2614</v>
      </c>
      <c r="E1700" s="232">
        <v>1</v>
      </c>
      <c r="F1700" s="233">
        <v>29471</v>
      </c>
      <c r="G1700" s="232" t="s">
        <v>269</v>
      </c>
      <c r="H1700" s="234">
        <v>1</v>
      </c>
      <c r="I1700" s="236">
        <v>1</v>
      </c>
      <c r="J1700" s="236"/>
      <c r="Y1700" s="176" t="s">
        <v>1144</v>
      </c>
      <c r="Z1700" s="176" t="s">
        <v>1144</v>
      </c>
    </row>
    <row r="1701" spans="1:26" x14ac:dyDescent="0.3">
      <c r="A1701" s="232">
        <v>812843</v>
      </c>
      <c r="B1701" s="232" t="s">
        <v>2619</v>
      </c>
      <c r="C1701" s="232" t="s">
        <v>369</v>
      </c>
      <c r="D1701" s="232" t="s">
        <v>1353</v>
      </c>
      <c r="E1701" s="232">
        <v>1</v>
      </c>
      <c r="F1701" s="233">
        <v>35278</v>
      </c>
      <c r="G1701" s="232" t="s">
        <v>2384</v>
      </c>
      <c r="H1701" s="234">
        <v>1</v>
      </c>
      <c r="I1701" s="236">
        <v>1</v>
      </c>
      <c r="J1701" s="236"/>
      <c r="Y1701" s="176" t="s">
        <v>1144</v>
      </c>
      <c r="Z1701" s="176" t="s">
        <v>1144</v>
      </c>
    </row>
    <row r="1702" spans="1:26" x14ac:dyDescent="0.3">
      <c r="A1702" s="232">
        <v>812844</v>
      </c>
      <c r="B1702" s="232" t="s">
        <v>2620</v>
      </c>
      <c r="C1702" s="232" t="s">
        <v>68</v>
      </c>
      <c r="D1702" s="232" t="s">
        <v>784</v>
      </c>
      <c r="E1702" s="232">
        <v>1</v>
      </c>
      <c r="F1702" s="233">
        <v>35408</v>
      </c>
      <c r="G1702" s="232" t="s">
        <v>251</v>
      </c>
      <c r="H1702" s="234">
        <v>1</v>
      </c>
      <c r="I1702" s="236">
        <v>1</v>
      </c>
      <c r="J1702" s="236"/>
      <c r="Y1702" s="176" t="s">
        <v>1144</v>
      </c>
      <c r="Z1702" s="176" t="s">
        <v>1144</v>
      </c>
    </row>
    <row r="1703" spans="1:26" x14ac:dyDescent="0.3">
      <c r="A1703" s="232">
        <v>812845</v>
      </c>
      <c r="B1703" s="232" t="s">
        <v>2621</v>
      </c>
      <c r="C1703" s="232" t="s">
        <v>2622</v>
      </c>
      <c r="D1703" s="232" t="s">
        <v>2623</v>
      </c>
      <c r="E1703" s="232">
        <v>1</v>
      </c>
      <c r="F1703" s="233">
        <v>36224</v>
      </c>
      <c r="G1703" s="232" t="s">
        <v>1160</v>
      </c>
      <c r="H1703" s="234">
        <v>1</v>
      </c>
      <c r="I1703" s="236">
        <v>1</v>
      </c>
      <c r="J1703" s="236"/>
      <c r="Y1703" s="176" t="s">
        <v>1144</v>
      </c>
      <c r="Z1703" s="176" t="s">
        <v>1144</v>
      </c>
    </row>
    <row r="1704" spans="1:26" x14ac:dyDescent="0.3">
      <c r="A1704" s="232">
        <v>812846</v>
      </c>
      <c r="B1704" s="232" t="s">
        <v>2624</v>
      </c>
      <c r="C1704" s="232" t="s">
        <v>359</v>
      </c>
      <c r="D1704" s="232" t="s">
        <v>644</v>
      </c>
      <c r="E1704" s="232">
        <v>1</v>
      </c>
      <c r="F1704" s="233">
        <v>36380</v>
      </c>
      <c r="G1704" s="232" t="s">
        <v>251</v>
      </c>
      <c r="H1704" s="234">
        <v>1</v>
      </c>
      <c r="I1704" s="236">
        <v>1</v>
      </c>
      <c r="J1704" s="236"/>
      <c r="Y1704" s="176" t="s">
        <v>1144</v>
      </c>
      <c r="Z1704" s="176" t="s">
        <v>1144</v>
      </c>
    </row>
    <row r="1705" spans="1:26" x14ac:dyDescent="0.3">
      <c r="A1705" s="232">
        <v>812847</v>
      </c>
      <c r="B1705" s="232" t="s">
        <v>2625</v>
      </c>
      <c r="C1705" s="232" t="s">
        <v>103</v>
      </c>
      <c r="D1705" s="232" t="s">
        <v>670</v>
      </c>
      <c r="E1705" s="232">
        <v>1</v>
      </c>
      <c r="F1705" s="233">
        <v>35280</v>
      </c>
      <c r="G1705" s="232" t="s">
        <v>2626</v>
      </c>
      <c r="H1705" s="234">
        <v>1</v>
      </c>
      <c r="I1705" s="236">
        <v>1</v>
      </c>
      <c r="J1705" s="236"/>
      <c r="Y1705" s="176" t="s">
        <v>1144</v>
      </c>
      <c r="Z1705" s="176" t="s">
        <v>1144</v>
      </c>
    </row>
    <row r="1706" spans="1:26" x14ac:dyDescent="0.3">
      <c r="A1706" s="232">
        <v>812852</v>
      </c>
      <c r="B1706" s="232" t="s">
        <v>2627</v>
      </c>
      <c r="C1706" s="232" t="s">
        <v>280</v>
      </c>
      <c r="D1706" s="232" t="s">
        <v>2628</v>
      </c>
      <c r="E1706" s="232">
        <v>1</v>
      </c>
      <c r="F1706" s="233">
        <v>32389</v>
      </c>
      <c r="G1706" s="232" t="s">
        <v>251</v>
      </c>
      <c r="H1706" s="234">
        <v>1</v>
      </c>
      <c r="I1706" s="236">
        <v>1</v>
      </c>
      <c r="J1706" s="236"/>
      <c r="Y1706" s="176" t="s">
        <v>1144</v>
      </c>
      <c r="Z1706" s="176" t="s">
        <v>1144</v>
      </c>
    </row>
    <row r="1707" spans="1:26" x14ac:dyDescent="0.3">
      <c r="A1707" s="232">
        <v>812854</v>
      </c>
      <c r="B1707" s="232" t="s">
        <v>2629</v>
      </c>
      <c r="C1707" s="232" t="s">
        <v>67</v>
      </c>
      <c r="D1707" s="232" t="s">
        <v>950</v>
      </c>
      <c r="E1707" s="232">
        <v>1</v>
      </c>
      <c r="F1707" s="233">
        <v>32025</v>
      </c>
      <c r="G1707" s="232" t="s">
        <v>251</v>
      </c>
      <c r="H1707" s="234">
        <v>1</v>
      </c>
      <c r="I1707" s="236">
        <v>1</v>
      </c>
      <c r="J1707" s="236"/>
      <c r="Y1707" s="176" t="s">
        <v>1144</v>
      </c>
      <c r="Z1707" s="176" t="s">
        <v>1144</v>
      </c>
    </row>
    <row r="1708" spans="1:26" x14ac:dyDescent="0.3">
      <c r="A1708" s="232">
        <v>812856</v>
      </c>
      <c r="B1708" s="232" t="s">
        <v>2631</v>
      </c>
      <c r="C1708" s="232" t="s">
        <v>126</v>
      </c>
      <c r="D1708" s="232" t="s">
        <v>784</v>
      </c>
      <c r="E1708" s="232">
        <v>1</v>
      </c>
      <c r="F1708" s="233">
        <v>35358</v>
      </c>
      <c r="G1708" s="232" t="s">
        <v>640</v>
      </c>
      <c r="H1708" s="234">
        <v>1</v>
      </c>
      <c r="I1708" s="236">
        <v>1</v>
      </c>
      <c r="J1708" s="236"/>
      <c r="Y1708" s="176" t="s">
        <v>1144</v>
      </c>
      <c r="Z1708" s="176" t="s">
        <v>1144</v>
      </c>
    </row>
    <row r="1709" spans="1:26" x14ac:dyDescent="0.3">
      <c r="A1709" s="232">
        <v>812860</v>
      </c>
      <c r="B1709" s="232" t="s">
        <v>2632</v>
      </c>
      <c r="C1709" s="232" t="s">
        <v>139</v>
      </c>
      <c r="D1709" s="232" t="s">
        <v>1308</v>
      </c>
      <c r="E1709" s="232">
        <v>1</v>
      </c>
      <c r="F1709" s="233">
        <v>33621</v>
      </c>
      <c r="G1709" s="232" t="s">
        <v>2633</v>
      </c>
      <c r="H1709" s="234">
        <v>1</v>
      </c>
      <c r="I1709" s="236">
        <v>1</v>
      </c>
      <c r="J1709" s="236"/>
      <c r="Y1709" s="176" t="s">
        <v>1144</v>
      </c>
      <c r="Z1709" s="176" t="s">
        <v>1144</v>
      </c>
    </row>
    <row r="1710" spans="1:26" x14ac:dyDescent="0.3">
      <c r="A1710" s="232">
        <v>812861</v>
      </c>
      <c r="B1710" s="232" t="s">
        <v>2634</v>
      </c>
      <c r="C1710" s="232" t="s">
        <v>141</v>
      </c>
      <c r="D1710" s="232" t="s">
        <v>2635</v>
      </c>
      <c r="E1710" s="232">
        <v>1</v>
      </c>
      <c r="F1710" s="233">
        <v>35551</v>
      </c>
      <c r="G1710" s="232" t="s">
        <v>2636</v>
      </c>
      <c r="H1710" s="234">
        <v>1</v>
      </c>
      <c r="I1710" s="236">
        <v>1</v>
      </c>
      <c r="J1710" s="236"/>
      <c r="Y1710" s="176" t="s">
        <v>1144</v>
      </c>
      <c r="Z1710" s="176" t="s">
        <v>1144</v>
      </c>
    </row>
    <row r="1711" spans="1:26" x14ac:dyDescent="0.3">
      <c r="A1711" s="232">
        <v>812888</v>
      </c>
      <c r="B1711" s="232" t="s">
        <v>2652</v>
      </c>
      <c r="C1711" s="232" t="s">
        <v>455</v>
      </c>
      <c r="D1711" s="232" t="s">
        <v>2653</v>
      </c>
      <c r="E1711" s="232">
        <v>1</v>
      </c>
      <c r="F1711" s="233">
        <v>36474</v>
      </c>
      <c r="G1711" s="232" t="s">
        <v>267</v>
      </c>
      <c r="H1711" s="234">
        <v>1</v>
      </c>
      <c r="I1711" s="236">
        <v>1</v>
      </c>
      <c r="J1711" s="236"/>
      <c r="Y1711" s="176" t="s">
        <v>1144</v>
      </c>
      <c r="Z1711" s="176" t="s">
        <v>1144</v>
      </c>
    </row>
    <row r="1712" spans="1:26" x14ac:dyDescent="0.3">
      <c r="A1712" s="232">
        <v>812889</v>
      </c>
      <c r="B1712" s="232" t="s">
        <v>2654</v>
      </c>
      <c r="C1712" s="232" t="s">
        <v>1254</v>
      </c>
      <c r="D1712" s="232" t="s">
        <v>2655</v>
      </c>
      <c r="E1712" s="232">
        <v>1</v>
      </c>
      <c r="F1712" s="233">
        <v>34603</v>
      </c>
      <c r="G1712" s="232" t="s">
        <v>682</v>
      </c>
      <c r="H1712" s="234">
        <v>1</v>
      </c>
      <c r="I1712" s="236">
        <v>1</v>
      </c>
      <c r="J1712" s="236"/>
      <c r="Y1712" s="176" t="s">
        <v>1144</v>
      </c>
      <c r="Z1712" s="176" t="s">
        <v>1144</v>
      </c>
    </row>
    <row r="1713" spans="1:26" x14ac:dyDescent="0.3">
      <c r="A1713" s="232">
        <v>812890</v>
      </c>
      <c r="B1713" s="232" t="s">
        <v>2656</v>
      </c>
      <c r="C1713" s="232" t="s">
        <v>66</v>
      </c>
      <c r="D1713" s="232" t="s">
        <v>206</v>
      </c>
      <c r="E1713" s="232">
        <v>1</v>
      </c>
      <c r="F1713" s="233">
        <v>30515</v>
      </c>
      <c r="G1713" s="232" t="s">
        <v>2657</v>
      </c>
      <c r="H1713" s="234">
        <v>1</v>
      </c>
      <c r="I1713" s="236">
        <v>1</v>
      </c>
      <c r="J1713" s="236"/>
      <c r="Y1713" s="176" t="s">
        <v>1144</v>
      </c>
      <c r="Z1713" s="176" t="s">
        <v>1144</v>
      </c>
    </row>
    <row r="1714" spans="1:26" x14ac:dyDescent="0.3">
      <c r="A1714" s="232">
        <v>812902</v>
      </c>
      <c r="B1714" s="232" t="s">
        <v>2659</v>
      </c>
      <c r="C1714" s="232" t="s">
        <v>104</v>
      </c>
      <c r="D1714" s="232" t="s">
        <v>664</v>
      </c>
      <c r="E1714" s="232">
        <v>1</v>
      </c>
      <c r="F1714" s="233">
        <v>36356</v>
      </c>
      <c r="G1714" s="232" t="s">
        <v>759</v>
      </c>
      <c r="H1714" s="234">
        <v>1</v>
      </c>
      <c r="I1714" s="236">
        <v>1</v>
      </c>
      <c r="J1714" s="236"/>
      <c r="Y1714" s="176" t="s">
        <v>1144</v>
      </c>
      <c r="Z1714" s="176" t="s">
        <v>1144</v>
      </c>
    </row>
    <row r="1715" spans="1:26" x14ac:dyDescent="0.3">
      <c r="A1715" s="232">
        <v>812903</v>
      </c>
      <c r="B1715" s="232" t="s">
        <v>2660</v>
      </c>
      <c r="C1715" s="232" t="s">
        <v>172</v>
      </c>
      <c r="D1715" s="232" t="s">
        <v>692</v>
      </c>
      <c r="E1715" s="232">
        <v>1</v>
      </c>
      <c r="F1715" s="233">
        <v>35805</v>
      </c>
      <c r="G1715" s="232" t="s">
        <v>666</v>
      </c>
      <c r="H1715" s="234">
        <v>1</v>
      </c>
      <c r="I1715" s="236">
        <v>1</v>
      </c>
      <c r="J1715" s="236"/>
      <c r="Y1715" s="176" t="s">
        <v>1144</v>
      </c>
      <c r="Z1715" s="176" t="s">
        <v>1144</v>
      </c>
    </row>
    <row r="1716" spans="1:26" x14ac:dyDescent="0.3">
      <c r="A1716" s="232">
        <v>812904</v>
      </c>
      <c r="B1716" s="232" t="s">
        <v>2661</v>
      </c>
      <c r="C1716" s="232" t="s">
        <v>539</v>
      </c>
      <c r="D1716" s="232" t="s">
        <v>875</v>
      </c>
      <c r="E1716" s="232">
        <v>1</v>
      </c>
      <c r="F1716" s="233">
        <v>32663</v>
      </c>
      <c r="G1716" s="232" t="s">
        <v>251</v>
      </c>
      <c r="H1716" s="234">
        <v>1</v>
      </c>
      <c r="I1716" s="236">
        <v>1</v>
      </c>
      <c r="J1716" s="236"/>
      <c r="Y1716" s="176" t="s">
        <v>1144</v>
      </c>
      <c r="Z1716" s="176" t="s">
        <v>1144</v>
      </c>
    </row>
    <row r="1717" spans="1:26" x14ac:dyDescent="0.3">
      <c r="A1717" s="232">
        <v>812913</v>
      </c>
      <c r="B1717" s="232" t="s">
        <v>2664</v>
      </c>
      <c r="C1717" s="232" t="s">
        <v>66</v>
      </c>
      <c r="D1717" s="232" t="s">
        <v>2665</v>
      </c>
      <c r="E1717" s="232">
        <v>1</v>
      </c>
      <c r="F1717" s="233">
        <v>28236</v>
      </c>
      <c r="G1717" s="232" t="s">
        <v>251</v>
      </c>
      <c r="H1717" s="234">
        <v>1</v>
      </c>
      <c r="I1717" s="236">
        <v>1</v>
      </c>
      <c r="J1717" s="236"/>
      <c r="Y1717" s="176" t="s">
        <v>1144</v>
      </c>
      <c r="Z1717" s="176" t="s">
        <v>1144</v>
      </c>
    </row>
    <row r="1718" spans="1:26" x14ac:dyDescent="0.3">
      <c r="A1718" s="232">
        <v>812914</v>
      </c>
      <c r="B1718" s="232" t="s">
        <v>2666</v>
      </c>
      <c r="C1718" s="232" t="s">
        <v>64</v>
      </c>
      <c r="D1718" s="232" t="s">
        <v>918</v>
      </c>
      <c r="E1718" s="232">
        <v>1</v>
      </c>
      <c r="F1718" s="233">
        <v>27353</v>
      </c>
      <c r="G1718" s="232" t="s">
        <v>251</v>
      </c>
      <c r="H1718" s="234">
        <v>1</v>
      </c>
      <c r="I1718" s="236">
        <v>1</v>
      </c>
      <c r="J1718" s="236"/>
      <c r="Y1718" s="176" t="s">
        <v>1144</v>
      </c>
      <c r="Z1718" s="176" t="s">
        <v>1144</v>
      </c>
    </row>
    <row r="1719" spans="1:26" x14ac:dyDescent="0.3">
      <c r="A1719" s="232">
        <v>812915</v>
      </c>
      <c r="B1719" s="232" t="s">
        <v>2667</v>
      </c>
      <c r="C1719" s="232" t="s">
        <v>83</v>
      </c>
      <c r="D1719" s="232" t="s">
        <v>1645</v>
      </c>
      <c r="E1719" s="232">
        <v>1</v>
      </c>
      <c r="F1719" s="233">
        <v>36181</v>
      </c>
      <c r="G1719" s="232" t="s">
        <v>251</v>
      </c>
      <c r="H1719" s="234">
        <v>1</v>
      </c>
      <c r="I1719" s="236">
        <v>1</v>
      </c>
      <c r="J1719" s="236"/>
      <c r="Y1719" s="176" t="s">
        <v>1144</v>
      </c>
      <c r="Z1719" s="176" t="s">
        <v>1144</v>
      </c>
    </row>
    <row r="1720" spans="1:26" x14ac:dyDescent="0.3">
      <c r="A1720" s="232">
        <v>812917</v>
      </c>
      <c r="B1720" s="232" t="s">
        <v>2668</v>
      </c>
      <c r="C1720" s="232" t="s">
        <v>66</v>
      </c>
      <c r="D1720" s="232" t="s">
        <v>875</v>
      </c>
      <c r="E1720" s="232">
        <v>1</v>
      </c>
      <c r="F1720" s="233">
        <v>35195</v>
      </c>
      <c r="G1720" s="232" t="s">
        <v>251</v>
      </c>
      <c r="H1720" s="234">
        <v>1</v>
      </c>
      <c r="I1720" s="236">
        <v>1</v>
      </c>
      <c r="J1720" s="236"/>
      <c r="Y1720" s="176" t="s">
        <v>1144</v>
      </c>
      <c r="Z1720" s="176" t="s">
        <v>1144</v>
      </c>
    </row>
    <row r="1721" spans="1:26" x14ac:dyDescent="0.3">
      <c r="A1721" s="232">
        <v>812924</v>
      </c>
      <c r="B1721" s="232" t="s">
        <v>2671</v>
      </c>
      <c r="C1721" s="232" t="s">
        <v>69</v>
      </c>
      <c r="D1721" s="232" t="s">
        <v>1905</v>
      </c>
      <c r="E1721" s="232">
        <v>1</v>
      </c>
      <c r="F1721" s="233">
        <v>34705</v>
      </c>
      <c r="G1721" s="232" t="s">
        <v>261</v>
      </c>
      <c r="H1721" s="234">
        <v>1</v>
      </c>
      <c r="I1721" s="236">
        <v>1</v>
      </c>
      <c r="J1721" s="236"/>
      <c r="Y1721" s="176" t="s">
        <v>1144</v>
      </c>
      <c r="Z1721" s="176" t="s">
        <v>1144</v>
      </c>
    </row>
    <row r="1722" spans="1:26" x14ac:dyDescent="0.3">
      <c r="A1722" s="232">
        <v>812927</v>
      </c>
      <c r="B1722" s="232" t="s">
        <v>2674</v>
      </c>
      <c r="C1722" s="232" t="s">
        <v>458</v>
      </c>
      <c r="D1722" s="232" t="s">
        <v>697</v>
      </c>
      <c r="E1722" s="232">
        <v>1</v>
      </c>
      <c r="F1722" s="233" t="s">
        <v>2675</v>
      </c>
      <c r="G1722" s="232" t="s">
        <v>765</v>
      </c>
      <c r="H1722" s="234">
        <v>1</v>
      </c>
      <c r="I1722" s="236">
        <v>1</v>
      </c>
      <c r="J1722" s="236"/>
      <c r="Y1722" s="176" t="s">
        <v>1144</v>
      </c>
      <c r="Z1722" s="176" t="s">
        <v>1144</v>
      </c>
    </row>
    <row r="1723" spans="1:26" x14ac:dyDescent="0.3">
      <c r="A1723" s="232">
        <v>812930</v>
      </c>
      <c r="B1723" s="232" t="s">
        <v>2676</v>
      </c>
      <c r="C1723" s="232" t="s">
        <v>103</v>
      </c>
      <c r="D1723" s="232" t="s">
        <v>2677</v>
      </c>
      <c r="E1723" s="232">
        <v>1</v>
      </c>
      <c r="F1723" s="233">
        <v>31251</v>
      </c>
      <c r="G1723" s="232" t="s">
        <v>253</v>
      </c>
      <c r="H1723" s="234">
        <v>1</v>
      </c>
      <c r="I1723" s="236">
        <v>1</v>
      </c>
      <c r="J1723" s="236"/>
      <c r="Y1723" s="176" t="s">
        <v>1144</v>
      </c>
      <c r="Z1723" s="176" t="s">
        <v>1144</v>
      </c>
    </row>
    <row r="1724" spans="1:26" x14ac:dyDescent="0.3">
      <c r="A1724" s="232">
        <v>812931</v>
      </c>
      <c r="B1724" s="232" t="s">
        <v>2678</v>
      </c>
      <c r="C1724" s="232" t="s">
        <v>104</v>
      </c>
      <c r="D1724" s="232" t="s">
        <v>1043</v>
      </c>
      <c r="E1724" s="232">
        <v>1</v>
      </c>
      <c r="F1724" s="233">
        <v>36335</v>
      </c>
      <c r="G1724" s="232" t="s">
        <v>251</v>
      </c>
      <c r="H1724" s="234">
        <v>1</v>
      </c>
      <c r="I1724" s="236">
        <v>1</v>
      </c>
      <c r="J1724" s="236"/>
      <c r="Y1724" s="176" t="s">
        <v>1144</v>
      </c>
      <c r="Z1724" s="176" t="s">
        <v>1144</v>
      </c>
    </row>
    <row r="1725" spans="1:26" x14ac:dyDescent="0.3">
      <c r="A1725" s="232">
        <v>812933</v>
      </c>
      <c r="B1725" s="232" t="s">
        <v>2679</v>
      </c>
      <c r="C1725" s="232" t="s">
        <v>81</v>
      </c>
      <c r="D1725" s="232" t="s">
        <v>659</v>
      </c>
      <c r="E1725" s="232">
        <v>1</v>
      </c>
      <c r="F1725" s="233">
        <v>36336</v>
      </c>
      <c r="G1725" s="232" t="s">
        <v>1083</v>
      </c>
      <c r="H1725" s="234">
        <v>1</v>
      </c>
      <c r="I1725" s="236">
        <v>1</v>
      </c>
      <c r="J1725" s="236"/>
      <c r="Y1725" s="176" t="s">
        <v>1144</v>
      </c>
      <c r="Z1725" s="176" t="s">
        <v>1144</v>
      </c>
    </row>
    <row r="1726" spans="1:26" x14ac:dyDescent="0.3">
      <c r="A1726" s="232">
        <v>812934</v>
      </c>
      <c r="B1726" s="232" t="s">
        <v>2680</v>
      </c>
      <c r="C1726" s="232" t="s">
        <v>442</v>
      </c>
      <c r="D1726" s="232" t="s">
        <v>691</v>
      </c>
      <c r="E1726" s="232">
        <v>1</v>
      </c>
      <c r="F1726" s="233">
        <v>36389</v>
      </c>
      <c r="G1726" s="232" t="s">
        <v>251</v>
      </c>
      <c r="H1726" s="234">
        <v>1</v>
      </c>
      <c r="I1726" s="236">
        <v>1</v>
      </c>
      <c r="J1726" s="236"/>
      <c r="Y1726" s="176" t="s">
        <v>1144</v>
      </c>
      <c r="Z1726" s="176" t="s">
        <v>1144</v>
      </c>
    </row>
    <row r="1727" spans="1:26" x14ac:dyDescent="0.3">
      <c r="A1727" s="232">
        <v>812935</v>
      </c>
      <c r="B1727" s="232" t="s">
        <v>2681</v>
      </c>
      <c r="C1727" s="232" t="s">
        <v>414</v>
      </c>
      <c r="D1727" s="232" t="s">
        <v>2682</v>
      </c>
      <c r="E1727" s="232">
        <v>1</v>
      </c>
      <c r="F1727" s="233">
        <v>35796</v>
      </c>
      <c r="G1727" s="232" t="s">
        <v>251</v>
      </c>
      <c r="H1727" s="234">
        <v>1</v>
      </c>
      <c r="I1727" s="236">
        <v>1</v>
      </c>
      <c r="J1727" s="236"/>
      <c r="Y1727" s="176" t="s">
        <v>1144</v>
      </c>
      <c r="Z1727" s="176" t="s">
        <v>1144</v>
      </c>
    </row>
    <row r="1728" spans="1:26" x14ac:dyDescent="0.3">
      <c r="A1728" s="232">
        <v>812936</v>
      </c>
      <c r="B1728" s="232" t="s">
        <v>2683</v>
      </c>
      <c r="C1728" s="232" t="s">
        <v>186</v>
      </c>
      <c r="D1728" s="232" t="s">
        <v>2684</v>
      </c>
      <c r="E1728" s="232">
        <v>1</v>
      </c>
      <c r="F1728" s="233">
        <v>35326</v>
      </c>
      <c r="G1728" s="232" t="s">
        <v>799</v>
      </c>
      <c r="H1728" s="234">
        <v>1</v>
      </c>
      <c r="I1728" s="236">
        <v>1</v>
      </c>
      <c r="J1728" s="236"/>
      <c r="Y1728" s="176" t="s">
        <v>1144</v>
      </c>
      <c r="Z1728" s="176" t="s">
        <v>1144</v>
      </c>
    </row>
    <row r="1729" spans="1:26" x14ac:dyDescent="0.3">
      <c r="A1729" s="232">
        <v>812937</v>
      </c>
      <c r="B1729" s="232" t="s">
        <v>2685</v>
      </c>
      <c r="C1729" s="232" t="s">
        <v>125</v>
      </c>
      <c r="D1729" s="232" t="s">
        <v>900</v>
      </c>
      <c r="E1729" s="232">
        <v>1</v>
      </c>
      <c r="F1729" s="233">
        <v>36496</v>
      </c>
      <c r="G1729" s="232" t="s">
        <v>251</v>
      </c>
      <c r="H1729" s="234">
        <v>1</v>
      </c>
      <c r="I1729" s="236">
        <v>1</v>
      </c>
      <c r="J1729" s="236"/>
      <c r="Y1729" s="176" t="s">
        <v>1144</v>
      </c>
      <c r="Z1729" s="176" t="s">
        <v>1144</v>
      </c>
    </row>
    <row r="1730" spans="1:26" x14ac:dyDescent="0.3">
      <c r="A1730" s="232">
        <v>812938</v>
      </c>
      <c r="B1730" s="232" t="s">
        <v>2686</v>
      </c>
      <c r="C1730" s="232" t="s">
        <v>114</v>
      </c>
      <c r="D1730" s="232" t="s">
        <v>726</v>
      </c>
      <c r="E1730" s="232">
        <v>1</v>
      </c>
      <c r="F1730" s="233">
        <v>35930</v>
      </c>
      <c r="G1730" s="232" t="s">
        <v>685</v>
      </c>
      <c r="H1730" s="234">
        <v>1</v>
      </c>
      <c r="I1730" s="236">
        <v>1</v>
      </c>
      <c r="J1730" s="236"/>
      <c r="Y1730" s="176" t="s">
        <v>1144</v>
      </c>
      <c r="Z1730" s="176" t="s">
        <v>1144</v>
      </c>
    </row>
    <row r="1731" spans="1:26" x14ac:dyDescent="0.3">
      <c r="A1731" s="232">
        <v>812939</v>
      </c>
      <c r="B1731" s="232" t="s">
        <v>2687</v>
      </c>
      <c r="C1731" s="232" t="s">
        <v>2688</v>
      </c>
      <c r="D1731" s="232" t="s">
        <v>670</v>
      </c>
      <c r="E1731" s="232">
        <v>1</v>
      </c>
      <c r="F1731" s="233">
        <v>36313</v>
      </c>
      <c r="G1731" s="232" t="s">
        <v>251</v>
      </c>
      <c r="H1731" s="234">
        <v>1</v>
      </c>
      <c r="I1731" s="236">
        <v>1</v>
      </c>
      <c r="J1731" s="236"/>
      <c r="Y1731" s="176" t="s">
        <v>1144</v>
      </c>
      <c r="Z1731" s="176" t="s">
        <v>1144</v>
      </c>
    </row>
    <row r="1732" spans="1:26" x14ac:dyDescent="0.3">
      <c r="A1732" s="232">
        <v>812940</v>
      </c>
      <c r="B1732" s="232" t="s">
        <v>2689</v>
      </c>
      <c r="C1732" s="232" t="s">
        <v>80</v>
      </c>
      <c r="D1732" s="232" t="s">
        <v>734</v>
      </c>
      <c r="E1732" s="232">
        <v>1</v>
      </c>
      <c r="F1732" s="233">
        <v>35249</v>
      </c>
      <c r="G1732" s="232" t="s">
        <v>251</v>
      </c>
      <c r="H1732" s="234">
        <v>1</v>
      </c>
      <c r="I1732" s="236">
        <v>1</v>
      </c>
      <c r="J1732" s="236"/>
      <c r="Y1732" s="176" t="s">
        <v>1144</v>
      </c>
      <c r="Z1732" s="176" t="s">
        <v>1144</v>
      </c>
    </row>
    <row r="1733" spans="1:26" x14ac:dyDescent="0.3">
      <c r="A1733" s="232">
        <v>812941</v>
      </c>
      <c r="B1733" s="232" t="s">
        <v>2690</v>
      </c>
      <c r="C1733" s="232" t="s">
        <v>2691</v>
      </c>
      <c r="D1733" s="232" t="s">
        <v>619</v>
      </c>
      <c r="E1733" s="232">
        <v>1</v>
      </c>
      <c r="F1733" s="233">
        <v>34261</v>
      </c>
      <c r="G1733" s="232" t="s">
        <v>621</v>
      </c>
      <c r="H1733" s="234">
        <v>1</v>
      </c>
      <c r="I1733" s="236">
        <v>1</v>
      </c>
      <c r="J1733" s="236"/>
      <c r="Y1733" s="176" t="s">
        <v>1144</v>
      </c>
      <c r="Z1733" s="176" t="s">
        <v>1144</v>
      </c>
    </row>
    <row r="1734" spans="1:26" x14ac:dyDescent="0.3">
      <c r="A1734" s="232">
        <v>812942</v>
      </c>
      <c r="B1734" s="232" t="s">
        <v>2692</v>
      </c>
      <c r="C1734" s="232" t="s">
        <v>104</v>
      </c>
      <c r="D1734" s="232" t="s">
        <v>2693</v>
      </c>
      <c r="E1734" s="232">
        <v>1</v>
      </c>
      <c r="F1734" s="233">
        <v>35453</v>
      </c>
      <c r="G1734" s="232" t="s">
        <v>251</v>
      </c>
      <c r="H1734" s="234">
        <v>1</v>
      </c>
      <c r="I1734" s="236">
        <v>1</v>
      </c>
      <c r="J1734" s="236"/>
      <c r="Y1734" s="176" t="s">
        <v>1144</v>
      </c>
      <c r="Z1734" s="176" t="s">
        <v>1144</v>
      </c>
    </row>
    <row r="1735" spans="1:26" x14ac:dyDescent="0.3">
      <c r="A1735" s="232">
        <v>812943</v>
      </c>
      <c r="B1735" s="232" t="s">
        <v>209</v>
      </c>
      <c r="C1735" s="232" t="s">
        <v>364</v>
      </c>
      <c r="D1735" s="232" t="s">
        <v>1075</v>
      </c>
      <c r="E1735" s="232">
        <v>1</v>
      </c>
      <c r="F1735" s="233">
        <v>36176</v>
      </c>
      <c r="G1735" s="232" t="s">
        <v>2694</v>
      </c>
      <c r="H1735" s="234">
        <v>1</v>
      </c>
      <c r="I1735" s="236">
        <v>1</v>
      </c>
      <c r="J1735" s="236"/>
      <c r="Y1735" s="176" t="s">
        <v>1144</v>
      </c>
      <c r="Z1735" s="176" t="s">
        <v>1144</v>
      </c>
    </row>
    <row r="1736" spans="1:26" x14ac:dyDescent="0.3">
      <c r="A1736" s="232">
        <v>812944</v>
      </c>
      <c r="B1736" s="232" t="s">
        <v>2695</v>
      </c>
      <c r="C1736" s="232" t="s">
        <v>370</v>
      </c>
      <c r="D1736" s="232" t="s">
        <v>2696</v>
      </c>
      <c r="E1736" s="232">
        <v>1</v>
      </c>
      <c r="F1736" s="233">
        <v>36299</v>
      </c>
      <c r="G1736" s="232" t="s">
        <v>251</v>
      </c>
      <c r="H1736" s="234">
        <v>1</v>
      </c>
      <c r="I1736" s="236">
        <v>1</v>
      </c>
      <c r="J1736" s="236"/>
      <c r="Y1736" s="176" t="s">
        <v>1144</v>
      </c>
      <c r="Z1736" s="176" t="s">
        <v>1144</v>
      </c>
    </row>
    <row r="1737" spans="1:26" x14ac:dyDescent="0.3">
      <c r="A1737" s="232">
        <v>812946</v>
      </c>
      <c r="B1737" s="232" t="s">
        <v>2697</v>
      </c>
      <c r="C1737" s="232" t="s">
        <v>129</v>
      </c>
      <c r="D1737" s="232" t="s">
        <v>762</v>
      </c>
      <c r="E1737" s="232">
        <v>1</v>
      </c>
      <c r="G1737" s="232" t="s">
        <v>251</v>
      </c>
      <c r="H1737" s="234">
        <v>1</v>
      </c>
      <c r="I1737" s="236">
        <v>1</v>
      </c>
      <c r="J1737" s="236"/>
      <c r="Y1737" s="176" t="s">
        <v>1144</v>
      </c>
      <c r="Z1737" s="176" t="s">
        <v>1144</v>
      </c>
    </row>
    <row r="1738" spans="1:26" x14ac:dyDescent="0.3">
      <c r="A1738" s="232">
        <v>812948</v>
      </c>
      <c r="B1738" s="232" t="s">
        <v>2698</v>
      </c>
      <c r="C1738" s="232" t="s">
        <v>64</v>
      </c>
      <c r="D1738" s="232" t="s">
        <v>747</v>
      </c>
      <c r="E1738" s="232">
        <v>1</v>
      </c>
      <c r="F1738" s="233">
        <v>36009</v>
      </c>
      <c r="G1738" s="232" t="s">
        <v>251</v>
      </c>
      <c r="H1738" s="234">
        <v>1</v>
      </c>
      <c r="I1738" s="236">
        <v>1</v>
      </c>
      <c r="J1738" s="236"/>
      <c r="Y1738" s="176" t="s">
        <v>1144</v>
      </c>
      <c r="Z1738" s="176" t="s">
        <v>1144</v>
      </c>
    </row>
    <row r="1739" spans="1:26" x14ac:dyDescent="0.3">
      <c r="A1739" s="232">
        <v>812949</v>
      </c>
      <c r="B1739" s="232" t="s">
        <v>2699</v>
      </c>
      <c r="C1739" s="232" t="s">
        <v>104</v>
      </c>
      <c r="D1739" s="232" t="s">
        <v>2543</v>
      </c>
      <c r="E1739" s="232">
        <v>1</v>
      </c>
      <c r="F1739" s="233">
        <v>36161</v>
      </c>
      <c r="G1739" s="232" t="s">
        <v>2700</v>
      </c>
      <c r="H1739" s="234">
        <v>1</v>
      </c>
      <c r="I1739" s="236">
        <v>1</v>
      </c>
      <c r="J1739" s="236"/>
      <c r="Y1739" s="176" t="s">
        <v>1144</v>
      </c>
      <c r="Z1739" s="176" t="s">
        <v>1144</v>
      </c>
    </row>
    <row r="1740" spans="1:26" x14ac:dyDescent="0.3">
      <c r="A1740" s="232">
        <v>812950</v>
      </c>
      <c r="B1740" s="232" t="s">
        <v>2701</v>
      </c>
      <c r="C1740" s="232" t="s">
        <v>481</v>
      </c>
      <c r="D1740" s="232" t="s">
        <v>2702</v>
      </c>
      <c r="E1740" s="232">
        <v>1</v>
      </c>
      <c r="F1740" s="233">
        <v>35065</v>
      </c>
      <c r="G1740" s="232" t="s">
        <v>2703</v>
      </c>
      <c r="H1740" s="234">
        <v>1</v>
      </c>
      <c r="I1740" s="236">
        <v>1</v>
      </c>
      <c r="J1740" s="236"/>
      <c r="Y1740" s="176" t="s">
        <v>1144</v>
      </c>
      <c r="Z1740" s="176" t="s">
        <v>1144</v>
      </c>
    </row>
    <row r="1741" spans="1:26" x14ac:dyDescent="0.3">
      <c r="A1741" s="232">
        <v>812952</v>
      </c>
      <c r="B1741" s="232" t="s">
        <v>2704</v>
      </c>
      <c r="C1741" s="232" t="s">
        <v>541</v>
      </c>
      <c r="D1741" s="232" t="s">
        <v>931</v>
      </c>
      <c r="E1741" s="232">
        <v>1</v>
      </c>
      <c r="F1741" s="233">
        <v>35445</v>
      </c>
      <c r="G1741" s="232" t="s">
        <v>454</v>
      </c>
      <c r="H1741" s="234">
        <v>1</v>
      </c>
      <c r="I1741" s="236">
        <v>1</v>
      </c>
      <c r="J1741" s="236"/>
      <c r="Y1741" s="176" t="s">
        <v>1144</v>
      </c>
      <c r="Z1741" s="176" t="s">
        <v>1144</v>
      </c>
    </row>
    <row r="1742" spans="1:26" x14ac:dyDescent="0.3">
      <c r="A1742" s="232">
        <v>812954</v>
      </c>
      <c r="B1742" s="232" t="s">
        <v>2705</v>
      </c>
      <c r="C1742" s="232" t="s">
        <v>345</v>
      </c>
      <c r="D1742" s="232" t="s">
        <v>678</v>
      </c>
      <c r="E1742" s="232">
        <v>1</v>
      </c>
      <c r="F1742" s="233">
        <v>35862</v>
      </c>
      <c r="G1742" s="232" t="s">
        <v>635</v>
      </c>
      <c r="H1742" s="234">
        <v>1</v>
      </c>
      <c r="I1742" s="236">
        <v>1</v>
      </c>
      <c r="J1742" s="236"/>
      <c r="Y1742" s="176" t="s">
        <v>1144</v>
      </c>
      <c r="Z1742" s="176" t="s">
        <v>1144</v>
      </c>
    </row>
    <row r="1743" spans="1:26" x14ac:dyDescent="0.3">
      <c r="A1743" s="232">
        <v>812955</v>
      </c>
      <c r="B1743" s="232" t="s">
        <v>405</v>
      </c>
      <c r="C1743" s="232" t="s">
        <v>114</v>
      </c>
      <c r="D1743" s="232" t="s">
        <v>704</v>
      </c>
      <c r="E1743" s="232">
        <v>1</v>
      </c>
      <c r="F1743" s="233">
        <v>36380</v>
      </c>
      <c r="G1743" s="232" t="s">
        <v>251</v>
      </c>
      <c r="H1743" s="234">
        <v>1</v>
      </c>
      <c r="I1743" s="236">
        <v>1</v>
      </c>
      <c r="J1743" s="236"/>
      <c r="Y1743" s="176" t="s">
        <v>1144</v>
      </c>
      <c r="Z1743" s="176" t="s">
        <v>1144</v>
      </c>
    </row>
    <row r="1744" spans="1:26" x14ac:dyDescent="0.3">
      <c r="A1744" s="232">
        <v>812956</v>
      </c>
      <c r="B1744" s="232" t="s">
        <v>2706</v>
      </c>
      <c r="C1744" s="232" t="s">
        <v>542</v>
      </c>
      <c r="D1744" s="232" t="s">
        <v>634</v>
      </c>
      <c r="E1744" s="232">
        <v>1</v>
      </c>
      <c r="F1744" s="233">
        <v>35431</v>
      </c>
      <c r="G1744" s="232" t="s">
        <v>923</v>
      </c>
      <c r="H1744" s="234">
        <v>1</v>
      </c>
      <c r="I1744" s="236">
        <v>1</v>
      </c>
      <c r="J1744" s="236"/>
      <c r="Y1744" s="176" t="s">
        <v>1144</v>
      </c>
      <c r="Z1744" s="176" t="s">
        <v>1144</v>
      </c>
    </row>
    <row r="1745" spans="1:26" x14ac:dyDescent="0.3">
      <c r="A1745" s="232">
        <v>812957</v>
      </c>
      <c r="B1745" s="232" t="s">
        <v>2707</v>
      </c>
      <c r="C1745" s="232" t="s">
        <v>2708</v>
      </c>
      <c r="D1745" s="232" t="s">
        <v>628</v>
      </c>
      <c r="E1745" s="232">
        <v>1</v>
      </c>
      <c r="F1745" s="233">
        <v>35065</v>
      </c>
      <c r="G1745" s="232" t="s">
        <v>689</v>
      </c>
      <c r="H1745" s="234">
        <v>1</v>
      </c>
      <c r="I1745" s="236">
        <v>1</v>
      </c>
      <c r="J1745" s="236"/>
      <c r="Y1745" s="176" t="s">
        <v>1144</v>
      </c>
      <c r="Z1745" s="176" t="s">
        <v>1144</v>
      </c>
    </row>
    <row r="1746" spans="1:26" x14ac:dyDescent="0.3">
      <c r="A1746" s="232">
        <v>812958</v>
      </c>
      <c r="B1746" s="232" t="s">
        <v>2709</v>
      </c>
      <c r="C1746" s="232" t="s">
        <v>71</v>
      </c>
      <c r="D1746" s="232" t="s">
        <v>691</v>
      </c>
      <c r="E1746" s="232">
        <v>1</v>
      </c>
      <c r="F1746" s="233">
        <v>34304</v>
      </c>
      <c r="G1746" s="232" t="s">
        <v>840</v>
      </c>
      <c r="H1746" s="234">
        <v>1</v>
      </c>
      <c r="I1746" s="236">
        <v>1</v>
      </c>
      <c r="J1746" s="236"/>
      <c r="Y1746" s="176" t="s">
        <v>1144</v>
      </c>
      <c r="Z1746" s="176" t="s">
        <v>1144</v>
      </c>
    </row>
    <row r="1747" spans="1:26" x14ac:dyDescent="0.3">
      <c r="A1747" s="232">
        <v>812959</v>
      </c>
      <c r="B1747" s="232" t="s">
        <v>2710</v>
      </c>
      <c r="C1747" s="232" t="s">
        <v>183</v>
      </c>
      <c r="D1747" s="232" t="s">
        <v>838</v>
      </c>
      <c r="E1747" s="232">
        <v>1</v>
      </c>
      <c r="F1747" s="233">
        <v>35434</v>
      </c>
      <c r="G1747" s="232" t="s">
        <v>2711</v>
      </c>
      <c r="H1747" s="234">
        <v>1</v>
      </c>
      <c r="I1747" s="236">
        <v>1</v>
      </c>
      <c r="J1747" s="236"/>
      <c r="Y1747" s="176" t="s">
        <v>1144</v>
      </c>
      <c r="Z1747" s="176" t="s">
        <v>1144</v>
      </c>
    </row>
    <row r="1748" spans="1:26" x14ac:dyDescent="0.3">
      <c r="A1748" s="232">
        <v>812960</v>
      </c>
      <c r="B1748" s="232" t="s">
        <v>1629</v>
      </c>
      <c r="C1748" s="232" t="s">
        <v>165</v>
      </c>
      <c r="D1748" s="232" t="s">
        <v>607</v>
      </c>
      <c r="E1748" s="232">
        <v>1</v>
      </c>
      <c r="F1748" s="233">
        <v>36314</v>
      </c>
      <c r="G1748" s="232" t="s">
        <v>833</v>
      </c>
      <c r="H1748" s="234">
        <v>1</v>
      </c>
      <c r="I1748" s="236">
        <v>1</v>
      </c>
      <c r="J1748" s="236"/>
      <c r="Y1748" s="176" t="s">
        <v>1144</v>
      </c>
      <c r="Z1748" s="176" t="s">
        <v>1144</v>
      </c>
    </row>
    <row r="1749" spans="1:26" x14ac:dyDescent="0.3">
      <c r="A1749" s="232">
        <v>812961</v>
      </c>
      <c r="B1749" s="232" t="s">
        <v>2712</v>
      </c>
      <c r="C1749" s="232" t="s">
        <v>122</v>
      </c>
      <c r="D1749" s="232" t="s">
        <v>2713</v>
      </c>
      <c r="E1749" s="232">
        <v>1</v>
      </c>
      <c r="F1749" s="233">
        <v>36434</v>
      </c>
      <c r="G1749" s="232" t="s">
        <v>708</v>
      </c>
      <c r="H1749" s="234">
        <v>1</v>
      </c>
      <c r="I1749" s="236">
        <v>1</v>
      </c>
      <c r="J1749" s="236"/>
      <c r="Y1749" s="176" t="s">
        <v>1144</v>
      </c>
      <c r="Z1749" s="176" t="s">
        <v>1144</v>
      </c>
    </row>
    <row r="1750" spans="1:26" x14ac:dyDescent="0.3">
      <c r="A1750" s="232">
        <v>812962</v>
      </c>
      <c r="B1750" s="232" t="s">
        <v>2714</v>
      </c>
      <c r="C1750" s="232" t="s">
        <v>2715</v>
      </c>
      <c r="D1750" s="232" t="s">
        <v>1005</v>
      </c>
      <c r="E1750" s="232">
        <v>1</v>
      </c>
      <c r="F1750" s="233">
        <v>36185</v>
      </c>
      <c r="G1750" s="232" t="s">
        <v>271</v>
      </c>
      <c r="H1750" s="234">
        <v>1</v>
      </c>
      <c r="I1750" s="236">
        <v>1</v>
      </c>
      <c r="J1750" s="236"/>
      <c r="Y1750" s="176" t="s">
        <v>1144</v>
      </c>
      <c r="Z1750" s="176" t="s">
        <v>1144</v>
      </c>
    </row>
    <row r="1751" spans="1:26" x14ac:dyDescent="0.3">
      <c r="A1751" s="232">
        <v>812964</v>
      </c>
      <c r="B1751" s="232" t="s">
        <v>2716</v>
      </c>
      <c r="C1751" s="232" t="s">
        <v>239</v>
      </c>
      <c r="D1751" s="232" t="s">
        <v>931</v>
      </c>
      <c r="E1751" s="232">
        <v>1</v>
      </c>
      <c r="F1751" s="233">
        <v>36372</v>
      </c>
      <c r="G1751" s="232" t="s">
        <v>2717</v>
      </c>
      <c r="H1751" s="234">
        <v>1</v>
      </c>
      <c r="I1751" s="236">
        <v>1</v>
      </c>
      <c r="J1751" s="236"/>
      <c r="Y1751" s="176" t="s">
        <v>1144</v>
      </c>
      <c r="Z1751" s="176" t="s">
        <v>1144</v>
      </c>
    </row>
    <row r="1752" spans="1:26" x14ac:dyDescent="0.3">
      <c r="A1752" s="232">
        <v>812965</v>
      </c>
      <c r="B1752" s="232" t="s">
        <v>2718</v>
      </c>
      <c r="C1752" s="232" t="s">
        <v>346</v>
      </c>
      <c r="D1752" s="232" t="s">
        <v>886</v>
      </c>
      <c r="E1752" s="232">
        <v>1</v>
      </c>
      <c r="F1752" s="233">
        <v>35604</v>
      </c>
      <c r="G1752" s="232" t="s">
        <v>251</v>
      </c>
      <c r="H1752" s="234">
        <v>1</v>
      </c>
      <c r="I1752" s="236">
        <v>1</v>
      </c>
      <c r="J1752" s="236"/>
      <c r="Y1752" s="176" t="s">
        <v>1144</v>
      </c>
      <c r="Z1752" s="176" t="s">
        <v>1144</v>
      </c>
    </row>
    <row r="1753" spans="1:26" x14ac:dyDescent="0.3">
      <c r="A1753" s="232">
        <v>812966</v>
      </c>
      <c r="B1753" s="232" t="s">
        <v>2719</v>
      </c>
      <c r="C1753" s="232" t="s">
        <v>2720</v>
      </c>
      <c r="D1753" s="232" t="s">
        <v>747</v>
      </c>
      <c r="E1753" s="232">
        <v>1</v>
      </c>
      <c r="F1753" s="233">
        <v>36291</v>
      </c>
      <c r="G1753" s="232" t="s">
        <v>685</v>
      </c>
      <c r="H1753" s="234">
        <v>1</v>
      </c>
      <c r="I1753" s="236">
        <v>1</v>
      </c>
      <c r="J1753" s="236"/>
      <c r="Y1753" s="176" t="s">
        <v>1144</v>
      </c>
      <c r="Z1753" s="176" t="s">
        <v>1144</v>
      </c>
    </row>
    <row r="1754" spans="1:26" x14ac:dyDescent="0.3">
      <c r="A1754" s="232">
        <v>812968</v>
      </c>
      <c r="B1754" s="232" t="s">
        <v>2721</v>
      </c>
      <c r="C1754" s="232" t="s">
        <v>393</v>
      </c>
      <c r="D1754" s="232" t="s">
        <v>659</v>
      </c>
      <c r="E1754" s="232">
        <v>1</v>
      </c>
      <c r="F1754" s="233">
        <v>35522</v>
      </c>
      <c r="G1754" s="232" t="s">
        <v>251</v>
      </c>
      <c r="H1754" s="234">
        <v>1</v>
      </c>
      <c r="I1754" s="236">
        <v>1</v>
      </c>
      <c r="J1754" s="236"/>
      <c r="Y1754" s="176" t="s">
        <v>1144</v>
      </c>
      <c r="Z1754" s="176" t="s">
        <v>1144</v>
      </c>
    </row>
    <row r="1755" spans="1:26" x14ac:dyDescent="0.3">
      <c r="A1755" s="232">
        <v>812972</v>
      </c>
      <c r="B1755" s="232" t="s">
        <v>2722</v>
      </c>
      <c r="C1755" s="232" t="s">
        <v>540</v>
      </c>
      <c r="D1755" s="232" t="s">
        <v>2326</v>
      </c>
      <c r="E1755" s="232">
        <v>1</v>
      </c>
      <c r="F1755" s="233">
        <v>32175</v>
      </c>
      <c r="G1755" s="232" t="s">
        <v>251</v>
      </c>
      <c r="H1755" s="234">
        <v>1</v>
      </c>
      <c r="I1755" s="236">
        <v>1</v>
      </c>
      <c r="J1755" s="236"/>
      <c r="Y1755" s="176" t="s">
        <v>1144</v>
      </c>
      <c r="Z1755" s="176" t="s">
        <v>1144</v>
      </c>
    </row>
    <row r="1756" spans="1:26" x14ac:dyDescent="0.3">
      <c r="A1756" s="232">
        <v>812973</v>
      </c>
      <c r="B1756" s="232" t="s">
        <v>2723</v>
      </c>
      <c r="C1756" s="232" t="s">
        <v>67</v>
      </c>
      <c r="D1756" s="232" t="s">
        <v>747</v>
      </c>
      <c r="E1756" s="232">
        <v>1</v>
      </c>
      <c r="F1756" s="233">
        <v>36521</v>
      </c>
      <c r="G1756" s="232" t="s">
        <v>610</v>
      </c>
      <c r="H1756" s="234">
        <v>1</v>
      </c>
      <c r="I1756" s="236">
        <v>1</v>
      </c>
      <c r="J1756" s="236"/>
      <c r="Y1756" s="176" t="s">
        <v>1144</v>
      </c>
      <c r="Z1756" s="176" t="s">
        <v>1144</v>
      </c>
    </row>
    <row r="1757" spans="1:26" x14ac:dyDescent="0.3">
      <c r="A1757" s="232">
        <v>812974</v>
      </c>
      <c r="B1757" s="232" t="s">
        <v>2724</v>
      </c>
      <c r="C1757" s="232" t="s">
        <v>2725</v>
      </c>
      <c r="D1757" s="232" t="s">
        <v>820</v>
      </c>
      <c r="E1757" s="232">
        <v>1</v>
      </c>
      <c r="F1757" s="233">
        <v>36289</v>
      </c>
      <c r="G1757" s="232" t="s">
        <v>251</v>
      </c>
      <c r="H1757" s="234">
        <v>1</v>
      </c>
      <c r="I1757" s="236">
        <v>1</v>
      </c>
      <c r="J1757" s="236"/>
      <c r="Y1757" s="176" t="s">
        <v>1144</v>
      </c>
      <c r="Z1757" s="176" t="s">
        <v>1144</v>
      </c>
    </row>
    <row r="1758" spans="1:26" x14ac:dyDescent="0.3">
      <c r="A1758" s="232">
        <v>812976</v>
      </c>
      <c r="B1758" s="232" t="s">
        <v>2726</v>
      </c>
      <c r="C1758" s="232" t="s">
        <v>61</v>
      </c>
      <c r="D1758" s="232" t="s">
        <v>649</v>
      </c>
      <c r="E1758" s="232">
        <v>1</v>
      </c>
      <c r="F1758" s="233">
        <v>35490</v>
      </c>
      <c r="G1758" s="232" t="s">
        <v>251</v>
      </c>
      <c r="H1758" s="234">
        <v>1</v>
      </c>
      <c r="I1758" s="236">
        <v>1</v>
      </c>
      <c r="J1758" s="236"/>
      <c r="Y1758" s="176" t="s">
        <v>1144</v>
      </c>
      <c r="Z1758" s="176" t="s">
        <v>1144</v>
      </c>
    </row>
    <row r="1759" spans="1:26" x14ac:dyDescent="0.3">
      <c r="A1759" s="232">
        <v>812977</v>
      </c>
      <c r="B1759" s="232" t="s">
        <v>2727</v>
      </c>
      <c r="C1759" s="232" t="s">
        <v>176</v>
      </c>
      <c r="D1759" s="232" t="s">
        <v>966</v>
      </c>
      <c r="E1759" s="232">
        <v>1</v>
      </c>
      <c r="F1759" s="233" t="s">
        <v>2728</v>
      </c>
      <c r="G1759" s="232" t="s">
        <v>251</v>
      </c>
      <c r="H1759" s="234">
        <v>1</v>
      </c>
      <c r="I1759" s="236">
        <v>1</v>
      </c>
      <c r="J1759" s="236"/>
      <c r="Y1759" s="176" t="s">
        <v>1144</v>
      </c>
      <c r="Z1759" s="176" t="s">
        <v>1144</v>
      </c>
    </row>
    <row r="1760" spans="1:26" x14ac:dyDescent="0.3">
      <c r="A1760" s="232">
        <v>812978</v>
      </c>
      <c r="B1760" s="232" t="s">
        <v>2729</v>
      </c>
      <c r="C1760" s="232" t="s">
        <v>2730</v>
      </c>
      <c r="D1760" s="232" t="s">
        <v>672</v>
      </c>
      <c r="E1760" s="232">
        <v>1</v>
      </c>
      <c r="F1760" s="233">
        <v>36547</v>
      </c>
      <c r="G1760" s="232" t="s">
        <v>251</v>
      </c>
      <c r="H1760" s="234">
        <v>1</v>
      </c>
      <c r="I1760" s="236">
        <v>1</v>
      </c>
      <c r="J1760" s="236"/>
      <c r="Y1760" s="176" t="s">
        <v>1144</v>
      </c>
      <c r="Z1760" s="176" t="s">
        <v>1144</v>
      </c>
    </row>
    <row r="1761" spans="1:26" x14ac:dyDescent="0.3">
      <c r="A1761" s="232">
        <v>812980</v>
      </c>
      <c r="B1761" s="232" t="s">
        <v>2731</v>
      </c>
      <c r="C1761" s="232" t="s">
        <v>66</v>
      </c>
      <c r="D1761" s="232" t="s">
        <v>796</v>
      </c>
      <c r="E1761" s="232">
        <v>1</v>
      </c>
      <c r="F1761" s="233">
        <v>35940</v>
      </c>
      <c r="G1761" s="232" t="s">
        <v>251</v>
      </c>
      <c r="H1761" s="234">
        <v>1</v>
      </c>
      <c r="I1761" s="236">
        <v>1</v>
      </c>
      <c r="J1761" s="236"/>
      <c r="Y1761" s="176" t="s">
        <v>1144</v>
      </c>
      <c r="Z1761" s="176" t="s">
        <v>1144</v>
      </c>
    </row>
    <row r="1762" spans="1:26" x14ac:dyDescent="0.3">
      <c r="A1762" s="232">
        <v>812984</v>
      </c>
      <c r="B1762" s="232" t="s">
        <v>2732</v>
      </c>
      <c r="C1762" s="232" t="s">
        <v>63</v>
      </c>
      <c r="D1762" s="232" t="s">
        <v>2733</v>
      </c>
      <c r="E1762" s="232">
        <v>1</v>
      </c>
      <c r="F1762" s="233">
        <v>35815</v>
      </c>
      <c r="G1762" s="232" t="s">
        <v>251</v>
      </c>
      <c r="H1762" s="234">
        <v>1</v>
      </c>
      <c r="I1762" s="236">
        <v>1</v>
      </c>
      <c r="J1762" s="236"/>
      <c r="Y1762" s="176" t="s">
        <v>1144</v>
      </c>
      <c r="Z1762" s="176" t="s">
        <v>1144</v>
      </c>
    </row>
    <row r="1763" spans="1:26" x14ac:dyDescent="0.3">
      <c r="A1763" s="232">
        <v>812985</v>
      </c>
      <c r="B1763" s="232" t="s">
        <v>2734</v>
      </c>
      <c r="C1763" s="232" t="s">
        <v>163</v>
      </c>
      <c r="D1763" s="232" t="s">
        <v>602</v>
      </c>
      <c r="E1763" s="232">
        <v>1</v>
      </c>
      <c r="F1763" s="233">
        <v>35796</v>
      </c>
      <c r="G1763" s="232" t="s">
        <v>960</v>
      </c>
      <c r="H1763" s="234">
        <v>1</v>
      </c>
      <c r="I1763" s="236">
        <v>1</v>
      </c>
      <c r="J1763" s="236"/>
      <c r="Y1763" s="176" t="s">
        <v>1144</v>
      </c>
      <c r="Z1763" s="176" t="s">
        <v>1144</v>
      </c>
    </row>
    <row r="1764" spans="1:26" x14ac:dyDescent="0.3">
      <c r="A1764" s="232">
        <v>812986</v>
      </c>
      <c r="B1764" s="232" t="s">
        <v>2735</v>
      </c>
      <c r="C1764" s="232" t="s">
        <v>114</v>
      </c>
      <c r="D1764" s="232" t="s">
        <v>627</v>
      </c>
      <c r="E1764" s="232">
        <v>1</v>
      </c>
      <c r="F1764" s="233">
        <v>35796</v>
      </c>
      <c r="G1764" s="232" t="s">
        <v>770</v>
      </c>
      <c r="H1764" s="234">
        <v>1</v>
      </c>
      <c r="I1764" s="236">
        <v>1</v>
      </c>
      <c r="J1764" s="236"/>
      <c r="Y1764" s="176" t="s">
        <v>1144</v>
      </c>
      <c r="Z1764" s="176" t="s">
        <v>1144</v>
      </c>
    </row>
    <row r="1765" spans="1:26" x14ac:dyDescent="0.3">
      <c r="A1765" s="232">
        <v>813054</v>
      </c>
      <c r="B1765" s="232" t="s">
        <v>2736</v>
      </c>
      <c r="C1765" s="232" t="s">
        <v>92</v>
      </c>
      <c r="D1765" s="232" t="s">
        <v>714</v>
      </c>
      <c r="E1765" s="232">
        <v>1</v>
      </c>
      <c r="F1765" s="233">
        <v>35079</v>
      </c>
      <c r="G1765" s="232" t="s">
        <v>712</v>
      </c>
      <c r="H1765" s="234">
        <v>1</v>
      </c>
      <c r="I1765" s="236">
        <v>1</v>
      </c>
      <c r="J1765" s="236"/>
      <c r="Y1765" s="176" t="s">
        <v>1144</v>
      </c>
      <c r="Z1765" s="176" t="s">
        <v>1144</v>
      </c>
    </row>
    <row r="1766" spans="1:26" x14ac:dyDescent="0.3">
      <c r="A1766" s="232">
        <v>813056</v>
      </c>
      <c r="B1766" s="232" t="s">
        <v>2737</v>
      </c>
      <c r="C1766" s="232" t="s">
        <v>176</v>
      </c>
      <c r="D1766" s="232" t="s">
        <v>1308</v>
      </c>
      <c r="E1766" s="232">
        <v>1</v>
      </c>
      <c r="F1766" s="233">
        <v>35437</v>
      </c>
      <c r="G1766" s="232" t="s">
        <v>666</v>
      </c>
      <c r="H1766" s="234">
        <v>1</v>
      </c>
      <c r="I1766" s="236">
        <v>1</v>
      </c>
      <c r="J1766" s="236"/>
      <c r="Y1766" s="176" t="s">
        <v>1144</v>
      </c>
      <c r="Z1766" s="176" t="s">
        <v>1144</v>
      </c>
    </row>
    <row r="1767" spans="1:26" x14ac:dyDescent="0.3">
      <c r="A1767" s="232">
        <v>813057</v>
      </c>
      <c r="B1767" s="232" t="s">
        <v>2738</v>
      </c>
      <c r="C1767" s="232" t="s">
        <v>1515</v>
      </c>
      <c r="D1767" s="232" t="s">
        <v>659</v>
      </c>
      <c r="E1767" s="232">
        <v>1</v>
      </c>
      <c r="F1767" s="233">
        <v>36043</v>
      </c>
      <c r="G1767" s="232" t="s">
        <v>251</v>
      </c>
      <c r="H1767" s="234">
        <v>1</v>
      </c>
      <c r="I1767" s="236">
        <v>1</v>
      </c>
      <c r="J1767" s="236"/>
      <c r="Y1767" s="176" t="s">
        <v>1144</v>
      </c>
      <c r="Z1767" s="176" t="s">
        <v>1144</v>
      </c>
    </row>
    <row r="1768" spans="1:26" x14ac:dyDescent="0.3">
      <c r="A1768" s="232">
        <v>813060</v>
      </c>
      <c r="B1768" s="232" t="s">
        <v>545</v>
      </c>
      <c r="C1768" s="232" t="s">
        <v>2739</v>
      </c>
      <c r="D1768" s="232" t="s">
        <v>1057</v>
      </c>
      <c r="E1768" s="232">
        <v>1</v>
      </c>
      <c r="F1768" s="233" t="s">
        <v>2740</v>
      </c>
      <c r="G1768" s="232" t="s">
        <v>818</v>
      </c>
      <c r="H1768" s="234">
        <v>1</v>
      </c>
      <c r="I1768" s="236">
        <v>1</v>
      </c>
      <c r="J1768" s="236"/>
      <c r="Y1768" s="176" t="s">
        <v>1144</v>
      </c>
      <c r="Z1768" s="176" t="s">
        <v>1144</v>
      </c>
    </row>
    <row r="1769" spans="1:26" x14ac:dyDescent="0.3">
      <c r="A1769" s="232">
        <v>813063</v>
      </c>
      <c r="B1769" s="232" t="s">
        <v>2741</v>
      </c>
      <c r="C1769" s="232" t="s">
        <v>146</v>
      </c>
      <c r="D1769" s="232" t="s">
        <v>2742</v>
      </c>
      <c r="E1769" s="232">
        <v>1</v>
      </c>
      <c r="F1769" s="233">
        <v>35486</v>
      </c>
      <c r="G1769" s="232" t="s">
        <v>2743</v>
      </c>
      <c r="H1769" s="234">
        <v>1</v>
      </c>
      <c r="I1769" s="236">
        <v>1</v>
      </c>
      <c r="J1769" s="236"/>
      <c r="Y1769" s="176" t="s">
        <v>1144</v>
      </c>
      <c r="Z1769" s="176" t="s">
        <v>1144</v>
      </c>
    </row>
    <row r="1770" spans="1:26" x14ac:dyDescent="0.3">
      <c r="A1770" s="232">
        <v>813065</v>
      </c>
      <c r="B1770" s="232" t="s">
        <v>2744</v>
      </c>
      <c r="C1770" s="232" t="s">
        <v>388</v>
      </c>
      <c r="D1770" s="232" t="s">
        <v>1005</v>
      </c>
      <c r="E1770" s="232">
        <v>1</v>
      </c>
      <c r="F1770" s="233">
        <v>35913</v>
      </c>
      <c r="G1770" s="232" t="s">
        <v>818</v>
      </c>
      <c r="H1770" s="234">
        <v>1</v>
      </c>
      <c r="I1770" s="236">
        <v>1</v>
      </c>
      <c r="J1770" s="236"/>
      <c r="Y1770" s="176" t="s">
        <v>1144</v>
      </c>
      <c r="Z1770" s="176" t="s">
        <v>1144</v>
      </c>
    </row>
    <row r="1771" spans="1:26" x14ac:dyDescent="0.3">
      <c r="A1771" s="232">
        <v>813067</v>
      </c>
      <c r="B1771" s="232" t="s">
        <v>2745</v>
      </c>
      <c r="C1771" s="232" t="s">
        <v>125</v>
      </c>
      <c r="D1771" s="232" t="s">
        <v>678</v>
      </c>
      <c r="E1771" s="232">
        <v>1</v>
      </c>
      <c r="F1771" s="233">
        <v>36190</v>
      </c>
      <c r="G1771" s="232" t="s">
        <v>251</v>
      </c>
      <c r="H1771" s="234">
        <v>1</v>
      </c>
      <c r="I1771" s="236">
        <v>1</v>
      </c>
      <c r="J1771" s="236"/>
      <c r="Y1771" s="176" t="s">
        <v>1144</v>
      </c>
      <c r="Z1771" s="176" t="s">
        <v>1144</v>
      </c>
    </row>
    <row r="1772" spans="1:26" x14ac:dyDescent="0.3">
      <c r="A1772" s="232">
        <v>813068</v>
      </c>
      <c r="B1772" s="232" t="s">
        <v>2746</v>
      </c>
      <c r="C1772" s="232" t="s">
        <v>87</v>
      </c>
      <c r="D1772" s="232" t="s">
        <v>1030</v>
      </c>
      <c r="E1772" s="232">
        <v>1</v>
      </c>
      <c r="F1772" s="233">
        <v>34575</v>
      </c>
      <c r="G1772" s="232" t="s">
        <v>251</v>
      </c>
      <c r="H1772" s="234">
        <v>1</v>
      </c>
      <c r="I1772" s="236">
        <v>1</v>
      </c>
      <c r="J1772" s="236"/>
      <c r="Y1772" s="176" t="s">
        <v>1144</v>
      </c>
      <c r="Z1772" s="176" t="s">
        <v>1144</v>
      </c>
    </row>
    <row r="1773" spans="1:26" x14ac:dyDescent="0.3">
      <c r="A1773" s="232">
        <v>813069</v>
      </c>
      <c r="B1773" s="232" t="s">
        <v>2747</v>
      </c>
      <c r="C1773" s="232" t="s">
        <v>66</v>
      </c>
      <c r="D1773" s="232" t="s">
        <v>1088</v>
      </c>
      <c r="E1773" s="232">
        <v>1</v>
      </c>
      <c r="F1773" s="233">
        <v>35334</v>
      </c>
      <c r="G1773" s="232" t="s">
        <v>251</v>
      </c>
      <c r="H1773" s="234">
        <v>1</v>
      </c>
      <c r="I1773" s="236">
        <v>1</v>
      </c>
      <c r="J1773" s="236"/>
      <c r="Y1773" s="176" t="s">
        <v>1144</v>
      </c>
      <c r="Z1773" s="176" t="s">
        <v>1144</v>
      </c>
    </row>
    <row r="1774" spans="1:26" x14ac:dyDescent="0.3">
      <c r="A1774" s="232">
        <v>813070</v>
      </c>
      <c r="B1774" s="232" t="s">
        <v>2748</v>
      </c>
      <c r="C1774" s="232" t="s">
        <v>114</v>
      </c>
      <c r="D1774" s="232" t="s">
        <v>761</v>
      </c>
      <c r="E1774" s="232">
        <v>1</v>
      </c>
      <c r="F1774" s="233">
        <v>28491</v>
      </c>
      <c r="G1774" s="232" t="s">
        <v>251</v>
      </c>
      <c r="H1774" s="234">
        <v>1</v>
      </c>
      <c r="I1774" s="236">
        <v>1</v>
      </c>
      <c r="J1774" s="236"/>
      <c r="Y1774" s="176" t="s">
        <v>1144</v>
      </c>
      <c r="Z1774" s="176" t="s">
        <v>1144</v>
      </c>
    </row>
    <row r="1775" spans="1:26" x14ac:dyDescent="0.3">
      <c r="A1775" s="232">
        <v>813071</v>
      </c>
      <c r="B1775" s="232" t="s">
        <v>2749</v>
      </c>
      <c r="C1775" s="232" t="s">
        <v>64</v>
      </c>
      <c r="D1775" s="232" t="s">
        <v>828</v>
      </c>
      <c r="E1775" s="232">
        <v>1</v>
      </c>
      <c r="F1775" s="233">
        <v>37257</v>
      </c>
      <c r="G1775" s="232" t="s">
        <v>262</v>
      </c>
      <c r="H1775" s="234">
        <v>1</v>
      </c>
      <c r="I1775" s="236">
        <v>1</v>
      </c>
      <c r="J1775" s="236"/>
      <c r="Y1775" s="176" t="s">
        <v>1144</v>
      </c>
      <c r="Z1775" s="176" t="s">
        <v>1144</v>
      </c>
    </row>
    <row r="1776" spans="1:26" x14ac:dyDescent="0.3">
      <c r="A1776" s="232">
        <v>813072</v>
      </c>
      <c r="B1776" s="232" t="s">
        <v>2750</v>
      </c>
      <c r="C1776" s="232" t="s">
        <v>75</v>
      </c>
      <c r="D1776" s="232" t="s">
        <v>612</v>
      </c>
      <c r="E1776" s="232">
        <v>1</v>
      </c>
      <c r="F1776" s="233">
        <v>36180</v>
      </c>
      <c r="G1776" s="232" t="s">
        <v>251</v>
      </c>
      <c r="H1776" s="234">
        <v>1</v>
      </c>
      <c r="I1776" s="236">
        <v>1</v>
      </c>
      <c r="J1776" s="236"/>
      <c r="Y1776" s="176" t="s">
        <v>1144</v>
      </c>
      <c r="Z1776" s="176" t="s">
        <v>1144</v>
      </c>
    </row>
    <row r="1777" spans="1:26" x14ac:dyDescent="0.3">
      <c r="A1777" s="232">
        <v>813075</v>
      </c>
      <c r="B1777" s="232" t="s">
        <v>2751</v>
      </c>
      <c r="C1777" s="232" t="s">
        <v>104</v>
      </c>
      <c r="D1777" s="232" t="s">
        <v>838</v>
      </c>
      <c r="E1777" s="232">
        <v>1</v>
      </c>
      <c r="F1777" s="233">
        <v>35796</v>
      </c>
      <c r="G1777" s="232" t="s">
        <v>1262</v>
      </c>
      <c r="H1777" s="234">
        <v>1</v>
      </c>
      <c r="I1777" s="236">
        <v>1</v>
      </c>
      <c r="J1777" s="236"/>
      <c r="Y1777" s="176" t="s">
        <v>1144</v>
      </c>
      <c r="Z1777" s="176" t="s">
        <v>1144</v>
      </c>
    </row>
    <row r="1778" spans="1:26" x14ac:dyDescent="0.3">
      <c r="A1778" s="232">
        <v>813076</v>
      </c>
      <c r="B1778" s="232" t="s">
        <v>2752</v>
      </c>
      <c r="C1778" s="232" t="s">
        <v>66</v>
      </c>
      <c r="D1778" s="232" t="s">
        <v>1020</v>
      </c>
      <c r="E1778" s="232">
        <v>1</v>
      </c>
      <c r="F1778" s="233">
        <v>31937</v>
      </c>
      <c r="G1778" s="232" t="s">
        <v>251</v>
      </c>
      <c r="H1778" s="234">
        <v>1</v>
      </c>
      <c r="I1778" s="236">
        <v>1</v>
      </c>
      <c r="J1778" s="236"/>
      <c r="Y1778" s="176" t="s">
        <v>1144</v>
      </c>
      <c r="Z1778" s="176" t="s">
        <v>1144</v>
      </c>
    </row>
    <row r="1779" spans="1:26" x14ac:dyDescent="0.3">
      <c r="A1779" s="232">
        <v>813077</v>
      </c>
      <c r="B1779" s="232" t="s">
        <v>2753</v>
      </c>
      <c r="C1779" s="232" t="s">
        <v>2754</v>
      </c>
      <c r="D1779" s="232" t="s">
        <v>1838</v>
      </c>
      <c r="E1779" s="232">
        <v>1</v>
      </c>
      <c r="F1779" s="233">
        <v>36501</v>
      </c>
      <c r="G1779" s="232" t="s">
        <v>2355</v>
      </c>
      <c r="H1779" s="234">
        <v>1</v>
      </c>
      <c r="I1779" s="236">
        <v>1</v>
      </c>
      <c r="J1779" s="236"/>
      <c r="Y1779" s="176" t="s">
        <v>1144</v>
      </c>
      <c r="Z1779" s="176" t="s">
        <v>1144</v>
      </c>
    </row>
    <row r="1780" spans="1:26" x14ac:dyDescent="0.3">
      <c r="A1780" s="232">
        <v>813078</v>
      </c>
      <c r="B1780" s="232" t="s">
        <v>2755</v>
      </c>
      <c r="C1780" s="232" t="s">
        <v>66</v>
      </c>
      <c r="D1780" s="232" t="s">
        <v>931</v>
      </c>
      <c r="E1780" s="232">
        <v>1</v>
      </c>
      <c r="F1780" s="233">
        <v>35623</v>
      </c>
      <c r="G1780" s="232" t="s">
        <v>923</v>
      </c>
      <c r="H1780" s="234">
        <v>1</v>
      </c>
      <c r="I1780" s="236">
        <v>1</v>
      </c>
      <c r="J1780" s="236"/>
      <c r="Y1780" s="176" t="s">
        <v>1144</v>
      </c>
      <c r="Z1780" s="176" t="s">
        <v>1144</v>
      </c>
    </row>
    <row r="1781" spans="1:26" x14ac:dyDescent="0.3">
      <c r="A1781" s="232">
        <v>813079</v>
      </c>
      <c r="B1781" s="232" t="s">
        <v>2756</v>
      </c>
      <c r="C1781" s="232" t="s">
        <v>112</v>
      </c>
      <c r="D1781" s="232" t="s">
        <v>614</v>
      </c>
      <c r="E1781" s="232">
        <v>1</v>
      </c>
      <c r="F1781" s="233">
        <v>29068</v>
      </c>
      <c r="G1781" s="232" t="s">
        <v>1178</v>
      </c>
      <c r="H1781" s="234">
        <v>1</v>
      </c>
      <c r="I1781" s="236">
        <v>1</v>
      </c>
      <c r="J1781" s="236"/>
      <c r="Y1781" s="176" t="s">
        <v>1144</v>
      </c>
      <c r="Z1781" s="176" t="s">
        <v>1144</v>
      </c>
    </row>
    <row r="1782" spans="1:26" x14ac:dyDescent="0.3">
      <c r="A1782" s="232">
        <v>813081</v>
      </c>
      <c r="B1782" s="232" t="s">
        <v>2757</v>
      </c>
      <c r="C1782" s="232" t="s">
        <v>127</v>
      </c>
      <c r="D1782" s="232" t="s">
        <v>607</v>
      </c>
      <c r="E1782" s="232">
        <v>1</v>
      </c>
      <c r="F1782" s="233">
        <v>33239</v>
      </c>
      <c r="G1782" s="232" t="s">
        <v>2758</v>
      </c>
      <c r="H1782" s="234">
        <v>1</v>
      </c>
      <c r="I1782" s="236">
        <v>1</v>
      </c>
      <c r="J1782" s="236"/>
      <c r="Y1782" s="176" t="s">
        <v>1144</v>
      </c>
      <c r="Z1782" s="176" t="s">
        <v>1144</v>
      </c>
    </row>
    <row r="1783" spans="1:26" x14ac:dyDescent="0.3">
      <c r="A1783" s="232">
        <v>813082</v>
      </c>
      <c r="B1783" s="232" t="s">
        <v>2759</v>
      </c>
      <c r="C1783" s="232" t="s">
        <v>455</v>
      </c>
      <c r="D1783" s="232" t="s">
        <v>2760</v>
      </c>
      <c r="E1783" s="232">
        <v>1</v>
      </c>
      <c r="F1783" s="233">
        <v>35094</v>
      </c>
      <c r="G1783" s="232" t="s">
        <v>2636</v>
      </c>
      <c r="H1783" s="234">
        <v>1</v>
      </c>
      <c r="I1783" s="236">
        <v>1</v>
      </c>
      <c r="J1783" s="236"/>
      <c r="Y1783" s="176" t="s">
        <v>1144</v>
      </c>
      <c r="Z1783" s="176" t="s">
        <v>1144</v>
      </c>
    </row>
    <row r="1784" spans="1:26" x14ac:dyDescent="0.3">
      <c r="A1784" s="232">
        <v>813083</v>
      </c>
      <c r="B1784" s="232" t="s">
        <v>2761</v>
      </c>
      <c r="C1784" s="232" t="s">
        <v>108</v>
      </c>
      <c r="D1784" s="232" t="s">
        <v>862</v>
      </c>
      <c r="E1784" s="232">
        <v>1</v>
      </c>
      <c r="F1784" s="233">
        <v>36433</v>
      </c>
      <c r="G1784" s="232" t="s">
        <v>251</v>
      </c>
      <c r="H1784" s="234">
        <v>1</v>
      </c>
      <c r="I1784" s="236">
        <v>1</v>
      </c>
      <c r="J1784" s="236"/>
      <c r="Y1784" s="176" t="s">
        <v>1144</v>
      </c>
      <c r="Z1784" s="176" t="s">
        <v>1144</v>
      </c>
    </row>
    <row r="1785" spans="1:26" x14ac:dyDescent="0.3">
      <c r="A1785" s="232">
        <v>813084</v>
      </c>
      <c r="B1785" s="232" t="s">
        <v>2762</v>
      </c>
      <c r="C1785" s="232" t="s">
        <v>2763</v>
      </c>
      <c r="D1785" s="232" t="s">
        <v>747</v>
      </c>
      <c r="E1785" s="232">
        <v>1</v>
      </c>
      <c r="F1785" s="233">
        <v>35592</v>
      </c>
      <c r="G1785" s="232" t="s">
        <v>267</v>
      </c>
      <c r="H1785" s="234">
        <v>1</v>
      </c>
      <c r="I1785" s="236">
        <v>1</v>
      </c>
      <c r="J1785" s="236"/>
      <c r="Y1785" s="176" t="s">
        <v>1144</v>
      </c>
      <c r="Z1785" s="176" t="s">
        <v>1144</v>
      </c>
    </row>
    <row r="1786" spans="1:26" x14ac:dyDescent="0.3">
      <c r="A1786" s="232">
        <v>813094</v>
      </c>
      <c r="B1786" s="232" t="s">
        <v>2771</v>
      </c>
      <c r="C1786" s="232" t="s">
        <v>103</v>
      </c>
      <c r="D1786" s="232" t="s">
        <v>956</v>
      </c>
      <c r="E1786" s="232">
        <v>1</v>
      </c>
      <c r="F1786" s="233">
        <v>33970</v>
      </c>
      <c r="G1786" s="232" t="s">
        <v>251</v>
      </c>
      <c r="H1786" s="234">
        <v>1</v>
      </c>
      <c r="I1786" s="236">
        <v>1</v>
      </c>
      <c r="J1786" s="236"/>
      <c r="Y1786" s="176" t="s">
        <v>1144</v>
      </c>
      <c r="Z1786" s="176" t="s">
        <v>1144</v>
      </c>
    </row>
    <row r="1787" spans="1:26" x14ac:dyDescent="0.3">
      <c r="A1787" s="232">
        <v>813095</v>
      </c>
      <c r="B1787" s="232" t="s">
        <v>2772</v>
      </c>
      <c r="C1787" s="232" t="s">
        <v>390</v>
      </c>
      <c r="D1787" s="232" t="s">
        <v>969</v>
      </c>
      <c r="E1787" s="232">
        <v>1</v>
      </c>
      <c r="F1787" s="233">
        <v>34700</v>
      </c>
      <c r="G1787" s="232" t="s">
        <v>2773</v>
      </c>
      <c r="H1787" s="234">
        <v>1</v>
      </c>
      <c r="I1787" s="236">
        <v>1</v>
      </c>
      <c r="J1787" s="236"/>
      <c r="Y1787" s="176" t="s">
        <v>1144</v>
      </c>
      <c r="Z1787" s="176" t="s">
        <v>1144</v>
      </c>
    </row>
    <row r="1788" spans="1:26" x14ac:dyDescent="0.3">
      <c r="A1788" s="232">
        <v>813096</v>
      </c>
      <c r="B1788" s="232" t="s">
        <v>2774</v>
      </c>
      <c r="C1788" s="232" t="s">
        <v>428</v>
      </c>
      <c r="D1788" s="232" t="s">
        <v>945</v>
      </c>
      <c r="E1788" s="232">
        <v>1</v>
      </c>
      <c r="F1788" s="233">
        <v>29051</v>
      </c>
      <c r="G1788" s="232" t="s">
        <v>251</v>
      </c>
      <c r="H1788" s="234">
        <v>1</v>
      </c>
      <c r="I1788" s="236">
        <v>1</v>
      </c>
      <c r="J1788" s="236"/>
      <c r="Y1788" s="176" t="s">
        <v>1144</v>
      </c>
      <c r="Z1788" s="176" t="s">
        <v>1144</v>
      </c>
    </row>
    <row r="1789" spans="1:26" x14ac:dyDescent="0.3">
      <c r="A1789" s="232">
        <v>813097</v>
      </c>
      <c r="B1789" s="232" t="s">
        <v>2775</v>
      </c>
      <c r="C1789" s="232" t="s">
        <v>2776</v>
      </c>
      <c r="D1789" s="232" t="s">
        <v>1005</v>
      </c>
      <c r="E1789" s="232">
        <v>1</v>
      </c>
      <c r="F1789" s="233">
        <v>35796</v>
      </c>
      <c r="H1789" s="234">
        <v>1</v>
      </c>
      <c r="I1789" s="236">
        <v>1</v>
      </c>
      <c r="J1789" s="236"/>
      <c r="Y1789" s="176" t="s">
        <v>1144</v>
      </c>
      <c r="Z1789" s="176" t="s">
        <v>1144</v>
      </c>
    </row>
    <row r="1790" spans="1:26" x14ac:dyDescent="0.3">
      <c r="A1790" s="232">
        <v>813110</v>
      </c>
      <c r="B1790" s="232" t="s">
        <v>2788</v>
      </c>
      <c r="C1790" s="232" t="s">
        <v>2789</v>
      </c>
      <c r="D1790" s="232" t="s">
        <v>704</v>
      </c>
      <c r="E1790" s="232">
        <v>1</v>
      </c>
      <c r="F1790" s="233">
        <v>30352</v>
      </c>
      <c r="G1790" s="232" t="s">
        <v>251</v>
      </c>
      <c r="H1790" s="234">
        <v>1</v>
      </c>
      <c r="I1790" s="236">
        <v>1</v>
      </c>
      <c r="J1790" s="236"/>
      <c r="Y1790" s="176" t="s">
        <v>1144</v>
      </c>
      <c r="Z1790" s="176" t="s">
        <v>1144</v>
      </c>
    </row>
    <row r="1791" spans="1:26" x14ac:dyDescent="0.3">
      <c r="A1791" s="232">
        <v>813114</v>
      </c>
      <c r="B1791" s="232" t="s">
        <v>2790</v>
      </c>
      <c r="C1791" s="232" t="s">
        <v>393</v>
      </c>
      <c r="D1791" s="232" t="s">
        <v>746</v>
      </c>
      <c r="E1791" s="232">
        <v>1</v>
      </c>
      <c r="F1791" s="233">
        <v>36175</v>
      </c>
      <c r="G1791" s="232" t="s">
        <v>2791</v>
      </c>
      <c r="H1791" s="234">
        <v>1</v>
      </c>
      <c r="I1791" s="236">
        <v>1</v>
      </c>
      <c r="J1791" s="236"/>
      <c r="Y1791" s="176" t="s">
        <v>1144</v>
      </c>
      <c r="Z1791" s="176" t="s">
        <v>1144</v>
      </c>
    </row>
    <row r="1792" spans="1:26" x14ac:dyDescent="0.3">
      <c r="A1792" s="232">
        <v>813115</v>
      </c>
      <c r="B1792" s="232" t="s">
        <v>2792</v>
      </c>
      <c r="C1792" s="232" t="s">
        <v>112</v>
      </c>
      <c r="D1792" s="232" t="s">
        <v>918</v>
      </c>
      <c r="E1792" s="232">
        <v>1</v>
      </c>
      <c r="F1792" s="233">
        <v>28632</v>
      </c>
      <c r="G1792" s="232" t="s">
        <v>2793</v>
      </c>
      <c r="H1792" s="234">
        <v>1</v>
      </c>
      <c r="I1792" s="236">
        <v>1</v>
      </c>
      <c r="J1792" s="236"/>
      <c r="Y1792" s="176" t="s">
        <v>1144</v>
      </c>
      <c r="Z1792" s="176" t="s">
        <v>1144</v>
      </c>
    </row>
    <row r="1793" spans="1:26" x14ac:dyDescent="0.3">
      <c r="A1793" s="232">
        <v>813116</v>
      </c>
      <c r="B1793" s="232" t="s">
        <v>2794</v>
      </c>
      <c r="C1793" s="232" t="s">
        <v>2795</v>
      </c>
      <c r="D1793" s="232" t="s">
        <v>716</v>
      </c>
      <c r="E1793" s="232">
        <v>1</v>
      </c>
      <c r="F1793" s="233">
        <v>36161</v>
      </c>
      <c r="G1793" s="232" t="s">
        <v>738</v>
      </c>
      <c r="H1793" s="234">
        <v>1</v>
      </c>
      <c r="I1793" s="236">
        <v>1</v>
      </c>
      <c r="J1793" s="236"/>
      <c r="Y1793" s="176" t="s">
        <v>1144</v>
      </c>
      <c r="Z1793" s="176" t="s">
        <v>1144</v>
      </c>
    </row>
    <row r="1794" spans="1:26" x14ac:dyDescent="0.3">
      <c r="A1794" s="232">
        <v>813117</v>
      </c>
      <c r="B1794" s="232" t="s">
        <v>2796</v>
      </c>
      <c r="C1794" s="232" t="s">
        <v>90</v>
      </c>
      <c r="D1794" s="232" t="s">
        <v>547</v>
      </c>
      <c r="E1794" s="232">
        <v>1</v>
      </c>
      <c r="F1794" s="233">
        <v>36008</v>
      </c>
      <c r="G1794" s="232" t="s">
        <v>689</v>
      </c>
      <c r="H1794" s="234">
        <v>1</v>
      </c>
      <c r="I1794" s="236">
        <v>1</v>
      </c>
      <c r="J1794" s="236"/>
      <c r="Y1794" s="176" t="s">
        <v>1144</v>
      </c>
      <c r="Z1794" s="176" t="s">
        <v>1144</v>
      </c>
    </row>
    <row r="1795" spans="1:26" x14ac:dyDescent="0.3">
      <c r="A1795" s="232">
        <v>813122</v>
      </c>
      <c r="B1795" s="232" t="s">
        <v>2798</v>
      </c>
      <c r="C1795" s="232" t="s">
        <v>103</v>
      </c>
      <c r="D1795" s="232" t="s">
        <v>670</v>
      </c>
      <c r="E1795" s="232">
        <v>1</v>
      </c>
      <c r="F1795" s="233">
        <v>35434</v>
      </c>
      <c r="G1795" s="232" t="s">
        <v>251</v>
      </c>
      <c r="H1795" s="234">
        <v>1</v>
      </c>
      <c r="I1795" s="236">
        <v>1</v>
      </c>
      <c r="J1795" s="236"/>
      <c r="Y1795" s="176" t="s">
        <v>1144</v>
      </c>
      <c r="Z1795" s="176" t="s">
        <v>1144</v>
      </c>
    </row>
    <row r="1796" spans="1:26" x14ac:dyDescent="0.3">
      <c r="A1796" s="232">
        <v>813123</v>
      </c>
      <c r="B1796" s="232" t="s">
        <v>2799</v>
      </c>
      <c r="C1796" s="232" t="s">
        <v>96</v>
      </c>
      <c r="D1796" s="232" t="s">
        <v>1870</v>
      </c>
      <c r="E1796" s="232">
        <v>1</v>
      </c>
      <c r="F1796" s="233">
        <v>34826</v>
      </c>
      <c r="G1796" s="232" t="s">
        <v>251</v>
      </c>
      <c r="H1796" s="234">
        <v>1</v>
      </c>
      <c r="I1796" s="236">
        <v>1</v>
      </c>
      <c r="J1796" s="236"/>
      <c r="Y1796" s="176" t="s">
        <v>1144</v>
      </c>
      <c r="Z1796" s="176" t="s">
        <v>1144</v>
      </c>
    </row>
    <row r="1797" spans="1:26" x14ac:dyDescent="0.3">
      <c r="A1797" s="232">
        <v>813124</v>
      </c>
      <c r="B1797" s="232" t="s">
        <v>2800</v>
      </c>
      <c r="C1797" s="232" t="s">
        <v>1236</v>
      </c>
      <c r="D1797" s="232" t="s">
        <v>1067</v>
      </c>
      <c r="E1797" s="232">
        <v>1</v>
      </c>
      <c r="F1797" s="233" t="s">
        <v>2801</v>
      </c>
      <c r="G1797" s="232" t="s">
        <v>629</v>
      </c>
      <c r="H1797" s="234">
        <v>1</v>
      </c>
      <c r="I1797" s="236">
        <v>1</v>
      </c>
      <c r="J1797" s="236"/>
      <c r="Y1797" s="176" t="s">
        <v>1144</v>
      </c>
      <c r="Z1797" s="176" t="s">
        <v>1144</v>
      </c>
    </row>
    <row r="1798" spans="1:26" x14ac:dyDescent="0.3">
      <c r="A1798" s="232">
        <v>813128</v>
      </c>
      <c r="B1798" s="232" t="s">
        <v>2804</v>
      </c>
      <c r="C1798" s="232" t="s">
        <v>542</v>
      </c>
      <c r="D1798" s="232" t="s">
        <v>1394</v>
      </c>
      <c r="E1798" s="232">
        <v>1</v>
      </c>
      <c r="F1798" s="233">
        <v>27576</v>
      </c>
      <c r="G1798" s="232" t="s">
        <v>2805</v>
      </c>
      <c r="H1798" s="234">
        <v>1</v>
      </c>
      <c r="I1798" s="236">
        <v>1</v>
      </c>
      <c r="J1798" s="236"/>
      <c r="Y1798" s="176" t="s">
        <v>1144</v>
      </c>
      <c r="Z1798" s="176" t="s">
        <v>1144</v>
      </c>
    </row>
    <row r="1799" spans="1:26" x14ac:dyDescent="0.3">
      <c r="A1799" s="232">
        <v>813130</v>
      </c>
      <c r="B1799" s="232" t="s">
        <v>2806</v>
      </c>
      <c r="C1799" s="232" t="s">
        <v>317</v>
      </c>
      <c r="D1799" s="232" t="s">
        <v>1470</v>
      </c>
      <c r="E1799" s="232">
        <v>1</v>
      </c>
      <c r="F1799" s="233">
        <v>32083</v>
      </c>
      <c r="G1799" s="232" t="s">
        <v>251</v>
      </c>
      <c r="H1799" s="234">
        <v>1</v>
      </c>
      <c r="I1799" s="236">
        <v>1</v>
      </c>
      <c r="J1799" s="236"/>
      <c r="Y1799" s="176" t="s">
        <v>1144</v>
      </c>
      <c r="Z1799" s="176" t="s">
        <v>1144</v>
      </c>
    </row>
    <row r="1800" spans="1:26" x14ac:dyDescent="0.3">
      <c r="A1800" s="232">
        <v>813145</v>
      </c>
      <c r="B1800" s="232" t="s">
        <v>2816</v>
      </c>
      <c r="C1800" s="232" t="s">
        <v>163</v>
      </c>
      <c r="D1800" s="232" t="s">
        <v>1924</v>
      </c>
      <c r="E1800" s="232">
        <v>1</v>
      </c>
      <c r="F1800" s="233">
        <v>34700</v>
      </c>
      <c r="G1800" s="232" t="s">
        <v>267</v>
      </c>
      <c r="H1800" s="234">
        <v>1</v>
      </c>
      <c r="I1800" s="236">
        <v>1</v>
      </c>
      <c r="J1800" s="236"/>
      <c r="Y1800" s="176" t="s">
        <v>1144</v>
      </c>
      <c r="Z1800" s="176" t="s">
        <v>1144</v>
      </c>
    </row>
    <row r="1801" spans="1:26" x14ac:dyDescent="0.3">
      <c r="A1801" s="232">
        <v>813147</v>
      </c>
      <c r="B1801" s="232" t="s">
        <v>2818</v>
      </c>
      <c r="C1801" s="232" t="s">
        <v>454</v>
      </c>
      <c r="D1801" s="232" t="s">
        <v>628</v>
      </c>
      <c r="E1801" s="232">
        <v>1</v>
      </c>
      <c r="F1801" s="233">
        <v>35771</v>
      </c>
      <c r="G1801" s="232" t="s">
        <v>666</v>
      </c>
      <c r="H1801" s="234">
        <v>1</v>
      </c>
      <c r="I1801" s="236">
        <v>1</v>
      </c>
      <c r="J1801" s="236"/>
      <c r="Y1801" s="176" t="s">
        <v>1144</v>
      </c>
      <c r="Z1801" s="176" t="s">
        <v>1144</v>
      </c>
    </row>
    <row r="1802" spans="1:26" x14ac:dyDescent="0.3">
      <c r="A1802" s="232">
        <v>813148</v>
      </c>
      <c r="B1802" s="232" t="s">
        <v>2819</v>
      </c>
      <c r="C1802" s="232" t="s">
        <v>481</v>
      </c>
      <c r="D1802" s="232" t="s">
        <v>1010</v>
      </c>
      <c r="E1802" s="232">
        <v>1</v>
      </c>
      <c r="F1802" s="233">
        <v>36239</v>
      </c>
      <c r="G1802" s="232" t="s">
        <v>271</v>
      </c>
      <c r="H1802" s="234">
        <v>1</v>
      </c>
      <c r="I1802" s="236">
        <v>1</v>
      </c>
      <c r="J1802" s="236"/>
      <c r="Y1802" s="176" t="s">
        <v>1144</v>
      </c>
      <c r="Z1802" s="176" t="s">
        <v>1144</v>
      </c>
    </row>
    <row r="1803" spans="1:26" x14ac:dyDescent="0.3">
      <c r="A1803" s="232">
        <v>813155</v>
      </c>
      <c r="B1803" s="232" t="s">
        <v>2824</v>
      </c>
      <c r="C1803" s="232" t="s">
        <v>70</v>
      </c>
      <c r="D1803" s="232" t="s">
        <v>691</v>
      </c>
      <c r="E1803" s="232">
        <v>1</v>
      </c>
      <c r="F1803" s="233">
        <v>36288</v>
      </c>
      <c r="G1803" s="232" t="s">
        <v>2825</v>
      </c>
      <c r="H1803" s="234">
        <v>1</v>
      </c>
      <c r="I1803" s="236">
        <v>1</v>
      </c>
      <c r="J1803" s="236"/>
      <c r="Y1803" s="176" t="s">
        <v>1144</v>
      </c>
      <c r="Z1803" s="176" t="s">
        <v>1144</v>
      </c>
    </row>
    <row r="1804" spans="1:26" x14ac:dyDescent="0.3">
      <c r="A1804" s="232">
        <v>813156</v>
      </c>
      <c r="B1804" s="232" t="s">
        <v>2826</v>
      </c>
      <c r="C1804" s="232" t="s">
        <v>932</v>
      </c>
      <c r="D1804" s="232" t="s">
        <v>766</v>
      </c>
      <c r="E1804" s="232">
        <v>1</v>
      </c>
      <c r="F1804" s="233">
        <v>36537</v>
      </c>
      <c r="G1804" s="232" t="s">
        <v>269</v>
      </c>
      <c r="H1804" s="234">
        <v>1</v>
      </c>
      <c r="I1804" s="236">
        <v>1</v>
      </c>
      <c r="J1804" s="236"/>
      <c r="Y1804" s="176" t="s">
        <v>1144</v>
      </c>
      <c r="Z1804" s="176" t="s">
        <v>1144</v>
      </c>
    </row>
    <row r="1805" spans="1:26" x14ac:dyDescent="0.3">
      <c r="A1805" s="232">
        <v>813161</v>
      </c>
      <c r="B1805" s="232" t="s">
        <v>2828</v>
      </c>
      <c r="C1805" s="232" t="s">
        <v>548</v>
      </c>
      <c r="D1805" s="232" t="s">
        <v>672</v>
      </c>
      <c r="E1805" s="232">
        <v>1</v>
      </c>
      <c r="F1805" s="233">
        <v>36529</v>
      </c>
      <c r="G1805" s="232" t="s">
        <v>666</v>
      </c>
      <c r="H1805" s="234">
        <v>1</v>
      </c>
      <c r="I1805" s="236">
        <v>1</v>
      </c>
      <c r="J1805" s="236"/>
      <c r="Y1805" s="176" t="s">
        <v>1144</v>
      </c>
      <c r="Z1805" s="176" t="s">
        <v>1144</v>
      </c>
    </row>
    <row r="1806" spans="1:26" x14ac:dyDescent="0.3">
      <c r="A1806" s="232">
        <v>813162</v>
      </c>
      <c r="B1806" s="232" t="s">
        <v>2829</v>
      </c>
      <c r="C1806" s="232" t="s">
        <v>66</v>
      </c>
      <c r="D1806" s="232" t="s">
        <v>721</v>
      </c>
      <c r="E1806" s="232">
        <v>1</v>
      </c>
      <c r="F1806" s="233">
        <v>35847</v>
      </c>
      <c r="G1806" s="232" t="s">
        <v>269</v>
      </c>
      <c r="H1806" s="234">
        <v>1</v>
      </c>
      <c r="I1806" s="236">
        <v>1</v>
      </c>
      <c r="J1806" s="236"/>
      <c r="Y1806" s="176" t="s">
        <v>1144</v>
      </c>
      <c r="Z1806" s="176" t="s">
        <v>1144</v>
      </c>
    </row>
    <row r="1807" spans="1:26" x14ac:dyDescent="0.3">
      <c r="A1807" s="232">
        <v>813164</v>
      </c>
      <c r="B1807" s="232" t="s">
        <v>2830</v>
      </c>
      <c r="C1807" s="232" t="s">
        <v>66</v>
      </c>
      <c r="D1807" s="232" t="s">
        <v>1075</v>
      </c>
      <c r="E1807" s="232">
        <v>1</v>
      </c>
      <c r="F1807" s="233">
        <v>36161</v>
      </c>
      <c r="G1807" s="232" t="s">
        <v>2831</v>
      </c>
      <c r="H1807" s="234">
        <v>1</v>
      </c>
      <c r="I1807" s="236">
        <v>1</v>
      </c>
      <c r="J1807" s="236"/>
      <c r="Y1807" s="176" t="s">
        <v>1144</v>
      </c>
      <c r="Z1807" s="176" t="s">
        <v>1144</v>
      </c>
    </row>
    <row r="1808" spans="1:26" x14ac:dyDescent="0.3">
      <c r="A1808" s="232">
        <v>813165</v>
      </c>
      <c r="B1808" s="232" t="s">
        <v>2832</v>
      </c>
      <c r="C1808" s="232" t="s">
        <v>367</v>
      </c>
      <c r="E1808" s="232">
        <v>1</v>
      </c>
      <c r="F1808" s="233">
        <v>29545</v>
      </c>
      <c r="G1808" s="232" t="s">
        <v>897</v>
      </c>
      <c r="H1808" s="234">
        <v>1</v>
      </c>
      <c r="I1808" s="236">
        <v>1</v>
      </c>
      <c r="J1808" s="236"/>
      <c r="Y1808" s="176" t="s">
        <v>1144</v>
      </c>
      <c r="Z1808" s="176" t="s">
        <v>1144</v>
      </c>
    </row>
    <row r="1809" spans="1:26" x14ac:dyDescent="0.3">
      <c r="A1809" s="232">
        <v>813166</v>
      </c>
      <c r="B1809" s="232" t="s">
        <v>2833</v>
      </c>
      <c r="C1809" s="232" t="s">
        <v>90</v>
      </c>
      <c r="D1809" s="232" t="s">
        <v>2834</v>
      </c>
      <c r="E1809" s="232">
        <v>1</v>
      </c>
      <c r="F1809" s="233">
        <v>26872</v>
      </c>
      <c r="G1809" s="232" t="s">
        <v>251</v>
      </c>
      <c r="H1809" s="234">
        <v>1</v>
      </c>
      <c r="I1809" s="236">
        <v>1</v>
      </c>
      <c r="J1809" s="236"/>
      <c r="Y1809" s="176" t="s">
        <v>1144</v>
      </c>
      <c r="Z1809" s="176" t="s">
        <v>1144</v>
      </c>
    </row>
    <row r="1810" spans="1:26" x14ac:dyDescent="0.3">
      <c r="A1810" s="232">
        <v>813167</v>
      </c>
      <c r="B1810" s="232" t="s">
        <v>2835</v>
      </c>
      <c r="C1810" s="232" t="s">
        <v>144</v>
      </c>
      <c r="D1810" s="232" t="s">
        <v>2836</v>
      </c>
      <c r="E1810" s="232">
        <v>1</v>
      </c>
      <c r="F1810" s="233">
        <v>35431</v>
      </c>
      <c r="G1810" s="232" t="s">
        <v>866</v>
      </c>
      <c r="H1810" s="234">
        <v>1</v>
      </c>
      <c r="I1810" s="236">
        <v>1</v>
      </c>
      <c r="J1810" s="236"/>
      <c r="Y1810" s="176" t="s">
        <v>1144</v>
      </c>
      <c r="Z1810" s="176" t="s">
        <v>1144</v>
      </c>
    </row>
    <row r="1811" spans="1:26" x14ac:dyDescent="0.3">
      <c r="A1811" s="232">
        <v>813171</v>
      </c>
      <c r="B1811" s="232" t="s">
        <v>2837</v>
      </c>
      <c r="C1811" s="232" t="s">
        <v>66</v>
      </c>
      <c r="D1811" s="232" t="s">
        <v>1000</v>
      </c>
      <c r="E1811" s="232">
        <v>1</v>
      </c>
      <c r="F1811" s="233">
        <v>34829</v>
      </c>
      <c r="G1811" s="232" t="s">
        <v>2838</v>
      </c>
      <c r="H1811" s="234">
        <v>1</v>
      </c>
      <c r="I1811" s="236">
        <v>1</v>
      </c>
      <c r="J1811" s="236"/>
      <c r="Y1811" s="176" t="s">
        <v>1144</v>
      </c>
      <c r="Z1811" s="176" t="s">
        <v>1144</v>
      </c>
    </row>
    <row r="1812" spans="1:26" x14ac:dyDescent="0.3">
      <c r="A1812" s="232">
        <v>813178</v>
      </c>
      <c r="B1812" s="232" t="s">
        <v>2841</v>
      </c>
      <c r="C1812" s="232" t="s">
        <v>97</v>
      </c>
      <c r="D1812" s="232" t="s">
        <v>653</v>
      </c>
      <c r="E1812" s="232">
        <v>1</v>
      </c>
      <c r="F1812" s="233">
        <v>34258</v>
      </c>
      <c r="G1812" s="232" t="s">
        <v>265</v>
      </c>
      <c r="H1812" s="234">
        <v>1</v>
      </c>
      <c r="I1812" s="236">
        <v>1</v>
      </c>
      <c r="J1812" s="236"/>
      <c r="Y1812" s="176" t="s">
        <v>1144</v>
      </c>
      <c r="Z1812" s="176" t="s">
        <v>1144</v>
      </c>
    </row>
    <row r="1813" spans="1:26" x14ac:dyDescent="0.3">
      <c r="A1813" s="232">
        <v>813179</v>
      </c>
      <c r="B1813" s="232" t="s">
        <v>2841</v>
      </c>
      <c r="C1813" s="232" t="s">
        <v>93</v>
      </c>
      <c r="D1813" s="232" t="s">
        <v>2842</v>
      </c>
      <c r="E1813" s="232">
        <v>1</v>
      </c>
      <c r="F1813" s="233">
        <v>37257</v>
      </c>
      <c r="G1813" s="232" t="s">
        <v>251</v>
      </c>
      <c r="H1813" s="234">
        <v>1</v>
      </c>
      <c r="I1813" s="236">
        <v>1</v>
      </c>
      <c r="J1813" s="236"/>
      <c r="Y1813" s="176" t="s">
        <v>1144</v>
      </c>
      <c r="Z1813" s="176" t="s">
        <v>1144</v>
      </c>
    </row>
    <row r="1814" spans="1:26" x14ac:dyDescent="0.3">
      <c r="A1814" s="232">
        <v>813195</v>
      </c>
      <c r="B1814" s="232" t="s">
        <v>2849</v>
      </c>
      <c r="C1814" s="232" t="s">
        <v>66</v>
      </c>
      <c r="D1814" s="232" t="s">
        <v>607</v>
      </c>
      <c r="E1814" s="232">
        <v>1</v>
      </c>
      <c r="F1814" s="233">
        <v>31794</v>
      </c>
      <c r="G1814" s="232" t="s">
        <v>264</v>
      </c>
      <c r="H1814" s="234">
        <v>1</v>
      </c>
      <c r="I1814" s="236">
        <v>1</v>
      </c>
      <c r="J1814" s="236"/>
      <c r="Y1814" s="176" t="s">
        <v>1144</v>
      </c>
      <c r="Z1814" s="176" t="s">
        <v>1144</v>
      </c>
    </row>
    <row r="1815" spans="1:26" x14ac:dyDescent="0.3">
      <c r="A1815" s="232">
        <v>813204</v>
      </c>
      <c r="B1815" s="232" t="s">
        <v>2855</v>
      </c>
      <c r="C1815" s="232" t="s">
        <v>136</v>
      </c>
      <c r="D1815" s="232" t="s">
        <v>736</v>
      </c>
      <c r="E1815" s="232">
        <v>1</v>
      </c>
      <c r="F1815" s="233">
        <v>36281</v>
      </c>
      <c r="G1815" s="232" t="s">
        <v>2296</v>
      </c>
      <c r="H1815" s="234">
        <v>1</v>
      </c>
      <c r="I1815" s="236">
        <v>1</v>
      </c>
      <c r="J1815" s="236"/>
      <c r="Y1815" s="176" t="s">
        <v>1144</v>
      </c>
      <c r="Z1815" s="176" t="s">
        <v>1144</v>
      </c>
    </row>
    <row r="1816" spans="1:26" x14ac:dyDescent="0.3">
      <c r="A1816" s="232">
        <v>813216</v>
      </c>
      <c r="B1816" s="232" t="s">
        <v>2865</v>
      </c>
      <c r="C1816" s="232" t="s">
        <v>549</v>
      </c>
      <c r="D1816" s="232" t="s">
        <v>2866</v>
      </c>
      <c r="E1816" s="232">
        <v>1</v>
      </c>
      <c r="F1816" s="233" t="s">
        <v>2867</v>
      </c>
      <c r="G1816" s="232" t="s">
        <v>251</v>
      </c>
      <c r="H1816" s="234">
        <v>1</v>
      </c>
      <c r="I1816" s="236">
        <v>1</v>
      </c>
      <c r="J1816" s="236"/>
      <c r="Y1816" s="176" t="s">
        <v>1144</v>
      </c>
      <c r="Z1816" s="176" t="s">
        <v>1144</v>
      </c>
    </row>
    <row r="1817" spans="1:26" x14ac:dyDescent="0.3">
      <c r="A1817" s="232">
        <v>813222</v>
      </c>
      <c r="B1817" s="232" t="s">
        <v>2874</v>
      </c>
      <c r="C1817" s="232" t="s">
        <v>161</v>
      </c>
      <c r="D1817" s="232" t="s">
        <v>883</v>
      </c>
      <c r="E1817" s="232">
        <v>1</v>
      </c>
      <c r="F1817" s="233">
        <v>28491</v>
      </c>
      <c r="G1817" s="232" t="s">
        <v>923</v>
      </c>
      <c r="H1817" s="234">
        <v>1</v>
      </c>
      <c r="I1817" s="236">
        <v>1</v>
      </c>
      <c r="J1817" s="236"/>
      <c r="Y1817" s="176" t="s">
        <v>1144</v>
      </c>
      <c r="Z1817" s="176" t="s">
        <v>1144</v>
      </c>
    </row>
    <row r="1818" spans="1:26" x14ac:dyDescent="0.3">
      <c r="A1818" s="232">
        <v>813228</v>
      </c>
      <c r="B1818" s="232" t="s">
        <v>2878</v>
      </c>
      <c r="C1818" s="232" t="s">
        <v>187</v>
      </c>
      <c r="D1818" s="232" t="s">
        <v>674</v>
      </c>
      <c r="E1818" s="232">
        <v>1</v>
      </c>
      <c r="F1818" s="233" t="s">
        <v>2879</v>
      </c>
      <c r="G1818" s="232" t="s">
        <v>689</v>
      </c>
      <c r="H1818" s="234">
        <v>1</v>
      </c>
      <c r="I1818" s="236">
        <v>1</v>
      </c>
      <c r="J1818" s="236"/>
      <c r="Y1818" s="176" t="s">
        <v>1144</v>
      </c>
      <c r="Z1818" s="176" t="s">
        <v>1144</v>
      </c>
    </row>
    <row r="1819" spans="1:26" x14ac:dyDescent="0.3">
      <c r="A1819" s="232">
        <v>813232</v>
      </c>
      <c r="B1819" s="232" t="s">
        <v>2880</v>
      </c>
      <c r="C1819" s="232" t="s">
        <v>66</v>
      </c>
      <c r="D1819" s="232" t="s">
        <v>627</v>
      </c>
      <c r="E1819" s="232">
        <v>1</v>
      </c>
      <c r="F1819" s="233">
        <v>36300</v>
      </c>
      <c r="G1819" s="232" t="s">
        <v>698</v>
      </c>
      <c r="H1819" s="234">
        <v>1</v>
      </c>
      <c r="I1819" s="236">
        <v>1</v>
      </c>
      <c r="J1819" s="236"/>
      <c r="Y1819" s="176" t="s">
        <v>1144</v>
      </c>
      <c r="Z1819" s="176" t="s">
        <v>1144</v>
      </c>
    </row>
    <row r="1820" spans="1:26" x14ac:dyDescent="0.3">
      <c r="A1820" s="232">
        <v>813241</v>
      </c>
      <c r="B1820" s="232" t="s">
        <v>2883</v>
      </c>
      <c r="C1820" s="232" t="s">
        <v>440</v>
      </c>
      <c r="D1820" s="232" t="s">
        <v>195</v>
      </c>
      <c r="E1820" s="232">
        <v>1</v>
      </c>
      <c r="F1820" s="233">
        <v>35641</v>
      </c>
      <c r="G1820" s="232" t="s">
        <v>2884</v>
      </c>
      <c r="H1820" s="234">
        <v>1</v>
      </c>
      <c r="I1820" s="236">
        <v>1</v>
      </c>
      <c r="J1820" s="236"/>
      <c r="Y1820" s="176" t="s">
        <v>1144</v>
      </c>
      <c r="Z1820" s="176" t="s">
        <v>1144</v>
      </c>
    </row>
    <row r="1821" spans="1:26" x14ac:dyDescent="0.3">
      <c r="A1821" s="232">
        <v>813250</v>
      </c>
      <c r="B1821" s="232" t="s">
        <v>2890</v>
      </c>
      <c r="C1821" s="232" t="s">
        <v>138</v>
      </c>
      <c r="D1821" s="232" t="s">
        <v>653</v>
      </c>
      <c r="E1821" s="232">
        <v>1</v>
      </c>
      <c r="F1821" s="233">
        <v>33604</v>
      </c>
      <c r="G1821" s="232" t="s">
        <v>621</v>
      </c>
      <c r="H1821" s="234">
        <v>1</v>
      </c>
      <c r="I1821" s="236">
        <v>1</v>
      </c>
      <c r="J1821" s="236"/>
      <c r="Y1821" s="176" t="s">
        <v>1144</v>
      </c>
      <c r="Z1821" s="176" t="s">
        <v>1144</v>
      </c>
    </row>
    <row r="1822" spans="1:26" x14ac:dyDescent="0.3">
      <c r="A1822" s="232">
        <v>813251</v>
      </c>
      <c r="B1822" s="232" t="s">
        <v>2891</v>
      </c>
      <c r="C1822" s="232" t="s">
        <v>171</v>
      </c>
      <c r="D1822" s="232" t="s">
        <v>1181</v>
      </c>
      <c r="E1822" s="232">
        <v>1</v>
      </c>
      <c r="F1822" s="233">
        <v>36526</v>
      </c>
      <c r="G1822" s="232" t="s">
        <v>251</v>
      </c>
      <c r="H1822" s="234">
        <v>1</v>
      </c>
      <c r="I1822" s="236">
        <v>1</v>
      </c>
      <c r="J1822" s="236"/>
      <c r="Y1822" s="176" t="s">
        <v>1144</v>
      </c>
      <c r="Z1822" s="176" t="s">
        <v>1144</v>
      </c>
    </row>
    <row r="1823" spans="1:26" x14ac:dyDescent="0.3">
      <c r="A1823" s="232">
        <v>813259</v>
      </c>
      <c r="B1823" s="232" t="s">
        <v>2894</v>
      </c>
      <c r="C1823" s="232" t="s">
        <v>183</v>
      </c>
      <c r="D1823" s="232" t="s">
        <v>918</v>
      </c>
      <c r="E1823" s="232">
        <v>1</v>
      </c>
      <c r="F1823" s="233">
        <v>28911</v>
      </c>
      <c r="G1823" s="232" t="s">
        <v>635</v>
      </c>
      <c r="H1823" s="234">
        <v>1</v>
      </c>
      <c r="I1823" s="236">
        <v>1</v>
      </c>
      <c r="J1823" s="236"/>
      <c r="Y1823" s="176" t="s">
        <v>1144</v>
      </c>
      <c r="Z1823" s="176" t="s">
        <v>1144</v>
      </c>
    </row>
    <row r="1824" spans="1:26" x14ac:dyDescent="0.3">
      <c r="A1824" s="232">
        <v>813260</v>
      </c>
      <c r="B1824" s="232" t="s">
        <v>2895</v>
      </c>
      <c r="C1824" s="232" t="s">
        <v>66</v>
      </c>
      <c r="D1824" s="232" t="s">
        <v>2896</v>
      </c>
      <c r="E1824" s="232">
        <v>1</v>
      </c>
      <c r="F1824" s="233">
        <v>31874</v>
      </c>
      <c r="G1824" s="232" t="s">
        <v>264</v>
      </c>
      <c r="H1824" s="234">
        <v>1</v>
      </c>
      <c r="I1824" s="236">
        <v>1</v>
      </c>
      <c r="J1824" s="236"/>
      <c r="Y1824" s="176" t="s">
        <v>1144</v>
      </c>
      <c r="Z1824" s="176" t="s">
        <v>1144</v>
      </c>
    </row>
    <row r="1825" spans="1:26" x14ac:dyDescent="0.3">
      <c r="A1825" s="232">
        <v>813269</v>
      </c>
      <c r="B1825" s="232" t="s">
        <v>2907</v>
      </c>
      <c r="C1825" s="232" t="s">
        <v>2908</v>
      </c>
      <c r="D1825" s="232" t="s">
        <v>1079</v>
      </c>
      <c r="E1825" s="232">
        <v>1</v>
      </c>
      <c r="F1825" s="233">
        <v>32994</v>
      </c>
      <c r="G1825" s="232" t="s">
        <v>2909</v>
      </c>
      <c r="H1825" s="234">
        <v>1</v>
      </c>
      <c r="I1825" s="236">
        <v>1</v>
      </c>
      <c r="J1825" s="236"/>
      <c r="Y1825" s="176" t="s">
        <v>1144</v>
      </c>
      <c r="Z1825" s="176" t="s">
        <v>1144</v>
      </c>
    </row>
    <row r="1826" spans="1:26" x14ac:dyDescent="0.3">
      <c r="A1826" s="232">
        <v>813302</v>
      </c>
      <c r="B1826" s="232" t="s">
        <v>2926</v>
      </c>
      <c r="C1826" s="232" t="s">
        <v>154</v>
      </c>
      <c r="D1826" s="232" t="s">
        <v>826</v>
      </c>
      <c r="E1826" s="232">
        <v>1</v>
      </c>
      <c r="F1826" s="233">
        <v>36983</v>
      </c>
      <c r="G1826" s="232" t="s">
        <v>640</v>
      </c>
      <c r="H1826" s="234">
        <v>1</v>
      </c>
      <c r="I1826" s="236">
        <v>1</v>
      </c>
      <c r="J1826" s="236"/>
      <c r="Y1826" s="176" t="s">
        <v>1144</v>
      </c>
      <c r="Z1826" s="176" t="s">
        <v>1144</v>
      </c>
    </row>
    <row r="1827" spans="1:26" x14ac:dyDescent="0.3">
      <c r="A1827" s="232">
        <v>813433</v>
      </c>
      <c r="B1827" s="232" t="s">
        <v>2927</v>
      </c>
      <c r="C1827" s="232" t="s">
        <v>67</v>
      </c>
      <c r="D1827" s="232" t="s">
        <v>628</v>
      </c>
      <c r="E1827" s="232">
        <v>1</v>
      </c>
      <c r="F1827" s="233">
        <v>29454</v>
      </c>
      <c r="G1827" s="232" t="s">
        <v>2860</v>
      </c>
      <c r="H1827" s="234">
        <v>1</v>
      </c>
      <c r="I1827" s="236">
        <v>1</v>
      </c>
      <c r="J1827" s="236"/>
      <c r="Y1827" s="176" t="s">
        <v>1144</v>
      </c>
      <c r="Z1827" s="176" t="s">
        <v>1144</v>
      </c>
    </row>
    <row r="1828" spans="1:26" x14ac:dyDescent="0.3">
      <c r="A1828" s="232">
        <v>813434</v>
      </c>
      <c r="B1828" s="232" t="s">
        <v>2928</v>
      </c>
      <c r="C1828" s="232" t="s">
        <v>128</v>
      </c>
      <c r="D1828" s="232" t="s">
        <v>2929</v>
      </c>
      <c r="E1828" s="232">
        <v>1</v>
      </c>
      <c r="F1828" s="233">
        <v>34796</v>
      </c>
      <c r="G1828" s="232" t="s">
        <v>621</v>
      </c>
      <c r="H1828" s="234">
        <v>1</v>
      </c>
      <c r="I1828" s="236">
        <v>1</v>
      </c>
      <c r="J1828" s="236"/>
      <c r="Y1828" s="176" t="s">
        <v>1144</v>
      </c>
      <c r="Z1828" s="176" t="s">
        <v>1144</v>
      </c>
    </row>
    <row r="1829" spans="1:26" x14ac:dyDescent="0.3">
      <c r="A1829" s="232">
        <v>813435</v>
      </c>
      <c r="B1829" s="232" t="s">
        <v>2930</v>
      </c>
      <c r="C1829" s="232" t="s">
        <v>104</v>
      </c>
      <c r="D1829" s="232" t="s">
        <v>2931</v>
      </c>
      <c r="E1829" s="232">
        <v>1</v>
      </c>
      <c r="F1829" s="233">
        <v>35065</v>
      </c>
      <c r="G1829" s="232" t="s">
        <v>864</v>
      </c>
      <c r="H1829" s="234">
        <v>1</v>
      </c>
      <c r="I1829" s="236">
        <v>1</v>
      </c>
      <c r="J1829" s="236"/>
      <c r="Y1829" s="176" t="s">
        <v>1144</v>
      </c>
      <c r="Z1829" s="176" t="s">
        <v>1144</v>
      </c>
    </row>
    <row r="1830" spans="1:26" x14ac:dyDescent="0.3">
      <c r="A1830" s="232">
        <v>813436</v>
      </c>
      <c r="B1830" s="232" t="s">
        <v>2932</v>
      </c>
      <c r="C1830" s="232" t="s">
        <v>104</v>
      </c>
      <c r="D1830" s="232" t="s">
        <v>721</v>
      </c>
      <c r="E1830" s="232">
        <v>1</v>
      </c>
      <c r="F1830" s="233">
        <v>34335</v>
      </c>
      <c r="H1830" s="234">
        <v>1</v>
      </c>
      <c r="I1830" s="236">
        <v>1</v>
      </c>
      <c r="J1830" s="236"/>
      <c r="Y1830" s="176" t="s">
        <v>1144</v>
      </c>
      <c r="Z1830" s="176" t="s">
        <v>1144</v>
      </c>
    </row>
    <row r="1831" spans="1:26" x14ac:dyDescent="0.3">
      <c r="A1831" s="232">
        <v>813444</v>
      </c>
      <c r="B1831" s="232" t="s">
        <v>2937</v>
      </c>
      <c r="C1831" s="232" t="s">
        <v>154</v>
      </c>
      <c r="D1831" s="232" t="s">
        <v>2938</v>
      </c>
      <c r="E1831" s="232">
        <v>1</v>
      </c>
      <c r="F1831" s="233">
        <v>35375</v>
      </c>
      <c r="G1831" s="232" t="s">
        <v>2939</v>
      </c>
      <c r="H1831" s="234">
        <v>1</v>
      </c>
      <c r="I1831" s="236">
        <v>1</v>
      </c>
      <c r="J1831" s="236"/>
      <c r="Y1831" s="176" t="s">
        <v>1144</v>
      </c>
      <c r="Z1831" s="176" t="s">
        <v>1144</v>
      </c>
    </row>
    <row r="1832" spans="1:26" x14ac:dyDescent="0.3">
      <c r="A1832" s="232">
        <v>813444</v>
      </c>
      <c r="B1832" s="232" t="s">
        <v>2937</v>
      </c>
      <c r="C1832" s="232" t="s">
        <v>154</v>
      </c>
      <c r="D1832" s="232" t="s">
        <v>2938</v>
      </c>
      <c r="E1832" s="232">
        <v>1</v>
      </c>
      <c r="F1832" s="233">
        <v>35375</v>
      </c>
      <c r="G1832" s="232" t="s">
        <v>2939</v>
      </c>
      <c r="H1832" s="234">
        <v>1</v>
      </c>
      <c r="I1832" s="236">
        <v>1</v>
      </c>
      <c r="J1832" s="236"/>
      <c r="Y1832" s="176" t="s">
        <v>1144</v>
      </c>
      <c r="Z1832" s="176" t="s">
        <v>1144</v>
      </c>
    </row>
    <row r="1833" spans="1:26" x14ac:dyDescent="0.3">
      <c r="A1833" s="232">
        <v>813446</v>
      </c>
      <c r="B1833" s="232" t="s">
        <v>496</v>
      </c>
      <c r="C1833" s="232" t="s">
        <v>165</v>
      </c>
      <c r="D1833" s="232" t="s">
        <v>722</v>
      </c>
      <c r="E1833" s="232">
        <v>1</v>
      </c>
      <c r="F1833" s="233">
        <v>35432</v>
      </c>
      <c r="G1833" s="232" t="s">
        <v>251</v>
      </c>
      <c r="H1833" s="234">
        <v>1</v>
      </c>
      <c r="I1833" s="236">
        <v>1</v>
      </c>
      <c r="J1833" s="236"/>
      <c r="Y1833" s="176" t="s">
        <v>1144</v>
      </c>
      <c r="Z1833" s="176" t="s">
        <v>1144</v>
      </c>
    </row>
    <row r="1834" spans="1:26" x14ac:dyDescent="0.3">
      <c r="A1834" s="232">
        <v>813447</v>
      </c>
      <c r="B1834" s="232" t="s">
        <v>2940</v>
      </c>
      <c r="C1834" s="232" t="s">
        <v>165</v>
      </c>
      <c r="D1834" s="232" t="s">
        <v>1341</v>
      </c>
      <c r="E1834" s="232">
        <v>1</v>
      </c>
      <c r="H1834" s="234">
        <v>1</v>
      </c>
      <c r="I1834" s="236">
        <v>1</v>
      </c>
      <c r="J1834" s="236"/>
      <c r="Y1834" s="176" t="s">
        <v>1144</v>
      </c>
      <c r="Z1834" s="176" t="s">
        <v>1144</v>
      </c>
    </row>
    <row r="1835" spans="1:26" x14ac:dyDescent="0.3">
      <c r="A1835" s="232">
        <v>813450</v>
      </c>
      <c r="B1835" s="232" t="s">
        <v>2941</v>
      </c>
      <c r="C1835" s="232" t="s">
        <v>191</v>
      </c>
      <c r="D1835" s="232" t="s">
        <v>2766</v>
      </c>
      <c r="E1835" s="232">
        <v>1</v>
      </c>
      <c r="F1835" s="233">
        <v>34957</v>
      </c>
      <c r="G1835" s="232" t="s">
        <v>923</v>
      </c>
      <c r="H1835" s="234">
        <v>1</v>
      </c>
      <c r="I1835" s="236">
        <v>1</v>
      </c>
      <c r="J1835" s="236"/>
      <c r="Y1835" s="176" t="s">
        <v>1144</v>
      </c>
      <c r="Z1835" s="176" t="s">
        <v>1144</v>
      </c>
    </row>
    <row r="1836" spans="1:26" x14ac:dyDescent="0.3">
      <c r="A1836" s="232">
        <v>813451</v>
      </c>
      <c r="B1836" s="232" t="s">
        <v>2942</v>
      </c>
      <c r="C1836" s="232" t="s">
        <v>68</v>
      </c>
      <c r="D1836" s="232" t="s">
        <v>2943</v>
      </c>
      <c r="E1836" s="232">
        <v>1</v>
      </c>
      <c r="F1836" s="233">
        <v>35647</v>
      </c>
      <c r="G1836" s="232" t="s">
        <v>262</v>
      </c>
      <c r="H1836" s="234">
        <v>1</v>
      </c>
      <c r="I1836" s="236">
        <v>1</v>
      </c>
      <c r="J1836" s="236"/>
      <c r="Y1836" s="176" t="s">
        <v>1144</v>
      </c>
      <c r="Z1836" s="176" t="s">
        <v>1144</v>
      </c>
    </row>
    <row r="1837" spans="1:26" x14ac:dyDescent="0.3">
      <c r="A1837" s="232">
        <v>813452</v>
      </c>
      <c r="B1837" s="232" t="s">
        <v>551</v>
      </c>
      <c r="C1837" s="232" t="s">
        <v>76</v>
      </c>
      <c r="D1837" s="232" t="s">
        <v>728</v>
      </c>
      <c r="E1837" s="232">
        <v>1</v>
      </c>
      <c r="F1837" s="233">
        <v>34978</v>
      </c>
      <c r="G1837" s="232" t="s">
        <v>696</v>
      </c>
      <c r="H1837" s="234">
        <v>1</v>
      </c>
      <c r="I1837" s="236">
        <v>1</v>
      </c>
      <c r="J1837" s="236"/>
      <c r="Y1837" s="176" t="s">
        <v>1144</v>
      </c>
      <c r="Z1837" s="176" t="s">
        <v>1144</v>
      </c>
    </row>
    <row r="1838" spans="1:26" x14ac:dyDescent="0.3">
      <c r="A1838" s="232">
        <v>813462</v>
      </c>
      <c r="B1838" s="232" t="s">
        <v>2947</v>
      </c>
      <c r="C1838" s="232" t="s">
        <v>104</v>
      </c>
      <c r="D1838" s="232" t="s">
        <v>918</v>
      </c>
      <c r="E1838" s="232">
        <v>1</v>
      </c>
      <c r="F1838" s="233">
        <v>35358</v>
      </c>
      <c r="G1838" s="232" t="s">
        <v>1045</v>
      </c>
      <c r="H1838" s="234">
        <v>1</v>
      </c>
      <c r="I1838" s="236">
        <v>1</v>
      </c>
      <c r="J1838" s="236"/>
      <c r="Y1838" s="176" t="s">
        <v>1144</v>
      </c>
      <c r="Z1838" s="176" t="s">
        <v>1144</v>
      </c>
    </row>
    <row r="1839" spans="1:26" x14ac:dyDescent="0.3">
      <c r="A1839" s="232">
        <v>813463</v>
      </c>
      <c r="B1839" s="232" t="s">
        <v>2948</v>
      </c>
      <c r="C1839" s="232" t="s">
        <v>462</v>
      </c>
      <c r="D1839" s="232" t="s">
        <v>821</v>
      </c>
      <c r="E1839" s="232">
        <v>1</v>
      </c>
      <c r="F1839" s="233">
        <v>36161</v>
      </c>
      <c r="G1839" s="232" t="s">
        <v>251</v>
      </c>
      <c r="H1839" s="234">
        <v>1</v>
      </c>
      <c r="I1839" s="236">
        <v>1</v>
      </c>
      <c r="J1839" s="236"/>
      <c r="Y1839" s="176" t="s">
        <v>1144</v>
      </c>
      <c r="Z1839" s="176" t="s">
        <v>1144</v>
      </c>
    </row>
    <row r="1840" spans="1:26" x14ac:dyDescent="0.3">
      <c r="A1840" s="232">
        <v>813466</v>
      </c>
      <c r="B1840" s="232" t="s">
        <v>2951</v>
      </c>
      <c r="C1840" s="232" t="s">
        <v>1369</v>
      </c>
      <c r="D1840" s="232" t="s">
        <v>2952</v>
      </c>
      <c r="E1840" s="232">
        <v>1</v>
      </c>
      <c r="F1840" s="233">
        <v>35227</v>
      </c>
      <c r="G1840" s="232" t="s">
        <v>702</v>
      </c>
      <c r="H1840" s="234">
        <v>1</v>
      </c>
      <c r="I1840" s="236">
        <v>1</v>
      </c>
      <c r="J1840" s="236"/>
      <c r="Y1840" s="176" t="s">
        <v>1144</v>
      </c>
      <c r="Z1840" s="176" t="s">
        <v>1144</v>
      </c>
    </row>
    <row r="1841" spans="1:26" x14ac:dyDescent="0.3">
      <c r="A1841" s="232">
        <v>813473</v>
      </c>
      <c r="B1841" s="232" t="s">
        <v>2954</v>
      </c>
      <c r="C1841" s="232" t="s">
        <v>127</v>
      </c>
      <c r="D1841" s="232" t="s">
        <v>607</v>
      </c>
      <c r="E1841" s="232">
        <v>1</v>
      </c>
      <c r="F1841" s="233">
        <v>33239</v>
      </c>
      <c r="G1841" s="232" t="s">
        <v>2758</v>
      </c>
      <c r="H1841" s="234">
        <v>1</v>
      </c>
      <c r="I1841" s="236">
        <v>1</v>
      </c>
      <c r="J1841" s="236"/>
      <c r="Y1841" s="176" t="s">
        <v>1144</v>
      </c>
      <c r="Z1841" s="176" t="s">
        <v>1144</v>
      </c>
    </row>
    <row r="1842" spans="1:26" x14ac:dyDescent="0.3">
      <c r="A1842" s="232">
        <v>813475</v>
      </c>
      <c r="B1842" s="232" t="s">
        <v>2955</v>
      </c>
      <c r="C1842" s="232" t="s">
        <v>400</v>
      </c>
      <c r="D1842" s="232" t="s">
        <v>2929</v>
      </c>
      <c r="E1842" s="232">
        <v>1</v>
      </c>
      <c r="H1842" s="234">
        <v>1</v>
      </c>
      <c r="I1842" s="236">
        <v>1</v>
      </c>
      <c r="J1842" s="236"/>
      <c r="Y1842" s="176" t="s">
        <v>1144</v>
      </c>
      <c r="Z1842" s="176" t="s">
        <v>1144</v>
      </c>
    </row>
    <row r="1843" spans="1:26" x14ac:dyDescent="0.3">
      <c r="A1843" s="232">
        <v>813477</v>
      </c>
      <c r="B1843" s="232" t="s">
        <v>2956</v>
      </c>
      <c r="C1843" s="232" t="s">
        <v>66</v>
      </c>
      <c r="D1843" s="232" t="s">
        <v>740</v>
      </c>
      <c r="E1843" s="232">
        <v>1</v>
      </c>
      <c r="F1843" s="233">
        <v>35797</v>
      </c>
      <c r="G1843" s="232" t="s">
        <v>251</v>
      </c>
      <c r="H1843" s="234">
        <v>1</v>
      </c>
      <c r="I1843" s="236">
        <v>1</v>
      </c>
      <c r="J1843" s="236"/>
      <c r="Y1843" s="176" t="s">
        <v>1144</v>
      </c>
      <c r="Z1843" s="176" t="s">
        <v>1144</v>
      </c>
    </row>
    <row r="1844" spans="1:26" x14ac:dyDescent="0.3">
      <c r="A1844" s="232">
        <v>813478</v>
      </c>
      <c r="B1844" s="232" t="s">
        <v>2957</v>
      </c>
      <c r="C1844" s="232" t="s">
        <v>128</v>
      </c>
      <c r="D1844" s="232" t="s">
        <v>721</v>
      </c>
      <c r="E1844" s="232">
        <v>1</v>
      </c>
      <c r="H1844" s="234">
        <v>1</v>
      </c>
      <c r="I1844" s="236">
        <v>1</v>
      </c>
      <c r="J1844" s="236"/>
      <c r="Y1844" s="176" t="s">
        <v>1144</v>
      </c>
      <c r="Z1844" s="176" t="s">
        <v>1144</v>
      </c>
    </row>
    <row r="1845" spans="1:26" x14ac:dyDescent="0.3">
      <c r="A1845" s="232">
        <v>803855</v>
      </c>
      <c r="B1845" s="232" t="s">
        <v>2958</v>
      </c>
      <c r="C1845" s="232" t="s">
        <v>66</v>
      </c>
      <c r="D1845" s="232" t="s">
        <v>1024</v>
      </c>
      <c r="E1845" s="232">
        <v>1</v>
      </c>
      <c r="F1845" s="233">
        <v>34126</v>
      </c>
      <c r="G1845" s="232" t="s">
        <v>265</v>
      </c>
      <c r="H1845" s="234">
        <v>1</v>
      </c>
      <c r="I1845" s="236">
        <v>1</v>
      </c>
      <c r="J1845" s="236"/>
      <c r="W1845" s="176" t="s">
        <v>1144</v>
      </c>
      <c r="Y1845" s="176" t="s">
        <v>1144</v>
      </c>
      <c r="Z1845" s="176" t="s">
        <v>1144</v>
      </c>
    </row>
    <row r="1846" spans="1:26" x14ac:dyDescent="0.3">
      <c r="A1846" s="232">
        <v>805626</v>
      </c>
      <c r="B1846" s="232" t="s">
        <v>2962</v>
      </c>
      <c r="C1846" s="232" t="s">
        <v>148</v>
      </c>
      <c r="D1846" s="232" t="s">
        <v>2963</v>
      </c>
      <c r="E1846" s="232">
        <v>1</v>
      </c>
      <c r="F1846" s="233">
        <v>35065</v>
      </c>
      <c r="G1846" s="232" t="s">
        <v>2964</v>
      </c>
      <c r="H1846" s="234">
        <v>1</v>
      </c>
      <c r="I1846" s="236">
        <v>1</v>
      </c>
      <c r="J1846" s="236"/>
      <c r="W1846" s="176" t="s">
        <v>1144</v>
      </c>
      <c r="X1846" s="176" t="s">
        <v>1144</v>
      </c>
      <c r="Y1846" s="176" t="s">
        <v>1144</v>
      </c>
      <c r="Z1846" s="176" t="s">
        <v>1144</v>
      </c>
    </row>
    <row r="1847" spans="1:26" x14ac:dyDescent="0.3">
      <c r="A1847" s="232">
        <v>805766</v>
      </c>
      <c r="B1847" s="232" t="s">
        <v>2969</v>
      </c>
      <c r="C1847" s="232" t="s">
        <v>350</v>
      </c>
      <c r="D1847" s="232" t="s">
        <v>998</v>
      </c>
      <c r="E1847" s="232">
        <v>1</v>
      </c>
      <c r="F1847" s="233">
        <v>35447</v>
      </c>
      <c r="G1847" s="232" t="s">
        <v>251</v>
      </c>
      <c r="H1847" s="234">
        <v>1</v>
      </c>
      <c r="I1847" s="236">
        <v>1</v>
      </c>
      <c r="J1847" s="236"/>
      <c r="W1847" s="176" t="s">
        <v>1144</v>
      </c>
      <c r="X1847" s="176" t="s">
        <v>1144</v>
      </c>
      <c r="Y1847" s="176" t="s">
        <v>1144</v>
      </c>
      <c r="Z1847" s="176" t="s">
        <v>1144</v>
      </c>
    </row>
    <row r="1848" spans="1:26" x14ac:dyDescent="0.3">
      <c r="A1848" s="232">
        <v>806129</v>
      </c>
      <c r="B1848" s="232" t="s">
        <v>2970</v>
      </c>
      <c r="C1848" s="232" t="s">
        <v>171</v>
      </c>
      <c r="D1848" s="232" t="s">
        <v>2971</v>
      </c>
      <c r="E1848" s="232">
        <v>1</v>
      </c>
      <c r="F1848" s="233">
        <v>35431</v>
      </c>
      <c r="G1848" s="232" t="s">
        <v>251</v>
      </c>
      <c r="H1848" s="234">
        <v>1</v>
      </c>
      <c r="I1848" s="236">
        <v>1</v>
      </c>
      <c r="J1848" s="236"/>
      <c r="W1848" s="176" t="s">
        <v>1144</v>
      </c>
      <c r="Y1848" s="176" t="s">
        <v>1144</v>
      </c>
      <c r="Z1848" s="176" t="s">
        <v>1144</v>
      </c>
    </row>
    <row r="1849" spans="1:26" x14ac:dyDescent="0.3">
      <c r="A1849" s="232">
        <v>806131</v>
      </c>
      <c r="B1849" s="232" t="s">
        <v>2972</v>
      </c>
      <c r="C1849" s="232" t="s">
        <v>2973</v>
      </c>
      <c r="D1849" s="232" t="s">
        <v>1020</v>
      </c>
      <c r="E1849" s="232">
        <v>1</v>
      </c>
      <c r="F1849" s="233">
        <v>35431</v>
      </c>
      <c r="G1849" s="232" t="s">
        <v>251</v>
      </c>
      <c r="H1849" s="234">
        <v>1</v>
      </c>
      <c r="I1849" s="236">
        <v>1</v>
      </c>
      <c r="J1849" s="236"/>
      <c r="W1849" s="176" t="s">
        <v>1144</v>
      </c>
      <c r="X1849" s="176" t="s">
        <v>1144</v>
      </c>
      <c r="Y1849" s="176" t="s">
        <v>1144</v>
      </c>
      <c r="Z1849" s="176" t="s">
        <v>1144</v>
      </c>
    </row>
    <row r="1850" spans="1:26" x14ac:dyDescent="0.3">
      <c r="A1850" s="232">
        <v>806142</v>
      </c>
      <c r="B1850" s="232" t="s">
        <v>2974</v>
      </c>
      <c r="C1850" s="232" t="s">
        <v>71</v>
      </c>
      <c r="D1850" s="232" t="s">
        <v>1005</v>
      </c>
      <c r="E1850" s="232">
        <v>1</v>
      </c>
      <c r="F1850" s="233">
        <v>34648</v>
      </c>
      <c r="G1850" s="232" t="s">
        <v>251</v>
      </c>
      <c r="H1850" s="234">
        <v>1</v>
      </c>
      <c r="I1850" s="236">
        <v>1</v>
      </c>
      <c r="J1850" s="236"/>
      <c r="W1850" s="176" t="s">
        <v>1144</v>
      </c>
      <c r="Y1850" s="176" t="s">
        <v>1144</v>
      </c>
      <c r="Z1850" s="176" t="s">
        <v>1144</v>
      </c>
    </row>
    <row r="1851" spans="1:26" x14ac:dyDescent="0.3">
      <c r="A1851" s="232">
        <v>806709</v>
      </c>
      <c r="B1851" s="232" t="s">
        <v>2976</v>
      </c>
      <c r="C1851" s="232" t="s">
        <v>66</v>
      </c>
      <c r="D1851" s="232" t="s">
        <v>996</v>
      </c>
      <c r="E1851" s="232">
        <v>1</v>
      </c>
      <c r="F1851" s="233">
        <v>34921</v>
      </c>
      <c r="G1851" s="232" t="s">
        <v>2977</v>
      </c>
      <c r="H1851" s="234">
        <v>1</v>
      </c>
      <c r="I1851" s="236">
        <v>1</v>
      </c>
      <c r="J1851" s="236"/>
      <c r="W1851" s="176" t="s">
        <v>1144</v>
      </c>
      <c r="Y1851" s="176" t="s">
        <v>1144</v>
      </c>
      <c r="Z1851" s="176" t="s">
        <v>1144</v>
      </c>
    </row>
    <row r="1852" spans="1:26" x14ac:dyDescent="0.3">
      <c r="A1852" s="232">
        <v>806732</v>
      </c>
      <c r="B1852" s="232" t="s">
        <v>2979</v>
      </c>
      <c r="C1852" s="232" t="s">
        <v>2980</v>
      </c>
      <c r="D1852" s="232" t="s">
        <v>2981</v>
      </c>
      <c r="E1852" s="232">
        <v>1</v>
      </c>
      <c r="F1852" s="233">
        <v>35513</v>
      </c>
      <c r="G1852" s="232" t="s">
        <v>702</v>
      </c>
      <c r="H1852" s="234">
        <v>1</v>
      </c>
      <c r="I1852" s="236">
        <v>1</v>
      </c>
      <c r="J1852" s="236"/>
      <c r="W1852" s="176" t="s">
        <v>1144</v>
      </c>
      <c r="X1852" s="176" t="s">
        <v>1144</v>
      </c>
      <c r="Y1852" s="176" t="s">
        <v>1144</v>
      </c>
      <c r="Z1852" s="176" t="s">
        <v>1144</v>
      </c>
    </row>
    <row r="1853" spans="1:26" x14ac:dyDescent="0.3">
      <c r="A1853" s="232">
        <v>806853</v>
      </c>
      <c r="B1853" s="232" t="s">
        <v>2984</v>
      </c>
      <c r="C1853" s="232" t="s">
        <v>2985</v>
      </c>
      <c r="D1853" s="232" t="s">
        <v>2986</v>
      </c>
      <c r="E1853" s="232">
        <v>1</v>
      </c>
      <c r="F1853" s="233">
        <v>35576</v>
      </c>
      <c r="G1853" s="232" t="s">
        <v>1229</v>
      </c>
      <c r="H1853" s="234">
        <v>1</v>
      </c>
      <c r="I1853" s="236">
        <v>1</v>
      </c>
      <c r="J1853" s="236"/>
      <c r="W1853" s="176" t="s">
        <v>1144</v>
      </c>
      <c r="X1853" s="176" t="s">
        <v>1144</v>
      </c>
      <c r="Y1853" s="176" t="s">
        <v>1144</v>
      </c>
      <c r="Z1853" s="176" t="s">
        <v>1144</v>
      </c>
    </row>
    <row r="1854" spans="1:26" x14ac:dyDescent="0.3">
      <c r="A1854" s="232">
        <v>807060</v>
      </c>
      <c r="B1854" s="232" t="s">
        <v>2989</v>
      </c>
      <c r="C1854" s="232" t="s">
        <v>2990</v>
      </c>
      <c r="D1854" s="232" t="s">
        <v>980</v>
      </c>
      <c r="E1854" s="232">
        <v>1</v>
      </c>
      <c r="F1854" s="233">
        <v>35065</v>
      </c>
      <c r="G1854" s="232" t="s">
        <v>251</v>
      </c>
      <c r="H1854" s="234">
        <v>1</v>
      </c>
      <c r="I1854" s="236">
        <v>1</v>
      </c>
      <c r="J1854" s="236"/>
      <c r="W1854" s="176" t="s">
        <v>1144</v>
      </c>
      <c r="X1854" s="176" t="s">
        <v>1144</v>
      </c>
      <c r="Y1854" s="176" t="s">
        <v>1144</v>
      </c>
      <c r="Z1854" s="176" t="s">
        <v>1144</v>
      </c>
    </row>
    <row r="1855" spans="1:26" x14ac:dyDescent="0.3">
      <c r="A1855" s="232">
        <v>807463</v>
      </c>
      <c r="B1855" s="232" t="s">
        <v>2999</v>
      </c>
      <c r="C1855" s="232" t="s">
        <v>315</v>
      </c>
      <c r="D1855" s="232" t="s">
        <v>3000</v>
      </c>
      <c r="E1855" s="232">
        <v>1</v>
      </c>
      <c r="F1855" s="233">
        <v>34486</v>
      </c>
      <c r="G1855" s="232" t="s">
        <v>251</v>
      </c>
      <c r="H1855" s="234">
        <v>1</v>
      </c>
      <c r="I1855" s="236">
        <v>1</v>
      </c>
      <c r="J1855" s="236"/>
      <c r="W1855" s="176" t="s">
        <v>1144</v>
      </c>
      <c r="Y1855" s="176" t="s">
        <v>1144</v>
      </c>
      <c r="Z1855" s="176" t="s">
        <v>1144</v>
      </c>
    </row>
    <row r="1856" spans="1:26" x14ac:dyDescent="0.3">
      <c r="A1856" s="232">
        <v>807500</v>
      </c>
      <c r="B1856" s="232" t="s">
        <v>3001</v>
      </c>
      <c r="C1856" s="232" t="s">
        <v>381</v>
      </c>
      <c r="D1856" s="232" t="s">
        <v>766</v>
      </c>
      <c r="E1856" s="232">
        <v>1</v>
      </c>
      <c r="F1856" s="233">
        <v>35939</v>
      </c>
      <c r="G1856" s="232" t="s">
        <v>663</v>
      </c>
      <c r="H1856" s="234">
        <v>1</v>
      </c>
      <c r="I1856" s="236">
        <v>1</v>
      </c>
      <c r="J1856" s="236"/>
      <c r="W1856" s="176" t="s">
        <v>1144</v>
      </c>
      <c r="X1856" s="176" t="s">
        <v>1144</v>
      </c>
      <c r="Y1856" s="176" t="s">
        <v>1144</v>
      </c>
      <c r="Z1856" s="176" t="s">
        <v>1144</v>
      </c>
    </row>
    <row r="1857" spans="1:26" x14ac:dyDescent="0.3">
      <c r="A1857" s="232">
        <v>807756</v>
      </c>
      <c r="B1857" s="232" t="s">
        <v>3002</v>
      </c>
      <c r="C1857" s="232" t="s">
        <v>62</v>
      </c>
      <c r="D1857" s="232" t="s">
        <v>829</v>
      </c>
      <c r="E1857" s="232">
        <v>1</v>
      </c>
      <c r="F1857" s="233">
        <v>35493</v>
      </c>
      <c r="G1857" s="232" t="s">
        <v>251</v>
      </c>
      <c r="H1857" s="234">
        <v>1</v>
      </c>
      <c r="I1857" s="236">
        <v>1</v>
      </c>
      <c r="J1857" s="236"/>
      <c r="W1857" s="176" t="s">
        <v>1144</v>
      </c>
      <c r="X1857" s="176" t="s">
        <v>1144</v>
      </c>
      <c r="Y1857" s="176" t="s">
        <v>1144</v>
      </c>
      <c r="Z1857" s="176" t="s">
        <v>1144</v>
      </c>
    </row>
    <row r="1858" spans="1:26" x14ac:dyDescent="0.3">
      <c r="A1858" s="232">
        <v>807788</v>
      </c>
      <c r="B1858" s="232" t="s">
        <v>3003</v>
      </c>
      <c r="C1858" s="232" t="s">
        <v>75</v>
      </c>
      <c r="D1858" s="232" t="s">
        <v>1059</v>
      </c>
      <c r="E1858" s="232">
        <v>1</v>
      </c>
      <c r="F1858" s="233">
        <v>35799</v>
      </c>
      <c r="G1858" s="232" t="s">
        <v>251</v>
      </c>
      <c r="H1858" s="234">
        <v>1</v>
      </c>
      <c r="I1858" s="236">
        <v>1</v>
      </c>
      <c r="J1858" s="236"/>
      <c r="W1858" s="176" t="s">
        <v>1144</v>
      </c>
      <c r="X1858" s="176" t="s">
        <v>1144</v>
      </c>
      <c r="Y1858" s="176" t="s">
        <v>1144</v>
      </c>
      <c r="Z1858" s="176" t="s">
        <v>1144</v>
      </c>
    </row>
    <row r="1859" spans="1:26" x14ac:dyDescent="0.3">
      <c r="A1859" s="232">
        <v>807833</v>
      </c>
      <c r="B1859" s="232" t="s">
        <v>3004</v>
      </c>
      <c r="C1859" s="232" t="s">
        <v>3005</v>
      </c>
      <c r="D1859" s="232" t="s">
        <v>728</v>
      </c>
      <c r="E1859" s="232">
        <v>1</v>
      </c>
      <c r="F1859" s="233">
        <v>35431</v>
      </c>
      <c r="G1859" s="232" t="s">
        <v>251</v>
      </c>
      <c r="H1859" s="234">
        <v>1</v>
      </c>
      <c r="I1859" s="236">
        <v>1</v>
      </c>
      <c r="J1859" s="236"/>
      <c r="W1859" s="176" t="s">
        <v>1144</v>
      </c>
      <c r="X1859" s="176" t="s">
        <v>1144</v>
      </c>
      <c r="Y1859" s="176" t="s">
        <v>1144</v>
      </c>
      <c r="Z1859" s="176" t="s">
        <v>1144</v>
      </c>
    </row>
    <row r="1860" spans="1:26" x14ac:dyDescent="0.3">
      <c r="A1860" s="232">
        <v>807948</v>
      </c>
      <c r="B1860" s="232" t="s">
        <v>3006</v>
      </c>
      <c r="C1860" s="232" t="s">
        <v>448</v>
      </c>
      <c r="D1860" s="232" t="s">
        <v>2673</v>
      </c>
      <c r="E1860" s="232">
        <v>1</v>
      </c>
      <c r="F1860" s="233">
        <v>35431</v>
      </c>
      <c r="G1860" s="232" t="s">
        <v>251</v>
      </c>
      <c r="H1860" s="234">
        <v>1</v>
      </c>
      <c r="I1860" s="236">
        <v>1</v>
      </c>
      <c r="J1860" s="236"/>
      <c r="W1860" s="176" t="s">
        <v>1144</v>
      </c>
      <c r="X1860" s="176" t="s">
        <v>1144</v>
      </c>
      <c r="Y1860" s="176" t="s">
        <v>1144</v>
      </c>
      <c r="Z1860" s="176" t="s">
        <v>1144</v>
      </c>
    </row>
    <row r="1861" spans="1:26" x14ac:dyDescent="0.3">
      <c r="A1861" s="232">
        <v>808025</v>
      </c>
      <c r="B1861" s="232" t="s">
        <v>3007</v>
      </c>
      <c r="C1861" s="232" t="s">
        <v>129</v>
      </c>
      <c r="D1861" s="232" t="s">
        <v>3008</v>
      </c>
      <c r="E1861" s="232">
        <v>1</v>
      </c>
      <c r="F1861" s="233">
        <v>34340</v>
      </c>
      <c r="G1861" s="232" t="s">
        <v>251</v>
      </c>
      <c r="H1861" s="234">
        <v>1</v>
      </c>
      <c r="I1861" s="236">
        <v>1</v>
      </c>
      <c r="J1861" s="236"/>
      <c r="W1861" s="176" t="s">
        <v>1144</v>
      </c>
      <c r="X1861" s="176" t="s">
        <v>1144</v>
      </c>
      <c r="Y1861" s="176" t="s">
        <v>1144</v>
      </c>
      <c r="Z1861" s="176" t="s">
        <v>1144</v>
      </c>
    </row>
    <row r="1862" spans="1:26" x14ac:dyDescent="0.3">
      <c r="A1862" s="232">
        <v>808048</v>
      </c>
      <c r="B1862" s="232" t="s">
        <v>3009</v>
      </c>
      <c r="C1862" s="232" t="s">
        <v>3010</v>
      </c>
      <c r="D1862" s="232" t="s">
        <v>726</v>
      </c>
      <c r="E1862" s="232">
        <v>1</v>
      </c>
      <c r="F1862" s="233">
        <v>35867</v>
      </c>
      <c r="G1862" s="232" t="s">
        <v>267</v>
      </c>
      <c r="H1862" s="234">
        <v>1</v>
      </c>
      <c r="I1862" s="236">
        <v>1</v>
      </c>
      <c r="J1862" s="236"/>
      <c r="W1862" s="176" t="s">
        <v>1144</v>
      </c>
      <c r="X1862" s="176" t="s">
        <v>1144</v>
      </c>
      <c r="Y1862" s="176" t="s">
        <v>1144</v>
      </c>
      <c r="Z1862" s="176" t="s">
        <v>1144</v>
      </c>
    </row>
    <row r="1863" spans="1:26" x14ac:dyDescent="0.3">
      <c r="A1863" s="232">
        <v>808597</v>
      </c>
      <c r="B1863" s="232" t="s">
        <v>3021</v>
      </c>
      <c r="C1863" s="232" t="s">
        <v>96</v>
      </c>
      <c r="D1863" s="232" t="s">
        <v>650</v>
      </c>
      <c r="E1863" s="232">
        <v>1</v>
      </c>
      <c r="F1863" s="233">
        <v>35447</v>
      </c>
      <c r="G1863" s="232" t="s">
        <v>251</v>
      </c>
      <c r="H1863" s="234">
        <v>1</v>
      </c>
      <c r="I1863" s="236">
        <v>1</v>
      </c>
      <c r="J1863" s="236"/>
      <c r="W1863" s="176" t="s">
        <v>1144</v>
      </c>
      <c r="X1863" s="176" t="s">
        <v>1144</v>
      </c>
      <c r="Y1863" s="176" t="s">
        <v>1144</v>
      </c>
      <c r="Z1863" s="176" t="s">
        <v>1144</v>
      </c>
    </row>
    <row r="1864" spans="1:26" x14ac:dyDescent="0.3">
      <c r="A1864" s="232">
        <v>808687</v>
      </c>
      <c r="B1864" s="232" t="s">
        <v>3022</v>
      </c>
      <c r="C1864" s="232" t="s">
        <v>2393</v>
      </c>
      <c r="D1864" s="232" t="s">
        <v>636</v>
      </c>
      <c r="E1864" s="232">
        <v>1</v>
      </c>
      <c r="F1864" s="233">
        <v>35961</v>
      </c>
      <c r="G1864" s="232" t="s">
        <v>251</v>
      </c>
      <c r="H1864" s="234">
        <v>1</v>
      </c>
      <c r="I1864" s="236">
        <v>1</v>
      </c>
      <c r="J1864" s="236"/>
      <c r="W1864" s="176" t="s">
        <v>1144</v>
      </c>
      <c r="X1864" s="176" t="s">
        <v>1144</v>
      </c>
      <c r="Y1864" s="176" t="s">
        <v>1144</v>
      </c>
      <c r="Z1864" s="176" t="s">
        <v>1144</v>
      </c>
    </row>
    <row r="1865" spans="1:26" x14ac:dyDescent="0.3">
      <c r="A1865" s="232">
        <v>808704</v>
      </c>
      <c r="B1865" s="232" t="s">
        <v>3023</v>
      </c>
      <c r="C1865" s="232" t="s">
        <v>159</v>
      </c>
      <c r="D1865" s="232" t="s">
        <v>1017</v>
      </c>
      <c r="E1865" s="232">
        <v>1</v>
      </c>
      <c r="F1865" s="233">
        <v>35459</v>
      </c>
      <c r="G1865" s="232" t="s">
        <v>808</v>
      </c>
      <c r="H1865" s="234">
        <v>1</v>
      </c>
      <c r="I1865" s="236">
        <v>1</v>
      </c>
      <c r="J1865" s="236"/>
      <c r="W1865" s="176" t="s">
        <v>1144</v>
      </c>
      <c r="X1865" s="176" t="s">
        <v>1144</v>
      </c>
      <c r="Y1865" s="176" t="s">
        <v>1144</v>
      </c>
      <c r="Z1865" s="176" t="s">
        <v>1144</v>
      </c>
    </row>
    <row r="1866" spans="1:26" x14ac:dyDescent="0.3">
      <c r="A1866" s="232">
        <v>808845</v>
      </c>
      <c r="B1866" s="232" t="s">
        <v>3024</v>
      </c>
      <c r="C1866" s="232" t="s">
        <v>3025</v>
      </c>
      <c r="D1866" s="232" t="s">
        <v>1011</v>
      </c>
      <c r="E1866" s="232">
        <v>1</v>
      </c>
      <c r="F1866" s="233">
        <v>31479</v>
      </c>
      <c r="G1866" s="232" t="s">
        <v>251</v>
      </c>
      <c r="H1866" s="234">
        <v>1</v>
      </c>
      <c r="I1866" s="236">
        <v>1</v>
      </c>
      <c r="J1866" s="236"/>
      <c r="W1866" s="176" t="s">
        <v>1144</v>
      </c>
      <c r="X1866" s="176" t="s">
        <v>1144</v>
      </c>
      <c r="Y1866" s="176" t="s">
        <v>1144</v>
      </c>
      <c r="Z1866" s="176" t="s">
        <v>1144</v>
      </c>
    </row>
    <row r="1867" spans="1:26" x14ac:dyDescent="0.3">
      <c r="A1867" s="232">
        <v>808854</v>
      </c>
      <c r="B1867" s="232" t="s">
        <v>3026</v>
      </c>
      <c r="C1867" s="232" t="s">
        <v>71</v>
      </c>
      <c r="D1867" s="232" t="s">
        <v>861</v>
      </c>
      <c r="E1867" s="232">
        <v>1</v>
      </c>
      <c r="F1867" s="233">
        <v>35628</v>
      </c>
      <c r="G1867" s="232" t="s">
        <v>790</v>
      </c>
      <c r="H1867" s="234">
        <v>1</v>
      </c>
      <c r="I1867" s="236">
        <v>1</v>
      </c>
      <c r="J1867" s="236"/>
      <c r="W1867" s="176" t="s">
        <v>1144</v>
      </c>
      <c r="X1867" s="176" t="s">
        <v>1144</v>
      </c>
      <c r="Y1867" s="176" t="s">
        <v>1144</v>
      </c>
      <c r="Z1867" s="176" t="s">
        <v>1144</v>
      </c>
    </row>
    <row r="1868" spans="1:26" x14ac:dyDescent="0.3">
      <c r="A1868" s="232">
        <v>809178</v>
      </c>
      <c r="B1868" s="232" t="s">
        <v>3030</v>
      </c>
      <c r="C1868" s="232" t="s">
        <v>66</v>
      </c>
      <c r="D1868" s="232" t="s">
        <v>1005</v>
      </c>
      <c r="E1868" s="232">
        <v>1</v>
      </c>
      <c r="F1868" s="233">
        <v>36526</v>
      </c>
      <c r="G1868" s="232" t="s">
        <v>251</v>
      </c>
      <c r="H1868" s="234">
        <v>1</v>
      </c>
      <c r="I1868" s="236">
        <v>1</v>
      </c>
      <c r="J1868" s="236"/>
      <c r="W1868" s="176" t="s">
        <v>1144</v>
      </c>
      <c r="Y1868" s="176" t="s">
        <v>1144</v>
      </c>
      <c r="Z1868" s="176" t="s">
        <v>1144</v>
      </c>
    </row>
    <row r="1869" spans="1:26" x14ac:dyDescent="0.3">
      <c r="A1869" s="232">
        <v>809216</v>
      </c>
      <c r="B1869" s="232" t="s">
        <v>3036</v>
      </c>
      <c r="C1869" s="232" t="s">
        <v>64</v>
      </c>
      <c r="D1869" s="232" t="s">
        <v>634</v>
      </c>
      <c r="E1869" s="232">
        <v>1</v>
      </c>
      <c r="F1869" s="233">
        <v>34719</v>
      </c>
      <c r="G1869" s="232" t="s">
        <v>702</v>
      </c>
      <c r="H1869" s="234">
        <v>1</v>
      </c>
      <c r="I1869" s="236">
        <v>1</v>
      </c>
      <c r="J1869" s="236"/>
      <c r="W1869" s="176" t="s">
        <v>1144</v>
      </c>
      <c r="X1869" s="176" t="s">
        <v>1144</v>
      </c>
      <c r="Y1869" s="176" t="s">
        <v>1144</v>
      </c>
      <c r="Z1869" s="176" t="s">
        <v>1144</v>
      </c>
    </row>
    <row r="1870" spans="1:26" x14ac:dyDescent="0.3">
      <c r="A1870" s="232">
        <v>809223</v>
      </c>
      <c r="B1870" s="232" t="s">
        <v>3037</v>
      </c>
      <c r="C1870" s="232" t="s">
        <v>428</v>
      </c>
      <c r="D1870" s="232" t="s">
        <v>956</v>
      </c>
      <c r="E1870" s="232">
        <v>1</v>
      </c>
      <c r="H1870" s="234">
        <v>1</v>
      </c>
      <c r="I1870" s="236">
        <v>1</v>
      </c>
      <c r="J1870" s="236"/>
      <c r="W1870" s="176" t="s">
        <v>1144</v>
      </c>
      <c r="X1870" s="176" t="s">
        <v>1144</v>
      </c>
      <c r="Y1870" s="176" t="s">
        <v>1144</v>
      </c>
      <c r="Z1870" s="176" t="s">
        <v>1144</v>
      </c>
    </row>
    <row r="1871" spans="1:26" x14ac:dyDescent="0.3">
      <c r="A1871" s="232">
        <v>809274</v>
      </c>
      <c r="B1871" s="232" t="s">
        <v>3039</v>
      </c>
      <c r="C1871" s="232" t="s">
        <v>66</v>
      </c>
      <c r="D1871" s="232" t="s">
        <v>932</v>
      </c>
      <c r="E1871" s="232">
        <v>1</v>
      </c>
      <c r="G1871" s="232" t="s">
        <v>771</v>
      </c>
      <c r="H1871" s="234">
        <v>1</v>
      </c>
      <c r="I1871" s="236">
        <v>1</v>
      </c>
      <c r="J1871" s="236"/>
      <c r="W1871" s="176" t="s">
        <v>1144</v>
      </c>
      <c r="X1871" s="176" t="s">
        <v>1144</v>
      </c>
      <c r="Y1871" s="176" t="s">
        <v>1144</v>
      </c>
      <c r="Z1871" s="176" t="s">
        <v>1144</v>
      </c>
    </row>
    <row r="1872" spans="1:26" x14ac:dyDescent="0.3">
      <c r="A1872" s="232">
        <v>809424</v>
      </c>
      <c r="B1872" s="232" t="s">
        <v>3042</v>
      </c>
      <c r="C1872" s="232" t="s">
        <v>85</v>
      </c>
      <c r="D1872" s="232" t="s">
        <v>1089</v>
      </c>
      <c r="E1872" s="232">
        <v>1</v>
      </c>
      <c r="F1872" s="233">
        <v>35517</v>
      </c>
      <c r="G1872" s="232" t="s">
        <v>251</v>
      </c>
      <c r="H1872" s="234">
        <v>1</v>
      </c>
      <c r="I1872" s="236">
        <v>1</v>
      </c>
      <c r="J1872" s="236"/>
      <c r="W1872" s="176" t="s">
        <v>1144</v>
      </c>
      <c r="X1872" s="176" t="s">
        <v>1144</v>
      </c>
      <c r="Y1872" s="176" t="s">
        <v>1144</v>
      </c>
      <c r="Z1872" s="176" t="s">
        <v>1144</v>
      </c>
    </row>
    <row r="1873" spans="1:26" x14ac:dyDescent="0.3">
      <c r="A1873" s="232">
        <v>809430</v>
      </c>
      <c r="B1873" s="232" t="s">
        <v>3043</v>
      </c>
      <c r="C1873" s="232" t="s">
        <v>3044</v>
      </c>
      <c r="D1873" s="232" t="s">
        <v>954</v>
      </c>
      <c r="E1873" s="232">
        <v>1</v>
      </c>
      <c r="F1873" s="233" t="s">
        <v>3045</v>
      </c>
      <c r="G1873" s="232" t="s">
        <v>251</v>
      </c>
      <c r="H1873" s="234">
        <v>1</v>
      </c>
      <c r="I1873" s="236">
        <v>1</v>
      </c>
      <c r="J1873" s="236"/>
      <c r="W1873" s="176" t="s">
        <v>1144</v>
      </c>
      <c r="X1873" s="176" t="s">
        <v>1144</v>
      </c>
      <c r="Y1873" s="176" t="s">
        <v>1144</v>
      </c>
      <c r="Z1873" s="176" t="s">
        <v>1144</v>
      </c>
    </row>
    <row r="1874" spans="1:26" x14ac:dyDescent="0.3">
      <c r="A1874" s="232">
        <v>809437</v>
      </c>
      <c r="B1874" s="232" t="s">
        <v>3046</v>
      </c>
      <c r="C1874" s="232" t="s">
        <v>466</v>
      </c>
      <c r="D1874" s="232" t="s">
        <v>1084</v>
      </c>
      <c r="E1874" s="232">
        <v>1</v>
      </c>
      <c r="F1874" s="233">
        <v>31939</v>
      </c>
      <c r="G1874" s="232" t="s">
        <v>251</v>
      </c>
      <c r="H1874" s="234">
        <v>1</v>
      </c>
      <c r="I1874" s="236">
        <v>1</v>
      </c>
      <c r="J1874" s="236"/>
      <c r="W1874" s="176" t="s">
        <v>1144</v>
      </c>
      <c r="X1874" s="176" t="s">
        <v>1144</v>
      </c>
      <c r="Y1874" s="176" t="s">
        <v>1144</v>
      </c>
      <c r="Z1874" s="176" t="s">
        <v>1144</v>
      </c>
    </row>
    <row r="1875" spans="1:26" x14ac:dyDescent="0.3">
      <c r="A1875" s="232">
        <v>809440</v>
      </c>
      <c r="B1875" s="232" t="s">
        <v>3047</v>
      </c>
      <c r="C1875" s="232" t="s">
        <v>125</v>
      </c>
      <c r="D1875" s="232" t="s">
        <v>730</v>
      </c>
      <c r="E1875" s="232">
        <v>1</v>
      </c>
      <c r="F1875" s="233" t="s">
        <v>3048</v>
      </c>
      <c r="G1875" s="232" t="s">
        <v>251</v>
      </c>
      <c r="H1875" s="234">
        <v>1</v>
      </c>
      <c r="I1875" s="236">
        <v>1</v>
      </c>
      <c r="J1875" s="236"/>
      <c r="W1875" s="176" t="s">
        <v>1144</v>
      </c>
      <c r="X1875" s="176" t="s">
        <v>1144</v>
      </c>
      <c r="Y1875" s="176" t="s">
        <v>1144</v>
      </c>
      <c r="Z1875" s="176" t="s">
        <v>1144</v>
      </c>
    </row>
    <row r="1876" spans="1:26" x14ac:dyDescent="0.3">
      <c r="A1876" s="232">
        <v>809548</v>
      </c>
      <c r="B1876" s="232" t="s">
        <v>3050</v>
      </c>
      <c r="C1876" s="232" t="s">
        <v>92</v>
      </c>
      <c r="D1876" s="232" t="s">
        <v>3051</v>
      </c>
      <c r="E1876" s="232">
        <v>1</v>
      </c>
      <c r="F1876" s="233">
        <v>35796</v>
      </c>
      <c r="G1876" s="232" t="s">
        <v>3052</v>
      </c>
      <c r="H1876" s="234">
        <v>1</v>
      </c>
      <c r="I1876" s="236">
        <v>1</v>
      </c>
      <c r="J1876" s="236"/>
      <c r="W1876" s="176" t="s">
        <v>1144</v>
      </c>
      <c r="Y1876" s="176" t="s">
        <v>1144</v>
      </c>
      <c r="Z1876" s="176" t="s">
        <v>1144</v>
      </c>
    </row>
    <row r="1877" spans="1:26" x14ac:dyDescent="0.3">
      <c r="A1877" s="232">
        <v>809549</v>
      </c>
      <c r="B1877" s="232" t="s">
        <v>3053</v>
      </c>
      <c r="C1877" s="232" t="s">
        <v>3054</v>
      </c>
      <c r="D1877" s="232" t="s">
        <v>1871</v>
      </c>
      <c r="E1877" s="232">
        <v>1</v>
      </c>
      <c r="F1877" s="233">
        <v>35947</v>
      </c>
      <c r="G1877" s="232" t="s">
        <v>251</v>
      </c>
      <c r="H1877" s="234">
        <v>1</v>
      </c>
      <c r="I1877" s="236">
        <v>1</v>
      </c>
      <c r="J1877" s="236"/>
      <c r="W1877" s="176" t="s">
        <v>1144</v>
      </c>
      <c r="X1877" s="176" t="s">
        <v>1144</v>
      </c>
      <c r="Y1877" s="176" t="s">
        <v>1144</v>
      </c>
      <c r="Z1877" s="176" t="s">
        <v>1144</v>
      </c>
    </row>
    <row r="1878" spans="1:26" x14ac:dyDescent="0.3">
      <c r="A1878" s="232">
        <v>809558</v>
      </c>
      <c r="B1878" s="232" t="s">
        <v>3055</v>
      </c>
      <c r="C1878" s="232" t="s">
        <v>66</v>
      </c>
      <c r="D1878" s="232" t="s">
        <v>673</v>
      </c>
      <c r="E1878" s="232">
        <v>1</v>
      </c>
      <c r="F1878" s="233">
        <v>35864</v>
      </c>
      <c r="G1878" s="232" t="s">
        <v>269</v>
      </c>
      <c r="H1878" s="234">
        <v>1</v>
      </c>
      <c r="I1878" s="236">
        <v>1</v>
      </c>
      <c r="J1878" s="236"/>
      <c r="W1878" s="176" t="s">
        <v>1144</v>
      </c>
      <c r="X1878" s="176" t="s">
        <v>1144</v>
      </c>
      <c r="Y1878" s="176" t="s">
        <v>1144</v>
      </c>
      <c r="Z1878" s="176" t="s">
        <v>1144</v>
      </c>
    </row>
    <row r="1879" spans="1:26" x14ac:dyDescent="0.3">
      <c r="A1879" s="232">
        <v>809561</v>
      </c>
      <c r="B1879" s="232" t="s">
        <v>3056</v>
      </c>
      <c r="C1879" s="232" t="s">
        <v>347</v>
      </c>
      <c r="D1879" s="232" t="s">
        <v>979</v>
      </c>
      <c r="E1879" s="232">
        <v>1</v>
      </c>
      <c r="F1879" s="233">
        <v>35796</v>
      </c>
      <c r="G1879" s="232" t="s">
        <v>251</v>
      </c>
      <c r="H1879" s="234">
        <v>1</v>
      </c>
      <c r="I1879" s="236">
        <v>1</v>
      </c>
      <c r="J1879" s="236"/>
      <c r="W1879" s="176" t="s">
        <v>1144</v>
      </c>
      <c r="X1879" s="176" t="s">
        <v>1144</v>
      </c>
      <c r="Y1879" s="176" t="s">
        <v>1144</v>
      </c>
      <c r="Z1879" s="176" t="s">
        <v>1144</v>
      </c>
    </row>
    <row r="1880" spans="1:26" x14ac:dyDescent="0.3">
      <c r="A1880" s="232">
        <v>809572</v>
      </c>
      <c r="B1880" s="232" t="s">
        <v>3057</v>
      </c>
      <c r="C1880" s="232" t="s">
        <v>124</v>
      </c>
      <c r="D1880" s="232" t="s">
        <v>699</v>
      </c>
      <c r="E1880" s="232">
        <v>1</v>
      </c>
      <c r="F1880" s="233">
        <v>35065</v>
      </c>
      <c r="G1880" s="232" t="s">
        <v>621</v>
      </c>
      <c r="H1880" s="234">
        <v>1</v>
      </c>
      <c r="I1880" s="236">
        <v>1</v>
      </c>
      <c r="J1880" s="236"/>
      <c r="W1880" s="176" t="s">
        <v>1144</v>
      </c>
      <c r="X1880" s="176" t="s">
        <v>1144</v>
      </c>
      <c r="Y1880" s="176" t="s">
        <v>1144</v>
      </c>
      <c r="Z1880" s="176" t="s">
        <v>1144</v>
      </c>
    </row>
    <row r="1881" spans="1:26" x14ac:dyDescent="0.3">
      <c r="A1881" s="232">
        <v>809594</v>
      </c>
      <c r="B1881" s="232" t="s">
        <v>3058</v>
      </c>
      <c r="C1881" s="232" t="s">
        <v>109</v>
      </c>
      <c r="D1881" s="232" t="s">
        <v>636</v>
      </c>
      <c r="E1881" s="232">
        <v>1</v>
      </c>
      <c r="F1881" s="233">
        <v>34613</v>
      </c>
      <c r="G1881" s="232" t="s">
        <v>251</v>
      </c>
      <c r="H1881" s="234">
        <v>1</v>
      </c>
      <c r="I1881" s="236">
        <v>1</v>
      </c>
      <c r="J1881" s="236"/>
      <c r="W1881" s="176" t="s">
        <v>1144</v>
      </c>
      <c r="X1881" s="176" t="s">
        <v>1144</v>
      </c>
      <c r="Y1881" s="176" t="s">
        <v>1144</v>
      </c>
      <c r="Z1881" s="176" t="s">
        <v>1144</v>
      </c>
    </row>
    <row r="1882" spans="1:26" x14ac:dyDescent="0.3">
      <c r="A1882" s="232">
        <v>809596</v>
      </c>
      <c r="B1882" s="232" t="s">
        <v>3059</v>
      </c>
      <c r="C1882" s="232" t="s">
        <v>112</v>
      </c>
      <c r="D1882" s="232" t="s">
        <v>612</v>
      </c>
      <c r="E1882" s="232">
        <v>1</v>
      </c>
      <c r="F1882" s="233">
        <v>35796</v>
      </c>
      <c r="G1882" s="232" t="s">
        <v>263</v>
      </c>
      <c r="H1882" s="234">
        <v>1</v>
      </c>
      <c r="I1882" s="236">
        <v>1</v>
      </c>
      <c r="J1882" s="236"/>
      <c r="W1882" s="176" t="s">
        <v>1144</v>
      </c>
      <c r="X1882" s="176" t="s">
        <v>1144</v>
      </c>
      <c r="Y1882" s="176" t="s">
        <v>1144</v>
      </c>
      <c r="Z1882" s="176" t="s">
        <v>1144</v>
      </c>
    </row>
    <row r="1883" spans="1:26" x14ac:dyDescent="0.3">
      <c r="A1883" s="232">
        <v>809602</v>
      </c>
      <c r="B1883" s="232" t="s">
        <v>3060</v>
      </c>
      <c r="C1883" s="232" t="s">
        <v>1288</v>
      </c>
      <c r="D1883" s="232" t="s">
        <v>3061</v>
      </c>
      <c r="E1883" s="232">
        <v>1</v>
      </c>
      <c r="F1883" s="233" t="s">
        <v>3062</v>
      </c>
      <c r="G1883" s="232" t="s">
        <v>271</v>
      </c>
      <c r="H1883" s="234">
        <v>1</v>
      </c>
      <c r="I1883" s="236">
        <v>1</v>
      </c>
      <c r="J1883" s="236"/>
      <c r="W1883" s="176" t="s">
        <v>1144</v>
      </c>
      <c r="Y1883" s="176" t="s">
        <v>1144</v>
      </c>
      <c r="Z1883" s="176" t="s">
        <v>1144</v>
      </c>
    </row>
    <row r="1884" spans="1:26" x14ac:dyDescent="0.3">
      <c r="A1884" s="232">
        <v>809620</v>
      </c>
      <c r="B1884" s="232" t="s">
        <v>3065</v>
      </c>
      <c r="C1884" s="232" t="s">
        <v>85</v>
      </c>
      <c r="D1884" s="232" t="s">
        <v>612</v>
      </c>
      <c r="E1884" s="232">
        <v>1</v>
      </c>
      <c r="F1884" s="233">
        <v>31720</v>
      </c>
      <c r="G1884" s="232" t="s">
        <v>3066</v>
      </c>
      <c r="H1884" s="234">
        <v>1</v>
      </c>
      <c r="I1884" s="236">
        <v>1</v>
      </c>
      <c r="J1884" s="236"/>
      <c r="W1884" s="176" t="s">
        <v>1144</v>
      </c>
      <c r="X1884" s="176" t="s">
        <v>1144</v>
      </c>
      <c r="Y1884" s="176" t="s">
        <v>1144</v>
      </c>
      <c r="Z1884" s="176" t="s">
        <v>1144</v>
      </c>
    </row>
    <row r="1885" spans="1:26" x14ac:dyDescent="0.3">
      <c r="A1885" s="232">
        <v>809656</v>
      </c>
      <c r="B1885" s="232" t="s">
        <v>3067</v>
      </c>
      <c r="C1885" s="232" t="s">
        <v>457</v>
      </c>
      <c r="D1885" s="232" t="s">
        <v>794</v>
      </c>
      <c r="E1885" s="232">
        <v>1</v>
      </c>
      <c r="F1885" s="233">
        <v>36436</v>
      </c>
      <c r="G1885" s="232" t="s">
        <v>2805</v>
      </c>
      <c r="H1885" s="234">
        <v>1</v>
      </c>
      <c r="I1885" s="236">
        <v>1</v>
      </c>
      <c r="J1885" s="236"/>
      <c r="W1885" s="176" t="s">
        <v>1144</v>
      </c>
      <c r="X1885" s="176" t="s">
        <v>1144</v>
      </c>
      <c r="Y1885" s="176" t="s">
        <v>1144</v>
      </c>
      <c r="Z1885" s="176" t="s">
        <v>1144</v>
      </c>
    </row>
    <row r="1886" spans="1:26" x14ac:dyDescent="0.3">
      <c r="A1886" s="232">
        <v>809697</v>
      </c>
      <c r="B1886" s="232" t="s">
        <v>3068</v>
      </c>
      <c r="C1886" s="232" t="s">
        <v>61</v>
      </c>
      <c r="D1886" s="232" t="s">
        <v>876</v>
      </c>
      <c r="E1886" s="232">
        <v>1</v>
      </c>
      <c r="F1886" s="233">
        <v>29799</v>
      </c>
      <c r="G1886" s="232" t="s">
        <v>2787</v>
      </c>
      <c r="H1886" s="234">
        <v>1</v>
      </c>
      <c r="I1886" s="236">
        <v>1</v>
      </c>
      <c r="J1886" s="236"/>
      <c r="W1886" s="176" t="s">
        <v>1144</v>
      </c>
      <c r="X1886" s="176" t="s">
        <v>1144</v>
      </c>
      <c r="Y1886" s="176" t="s">
        <v>1144</v>
      </c>
      <c r="Z1886" s="176" t="s">
        <v>1144</v>
      </c>
    </row>
    <row r="1887" spans="1:26" x14ac:dyDescent="0.3">
      <c r="A1887" s="232">
        <v>809954</v>
      </c>
      <c r="B1887" s="232" t="s">
        <v>3069</v>
      </c>
      <c r="C1887" s="232" t="s">
        <v>139</v>
      </c>
      <c r="D1887" s="232" t="s">
        <v>3070</v>
      </c>
      <c r="E1887" s="232">
        <v>1</v>
      </c>
      <c r="F1887" s="233">
        <v>35433</v>
      </c>
      <c r="G1887" s="232" t="s">
        <v>3071</v>
      </c>
      <c r="H1887" s="234">
        <v>1</v>
      </c>
      <c r="I1887" s="236">
        <v>1</v>
      </c>
      <c r="J1887" s="236"/>
      <c r="W1887" s="176" t="s">
        <v>1144</v>
      </c>
      <c r="X1887" s="176" t="s">
        <v>1144</v>
      </c>
      <c r="Y1887" s="176" t="s">
        <v>1144</v>
      </c>
      <c r="Z1887" s="176" t="s">
        <v>1144</v>
      </c>
    </row>
    <row r="1888" spans="1:26" x14ac:dyDescent="0.3">
      <c r="A1888" s="232">
        <v>809978</v>
      </c>
      <c r="B1888" s="232" t="s">
        <v>3072</v>
      </c>
      <c r="C1888" s="232" t="s">
        <v>153</v>
      </c>
      <c r="D1888" s="232" t="s">
        <v>674</v>
      </c>
      <c r="E1888" s="232">
        <v>1</v>
      </c>
      <c r="F1888" s="233">
        <v>35822</v>
      </c>
      <c r="G1888" s="232" t="s">
        <v>251</v>
      </c>
      <c r="H1888" s="234">
        <v>1</v>
      </c>
      <c r="I1888" s="236">
        <v>1</v>
      </c>
      <c r="J1888" s="236"/>
      <c r="W1888" s="176" t="s">
        <v>1144</v>
      </c>
      <c r="X1888" s="176" t="s">
        <v>1144</v>
      </c>
      <c r="Y1888" s="176" t="s">
        <v>1144</v>
      </c>
      <c r="Z1888" s="176" t="s">
        <v>1144</v>
      </c>
    </row>
    <row r="1889" spans="1:26" x14ac:dyDescent="0.3">
      <c r="A1889" s="232">
        <v>809980</v>
      </c>
      <c r="B1889" s="232" t="s">
        <v>3073</v>
      </c>
      <c r="C1889" s="232" t="s">
        <v>363</v>
      </c>
      <c r="D1889" s="232" t="s">
        <v>636</v>
      </c>
      <c r="E1889" s="232">
        <v>1</v>
      </c>
      <c r="F1889" s="233">
        <v>31583</v>
      </c>
      <c r="G1889" s="232" t="s">
        <v>251</v>
      </c>
      <c r="H1889" s="234">
        <v>1</v>
      </c>
      <c r="I1889" s="236">
        <v>1</v>
      </c>
      <c r="J1889" s="236"/>
      <c r="W1889" s="176" t="s">
        <v>1144</v>
      </c>
      <c r="X1889" s="176" t="s">
        <v>1144</v>
      </c>
      <c r="Y1889" s="176" t="s">
        <v>1144</v>
      </c>
      <c r="Z1889" s="176" t="s">
        <v>1144</v>
      </c>
    </row>
    <row r="1890" spans="1:26" x14ac:dyDescent="0.3">
      <c r="A1890" s="232">
        <v>809983</v>
      </c>
      <c r="B1890" s="232" t="s">
        <v>3074</v>
      </c>
      <c r="C1890" s="232" t="s">
        <v>354</v>
      </c>
      <c r="D1890" s="232" t="s">
        <v>1017</v>
      </c>
      <c r="E1890" s="232">
        <v>1</v>
      </c>
      <c r="F1890" s="233">
        <v>36617</v>
      </c>
      <c r="G1890" s="232" t="s">
        <v>251</v>
      </c>
      <c r="H1890" s="234">
        <v>1</v>
      </c>
      <c r="I1890" s="236">
        <v>1</v>
      </c>
      <c r="J1890" s="236"/>
      <c r="W1890" s="176" t="s">
        <v>1144</v>
      </c>
      <c r="X1890" s="176" t="s">
        <v>1144</v>
      </c>
      <c r="Y1890" s="176" t="s">
        <v>1144</v>
      </c>
      <c r="Z1890" s="176" t="s">
        <v>1144</v>
      </c>
    </row>
    <row r="1891" spans="1:26" x14ac:dyDescent="0.3">
      <c r="A1891" s="232">
        <v>809986</v>
      </c>
      <c r="B1891" s="232" t="s">
        <v>3075</v>
      </c>
      <c r="C1891" s="232" t="s">
        <v>204</v>
      </c>
      <c r="D1891" s="232" t="s">
        <v>1181</v>
      </c>
      <c r="E1891" s="232">
        <v>1</v>
      </c>
      <c r="F1891" s="233">
        <v>36416</v>
      </c>
      <c r="G1891" s="232" t="s">
        <v>251</v>
      </c>
      <c r="H1891" s="234">
        <v>1</v>
      </c>
      <c r="I1891" s="236">
        <v>1</v>
      </c>
      <c r="J1891" s="236"/>
      <c r="W1891" s="176" t="s">
        <v>1144</v>
      </c>
      <c r="X1891" s="176" t="s">
        <v>1144</v>
      </c>
      <c r="Y1891" s="176" t="s">
        <v>1144</v>
      </c>
      <c r="Z1891" s="176" t="s">
        <v>1144</v>
      </c>
    </row>
    <row r="1892" spans="1:26" x14ac:dyDescent="0.3">
      <c r="A1892" s="232">
        <v>810014</v>
      </c>
      <c r="B1892" s="232" t="s">
        <v>3077</v>
      </c>
      <c r="C1892" s="232" t="s">
        <v>3078</v>
      </c>
      <c r="D1892" s="232" t="s">
        <v>691</v>
      </c>
      <c r="E1892" s="232">
        <v>1</v>
      </c>
      <c r="F1892" s="233">
        <v>36178</v>
      </c>
      <c r="G1892" s="232" t="s">
        <v>702</v>
      </c>
      <c r="H1892" s="234">
        <v>1</v>
      </c>
      <c r="I1892" s="236">
        <v>1</v>
      </c>
      <c r="J1892" s="236"/>
      <c r="W1892" s="176" t="s">
        <v>1144</v>
      </c>
      <c r="X1892" s="176" t="s">
        <v>1144</v>
      </c>
      <c r="Y1892" s="176" t="s">
        <v>1144</v>
      </c>
      <c r="Z1892" s="176" t="s">
        <v>1144</v>
      </c>
    </row>
    <row r="1893" spans="1:26" x14ac:dyDescent="0.3">
      <c r="A1893" s="232">
        <v>810018</v>
      </c>
      <c r="B1893" s="232" t="s">
        <v>3079</v>
      </c>
      <c r="C1893" s="232" t="s">
        <v>114</v>
      </c>
      <c r="D1893" s="232" t="s">
        <v>633</v>
      </c>
      <c r="E1893" s="232">
        <v>1</v>
      </c>
      <c r="F1893" s="233">
        <v>35796</v>
      </c>
      <c r="G1893" s="232" t="s">
        <v>3080</v>
      </c>
      <c r="H1893" s="234">
        <v>1</v>
      </c>
      <c r="I1893" s="236">
        <v>1</v>
      </c>
      <c r="J1893" s="236"/>
      <c r="W1893" s="176" t="s">
        <v>1144</v>
      </c>
      <c r="X1893" s="176" t="s">
        <v>1144</v>
      </c>
      <c r="Y1893" s="176" t="s">
        <v>1144</v>
      </c>
      <c r="Z1893" s="176" t="s">
        <v>1144</v>
      </c>
    </row>
    <row r="1894" spans="1:26" x14ac:dyDescent="0.3">
      <c r="A1894" s="232">
        <v>810052</v>
      </c>
      <c r="B1894" s="232" t="s">
        <v>3081</v>
      </c>
      <c r="C1894" s="232" t="s">
        <v>3082</v>
      </c>
      <c r="D1894" s="232" t="s">
        <v>956</v>
      </c>
      <c r="E1894" s="232">
        <v>1</v>
      </c>
      <c r="F1894" s="233">
        <v>28614</v>
      </c>
      <c r="G1894" s="232" t="s">
        <v>251</v>
      </c>
      <c r="H1894" s="234">
        <v>1</v>
      </c>
      <c r="I1894" s="236">
        <v>1</v>
      </c>
      <c r="J1894" s="236"/>
      <c r="W1894" s="176" t="s">
        <v>1144</v>
      </c>
      <c r="X1894" s="176" t="s">
        <v>1144</v>
      </c>
      <c r="Y1894" s="176" t="s">
        <v>1144</v>
      </c>
      <c r="Z1894" s="176" t="s">
        <v>1144</v>
      </c>
    </row>
    <row r="1895" spans="1:26" x14ac:dyDescent="0.3">
      <c r="A1895" s="232">
        <v>810058</v>
      </c>
      <c r="B1895" s="232" t="s">
        <v>3083</v>
      </c>
      <c r="C1895" s="232" t="s">
        <v>368</v>
      </c>
      <c r="D1895" s="232" t="s">
        <v>992</v>
      </c>
      <c r="E1895" s="232">
        <v>1</v>
      </c>
      <c r="F1895" s="233">
        <v>36527</v>
      </c>
      <c r="G1895" s="232" t="s">
        <v>251</v>
      </c>
      <c r="H1895" s="234">
        <v>1</v>
      </c>
      <c r="I1895" s="236">
        <v>1</v>
      </c>
      <c r="J1895" s="236"/>
      <c r="W1895" s="176" t="s">
        <v>1144</v>
      </c>
      <c r="X1895" s="176" t="s">
        <v>1144</v>
      </c>
      <c r="Y1895" s="176" t="s">
        <v>1144</v>
      </c>
      <c r="Z1895" s="176" t="s">
        <v>1144</v>
      </c>
    </row>
    <row r="1896" spans="1:26" x14ac:dyDescent="0.3">
      <c r="A1896" s="232">
        <v>810087</v>
      </c>
      <c r="B1896" s="232" t="s">
        <v>2371</v>
      </c>
      <c r="C1896" s="232" t="s">
        <v>64</v>
      </c>
      <c r="D1896" s="232" t="s">
        <v>875</v>
      </c>
      <c r="E1896" s="232">
        <v>1</v>
      </c>
      <c r="F1896" s="233" t="s">
        <v>3084</v>
      </c>
      <c r="G1896" s="232" t="s">
        <v>251</v>
      </c>
      <c r="H1896" s="234">
        <v>1</v>
      </c>
      <c r="I1896" s="236">
        <v>1</v>
      </c>
      <c r="J1896" s="236"/>
      <c r="W1896" s="176" t="s">
        <v>1144</v>
      </c>
      <c r="Y1896" s="176" t="s">
        <v>1144</v>
      </c>
      <c r="Z1896" s="176" t="s">
        <v>1144</v>
      </c>
    </row>
    <row r="1897" spans="1:26" x14ac:dyDescent="0.3">
      <c r="A1897" s="232">
        <v>810091</v>
      </c>
      <c r="B1897" s="232" t="s">
        <v>3085</v>
      </c>
      <c r="C1897" s="232" t="s">
        <v>1936</v>
      </c>
      <c r="D1897" s="232" t="s">
        <v>628</v>
      </c>
      <c r="E1897" s="232">
        <v>1</v>
      </c>
      <c r="F1897" s="233">
        <v>36227</v>
      </c>
      <c r="G1897" s="232" t="s">
        <v>251</v>
      </c>
      <c r="H1897" s="234">
        <v>1</v>
      </c>
      <c r="I1897" s="236">
        <v>1</v>
      </c>
      <c r="J1897" s="236"/>
      <c r="W1897" s="176" t="s">
        <v>1144</v>
      </c>
      <c r="X1897" s="176" t="s">
        <v>1144</v>
      </c>
      <c r="Y1897" s="176" t="s">
        <v>1144</v>
      </c>
      <c r="Z1897" s="176" t="s">
        <v>1144</v>
      </c>
    </row>
    <row r="1898" spans="1:26" x14ac:dyDescent="0.3">
      <c r="A1898" s="232">
        <v>810112</v>
      </c>
      <c r="B1898" s="232" t="s">
        <v>3086</v>
      </c>
      <c r="C1898" s="232" t="s">
        <v>140</v>
      </c>
      <c r="D1898" s="232" t="s">
        <v>868</v>
      </c>
      <c r="E1898" s="232">
        <v>1</v>
      </c>
      <c r="F1898" s="233">
        <v>32653</v>
      </c>
      <c r="G1898" s="232" t="s">
        <v>251</v>
      </c>
      <c r="H1898" s="234">
        <v>1</v>
      </c>
      <c r="I1898" s="236">
        <v>1</v>
      </c>
      <c r="J1898" s="236"/>
      <c r="W1898" s="176" t="s">
        <v>1144</v>
      </c>
      <c r="Y1898" s="176" t="s">
        <v>1144</v>
      </c>
      <c r="Z1898" s="176" t="s">
        <v>1144</v>
      </c>
    </row>
    <row r="1899" spans="1:26" x14ac:dyDescent="0.3">
      <c r="A1899" s="232">
        <v>810367</v>
      </c>
      <c r="B1899" s="232" t="s">
        <v>3087</v>
      </c>
      <c r="C1899" s="232" t="s">
        <v>474</v>
      </c>
      <c r="D1899" s="232" t="s">
        <v>1061</v>
      </c>
      <c r="E1899" s="232">
        <v>1</v>
      </c>
      <c r="F1899" s="233">
        <v>30866</v>
      </c>
      <c r="G1899" s="232" t="s">
        <v>251</v>
      </c>
      <c r="H1899" s="234">
        <v>1</v>
      </c>
      <c r="I1899" s="236">
        <v>1</v>
      </c>
      <c r="J1899" s="236"/>
      <c r="W1899" s="176" t="s">
        <v>1144</v>
      </c>
      <c r="X1899" s="176" t="s">
        <v>1144</v>
      </c>
      <c r="Y1899" s="176" t="s">
        <v>1144</v>
      </c>
      <c r="Z1899" s="176" t="s">
        <v>1144</v>
      </c>
    </row>
    <row r="1900" spans="1:26" x14ac:dyDescent="0.3">
      <c r="A1900" s="232">
        <v>810389</v>
      </c>
      <c r="B1900" s="232" t="s">
        <v>3088</v>
      </c>
      <c r="C1900" s="232" t="s">
        <v>3089</v>
      </c>
      <c r="D1900" s="232" t="s">
        <v>1036</v>
      </c>
      <c r="E1900" s="232">
        <v>1</v>
      </c>
      <c r="F1900" s="233">
        <v>35182</v>
      </c>
      <c r="G1900" s="232" t="s">
        <v>695</v>
      </c>
      <c r="H1900" s="234">
        <v>1</v>
      </c>
      <c r="I1900" s="236">
        <v>1</v>
      </c>
      <c r="J1900" s="236"/>
      <c r="W1900" s="176" t="s">
        <v>1144</v>
      </c>
      <c r="X1900" s="176" t="s">
        <v>1144</v>
      </c>
      <c r="Y1900" s="176" t="s">
        <v>1144</v>
      </c>
      <c r="Z1900" s="176" t="s">
        <v>1144</v>
      </c>
    </row>
    <row r="1901" spans="1:26" x14ac:dyDescent="0.3">
      <c r="A1901" s="232">
        <v>810401</v>
      </c>
      <c r="B1901" s="232" t="s">
        <v>3090</v>
      </c>
      <c r="C1901" s="232" t="s">
        <v>3091</v>
      </c>
      <c r="D1901" s="232" t="s">
        <v>1020</v>
      </c>
      <c r="E1901" s="232">
        <v>1</v>
      </c>
      <c r="F1901" s="233">
        <v>35544</v>
      </c>
      <c r="G1901" s="232" t="s">
        <v>251</v>
      </c>
      <c r="H1901" s="234">
        <v>1</v>
      </c>
      <c r="I1901" s="236">
        <v>1</v>
      </c>
      <c r="J1901" s="236"/>
      <c r="W1901" s="176" t="s">
        <v>1144</v>
      </c>
      <c r="X1901" s="176" t="s">
        <v>1144</v>
      </c>
      <c r="Y1901" s="176" t="s">
        <v>1144</v>
      </c>
      <c r="Z1901" s="176" t="s">
        <v>1144</v>
      </c>
    </row>
    <row r="1902" spans="1:26" x14ac:dyDescent="0.3">
      <c r="A1902" s="232">
        <v>810533</v>
      </c>
      <c r="B1902" s="232" t="s">
        <v>3095</v>
      </c>
      <c r="C1902" s="232" t="s">
        <v>80</v>
      </c>
      <c r="D1902" s="232" t="s">
        <v>681</v>
      </c>
      <c r="E1902" s="232">
        <v>1</v>
      </c>
      <c r="F1902" s="233">
        <v>34886</v>
      </c>
      <c r="G1902" s="232" t="s">
        <v>790</v>
      </c>
      <c r="H1902" s="234">
        <v>1</v>
      </c>
      <c r="I1902" s="236">
        <v>1</v>
      </c>
      <c r="J1902" s="236"/>
      <c r="W1902" s="176" t="s">
        <v>1144</v>
      </c>
      <c r="X1902" s="176" t="s">
        <v>1144</v>
      </c>
      <c r="Y1902" s="176" t="s">
        <v>1144</v>
      </c>
      <c r="Z1902" s="176" t="s">
        <v>1144</v>
      </c>
    </row>
    <row r="1903" spans="1:26" x14ac:dyDescent="0.3">
      <c r="A1903" s="232">
        <v>810849</v>
      </c>
      <c r="B1903" s="232" t="s">
        <v>3096</v>
      </c>
      <c r="C1903" s="232" t="s">
        <v>3097</v>
      </c>
      <c r="D1903" s="232" t="s">
        <v>734</v>
      </c>
      <c r="E1903" s="232">
        <v>1</v>
      </c>
      <c r="F1903" s="233">
        <v>35796</v>
      </c>
      <c r="G1903" s="232" t="s">
        <v>2118</v>
      </c>
      <c r="H1903" s="234">
        <v>1</v>
      </c>
      <c r="I1903" s="236">
        <v>1</v>
      </c>
      <c r="J1903" s="236"/>
      <c r="W1903" s="176" t="s">
        <v>1144</v>
      </c>
      <c r="X1903" s="176" t="s">
        <v>1144</v>
      </c>
      <c r="Y1903" s="176" t="s">
        <v>1144</v>
      </c>
      <c r="Z1903" s="176" t="s">
        <v>1144</v>
      </c>
    </row>
    <row r="1904" spans="1:26" x14ac:dyDescent="0.3">
      <c r="A1904" s="232">
        <v>810853</v>
      </c>
      <c r="B1904" s="232" t="s">
        <v>3098</v>
      </c>
      <c r="C1904" s="232" t="s">
        <v>76</v>
      </c>
      <c r="D1904" s="232" t="s">
        <v>3099</v>
      </c>
      <c r="E1904" s="232">
        <v>1</v>
      </c>
      <c r="F1904" s="233">
        <v>32450</v>
      </c>
      <c r="G1904" s="232" t="s">
        <v>1040</v>
      </c>
      <c r="H1904" s="234">
        <v>1</v>
      </c>
      <c r="I1904" s="236">
        <v>1</v>
      </c>
      <c r="J1904" s="236"/>
      <c r="W1904" s="176" t="s">
        <v>1144</v>
      </c>
      <c r="X1904" s="176" t="s">
        <v>1144</v>
      </c>
      <c r="Y1904" s="176" t="s">
        <v>1144</v>
      </c>
      <c r="Z1904" s="176" t="s">
        <v>1144</v>
      </c>
    </row>
    <row r="1905" spans="1:26" x14ac:dyDescent="0.3">
      <c r="A1905" s="232">
        <v>810855</v>
      </c>
      <c r="B1905" s="232" t="s">
        <v>3100</v>
      </c>
      <c r="C1905" s="232" t="s">
        <v>136</v>
      </c>
      <c r="D1905" s="232" t="s">
        <v>3101</v>
      </c>
      <c r="E1905" s="232">
        <v>1</v>
      </c>
      <c r="F1905" s="233">
        <v>35796</v>
      </c>
      <c r="G1905" s="232" t="s">
        <v>698</v>
      </c>
      <c r="H1905" s="234">
        <v>1</v>
      </c>
      <c r="I1905" s="236">
        <v>1</v>
      </c>
      <c r="J1905" s="236"/>
      <c r="W1905" s="176" t="s">
        <v>1144</v>
      </c>
      <c r="X1905" s="176" t="s">
        <v>1144</v>
      </c>
      <c r="Y1905" s="176" t="s">
        <v>1144</v>
      </c>
      <c r="Z1905" s="176" t="s">
        <v>1144</v>
      </c>
    </row>
    <row r="1906" spans="1:26" x14ac:dyDescent="0.3">
      <c r="A1906" s="232">
        <v>810864</v>
      </c>
      <c r="B1906" s="232" t="s">
        <v>3103</v>
      </c>
      <c r="C1906" s="232" t="s">
        <v>155</v>
      </c>
      <c r="D1906" s="232" t="s">
        <v>891</v>
      </c>
      <c r="E1906" s="232">
        <v>1</v>
      </c>
      <c r="F1906" s="233">
        <v>35688</v>
      </c>
      <c r="G1906" s="232" t="s">
        <v>3104</v>
      </c>
      <c r="H1906" s="234">
        <v>1</v>
      </c>
      <c r="I1906" s="236">
        <v>1</v>
      </c>
      <c r="J1906" s="236"/>
      <c r="W1906" s="176" t="s">
        <v>1144</v>
      </c>
      <c r="X1906" s="176" t="s">
        <v>1144</v>
      </c>
      <c r="Y1906" s="176" t="s">
        <v>1144</v>
      </c>
      <c r="Z1906" s="176" t="s">
        <v>1144</v>
      </c>
    </row>
    <row r="1907" spans="1:26" x14ac:dyDescent="0.3">
      <c r="A1907" s="232">
        <v>810867</v>
      </c>
      <c r="B1907" s="232" t="s">
        <v>3106</v>
      </c>
      <c r="C1907" s="232" t="s">
        <v>104</v>
      </c>
      <c r="D1907" s="232" t="s">
        <v>678</v>
      </c>
      <c r="E1907" s="232">
        <v>1</v>
      </c>
      <c r="F1907" s="233">
        <v>35481</v>
      </c>
      <c r="G1907" s="232" t="s">
        <v>1247</v>
      </c>
      <c r="H1907" s="234">
        <v>1</v>
      </c>
      <c r="I1907" s="236">
        <v>1</v>
      </c>
      <c r="J1907" s="236"/>
      <c r="W1907" s="176" t="s">
        <v>1144</v>
      </c>
      <c r="Y1907" s="176" t="s">
        <v>1144</v>
      </c>
      <c r="Z1907" s="176" t="s">
        <v>1144</v>
      </c>
    </row>
    <row r="1908" spans="1:26" x14ac:dyDescent="0.3">
      <c r="A1908" s="232">
        <v>810912</v>
      </c>
      <c r="B1908" s="232" t="s">
        <v>3110</v>
      </c>
      <c r="C1908" s="232" t="s">
        <v>128</v>
      </c>
      <c r="D1908" s="232" t="s">
        <v>830</v>
      </c>
      <c r="E1908" s="232">
        <v>1</v>
      </c>
      <c r="F1908" s="233">
        <v>35431</v>
      </c>
      <c r="G1908" s="232" t="s">
        <v>3111</v>
      </c>
      <c r="H1908" s="234">
        <v>1</v>
      </c>
      <c r="I1908" s="236">
        <v>1</v>
      </c>
      <c r="J1908" s="236"/>
      <c r="W1908" s="176" t="s">
        <v>1144</v>
      </c>
      <c r="X1908" s="176" t="s">
        <v>1144</v>
      </c>
      <c r="Y1908" s="176" t="s">
        <v>1144</v>
      </c>
      <c r="Z1908" s="176" t="s">
        <v>1144</v>
      </c>
    </row>
    <row r="1909" spans="1:26" x14ac:dyDescent="0.3">
      <c r="A1909" s="232">
        <v>810913</v>
      </c>
      <c r="B1909" s="232" t="s">
        <v>3112</v>
      </c>
      <c r="C1909" s="232" t="s">
        <v>376</v>
      </c>
      <c r="D1909" s="232" t="s">
        <v>1399</v>
      </c>
      <c r="E1909" s="232">
        <v>1</v>
      </c>
      <c r="F1909" s="233">
        <v>35796</v>
      </c>
      <c r="G1909" s="232" t="s">
        <v>251</v>
      </c>
      <c r="H1909" s="234">
        <v>1</v>
      </c>
      <c r="I1909" s="236">
        <v>1</v>
      </c>
      <c r="J1909" s="236"/>
      <c r="W1909" s="176" t="s">
        <v>1144</v>
      </c>
      <c r="X1909" s="176" t="s">
        <v>1144</v>
      </c>
      <c r="Y1909" s="176" t="s">
        <v>1144</v>
      </c>
      <c r="Z1909" s="176" t="s">
        <v>1144</v>
      </c>
    </row>
    <row r="1910" spans="1:26" x14ac:dyDescent="0.3">
      <c r="A1910" s="232">
        <v>810918</v>
      </c>
      <c r="B1910" s="232" t="s">
        <v>3115</v>
      </c>
      <c r="C1910" s="232" t="s">
        <v>455</v>
      </c>
      <c r="D1910" s="232" t="s">
        <v>822</v>
      </c>
      <c r="E1910" s="232">
        <v>1</v>
      </c>
      <c r="F1910" s="233">
        <v>35579</v>
      </c>
      <c r="G1910" s="232" t="s">
        <v>1040</v>
      </c>
      <c r="H1910" s="234">
        <v>1</v>
      </c>
      <c r="I1910" s="236">
        <v>1</v>
      </c>
      <c r="J1910" s="236"/>
      <c r="W1910" s="176" t="s">
        <v>1144</v>
      </c>
      <c r="X1910" s="176" t="s">
        <v>1144</v>
      </c>
      <c r="Y1910" s="176" t="s">
        <v>1144</v>
      </c>
      <c r="Z1910" s="176" t="s">
        <v>1144</v>
      </c>
    </row>
    <row r="1911" spans="1:26" x14ac:dyDescent="0.3">
      <c r="A1911" s="232">
        <v>810920</v>
      </c>
      <c r="B1911" s="232" t="s">
        <v>3116</v>
      </c>
      <c r="C1911" s="232" t="s">
        <v>333</v>
      </c>
      <c r="D1911" s="232" t="s">
        <v>624</v>
      </c>
      <c r="E1911" s="232">
        <v>1</v>
      </c>
      <c r="F1911" s="233">
        <v>35804</v>
      </c>
      <c r="G1911" s="232" t="s">
        <v>251</v>
      </c>
      <c r="H1911" s="234">
        <v>1</v>
      </c>
      <c r="I1911" s="236">
        <v>1</v>
      </c>
      <c r="J1911" s="236"/>
      <c r="W1911" s="176" t="s">
        <v>1144</v>
      </c>
      <c r="X1911" s="176" t="s">
        <v>1144</v>
      </c>
      <c r="Y1911" s="176" t="s">
        <v>1144</v>
      </c>
      <c r="Z1911" s="176" t="s">
        <v>1144</v>
      </c>
    </row>
    <row r="1912" spans="1:26" x14ac:dyDescent="0.3">
      <c r="A1912" s="232">
        <v>810921</v>
      </c>
      <c r="B1912" s="232" t="s">
        <v>3117</v>
      </c>
      <c r="C1912" s="232" t="s">
        <v>147</v>
      </c>
      <c r="D1912" s="232" t="s">
        <v>875</v>
      </c>
      <c r="E1912" s="232">
        <v>1</v>
      </c>
      <c r="F1912" s="233">
        <v>35004</v>
      </c>
      <c r="G1912" s="232" t="s">
        <v>696</v>
      </c>
      <c r="H1912" s="234">
        <v>1</v>
      </c>
      <c r="I1912" s="236">
        <v>1</v>
      </c>
      <c r="J1912" s="236"/>
      <c r="W1912" s="176" t="s">
        <v>1144</v>
      </c>
      <c r="X1912" s="176" t="s">
        <v>1144</v>
      </c>
      <c r="Y1912" s="176" t="s">
        <v>1144</v>
      </c>
      <c r="Z1912" s="176" t="s">
        <v>1144</v>
      </c>
    </row>
    <row r="1913" spans="1:26" x14ac:dyDescent="0.3">
      <c r="A1913" s="232">
        <v>810923</v>
      </c>
      <c r="B1913" s="232" t="s">
        <v>3118</v>
      </c>
      <c r="C1913" s="232" t="s">
        <v>68</v>
      </c>
      <c r="D1913" s="232" t="s">
        <v>653</v>
      </c>
      <c r="E1913" s="232">
        <v>1</v>
      </c>
      <c r="F1913" s="233">
        <v>36161</v>
      </c>
      <c r="G1913" s="232" t="s">
        <v>3119</v>
      </c>
      <c r="H1913" s="234">
        <v>1</v>
      </c>
      <c r="I1913" s="236">
        <v>1</v>
      </c>
      <c r="J1913" s="236"/>
      <c r="W1913" s="176" t="s">
        <v>1144</v>
      </c>
      <c r="Y1913" s="176" t="s">
        <v>1144</v>
      </c>
      <c r="Z1913" s="176" t="s">
        <v>1144</v>
      </c>
    </row>
    <row r="1914" spans="1:26" x14ac:dyDescent="0.3">
      <c r="A1914" s="232">
        <v>810924</v>
      </c>
      <c r="B1914" s="232" t="s">
        <v>3120</v>
      </c>
      <c r="C1914" s="232" t="s">
        <v>68</v>
      </c>
      <c r="D1914" s="232" t="s">
        <v>603</v>
      </c>
      <c r="E1914" s="232">
        <v>1</v>
      </c>
      <c r="F1914" s="233">
        <v>35930</v>
      </c>
      <c r="G1914" s="232" t="s">
        <v>253</v>
      </c>
      <c r="H1914" s="234">
        <v>1</v>
      </c>
      <c r="I1914" s="236">
        <v>1</v>
      </c>
      <c r="J1914" s="236"/>
      <c r="W1914" s="176" t="s">
        <v>1144</v>
      </c>
      <c r="X1914" s="176" t="s">
        <v>1144</v>
      </c>
      <c r="Y1914" s="176" t="s">
        <v>1144</v>
      </c>
      <c r="Z1914" s="176" t="s">
        <v>1144</v>
      </c>
    </row>
    <row r="1915" spans="1:26" x14ac:dyDescent="0.3">
      <c r="A1915" s="232">
        <v>810926</v>
      </c>
      <c r="B1915" s="232" t="s">
        <v>3121</v>
      </c>
      <c r="C1915" s="232" t="s">
        <v>153</v>
      </c>
      <c r="D1915" s="232" t="s">
        <v>3122</v>
      </c>
      <c r="E1915" s="232">
        <v>1</v>
      </c>
      <c r="F1915" s="233">
        <v>32277</v>
      </c>
      <c r="G1915" s="232" t="s">
        <v>251</v>
      </c>
      <c r="H1915" s="234">
        <v>1</v>
      </c>
      <c r="I1915" s="236">
        <v>1</v>
      </c>
      <c r="J1915" s="236"/>
      <c r="W1915" s="176" t="s">
        <v>1144</v>
      </c>
      <c r="X1915" s="176" t="s">
        <v>1144</v>
      </c>
      <c r="Y1915" s="176" t="s">
        <v>1144</v>
      </c>
      <c r="Z1915" s="176" t="s">
        <v>1144</v>
      </c>
    </row>
    <row r="1916" spans="1:26" x14ac:dyDescent="0.3">
      <c r="A1916" s="232">
        <v>810928</v>
      </c>
      <c r="B1916" s="232" t="s">
        <v>3123</v>
      </c>
      <c r="C1916" s="232" t="s">
        <v>66</v>
      </c>
      <c r="D1916" s="232" t="s">
        <v>762</v>
      </c>
      <c r="E1916" s="232">
        <v>1</v>
      </c>
      <c r="F1916" s="233">
        <v>35065</v>
      </c>
      <c r="G1916" s="232" t="s">
        <v>769</v>
      </c>
      <c r="H1916" s="234">
        <v>1</v>
      </c>
      <c r="I1916" s="236">
        <v>1</v>
      </c>
      <c r="J1916" s="236"/>
      <c r="W1916" s="176" t="s">
        <v>1144</v>
      </c>
      <c r="X1916" s="176" t="s">
        <v>1144</v>
      </c>
      <c r="Y1916" s="176" t="s">
        <v>1144</v>
      </c>
      <c r="Z1916" s="176" t="s">
        <v>1144</v>
      </c>
    </row>
    <row r="1917" spans="1:26" x14ac:dyDescent="0.3">
      <c r="A1917" s="232">
        <v>810930</v>
      </c>
      <c r="B1917" s="232" t="s">
        <v>3124</v>
      </c>
      <c r="C1917" s="232" t="s">
        <v>303</v>
      </c>
      <c r="D1917" s="232" t="s">
        <v>320</v>
      </c>
      <c r="E1917" s="232">
        <v>1</v>
      </c>
      <c r="F1917" s="233" t="s">
        <v>3125</v>
      </c>
      <c r="G1917" s="232" t="s">
        <v>712</v>
      </c>
      <c r="H1917" s="234">
        <v>1</v>
      </c>
      <c r="I1917" s="236">
        <v>1</v>
      </c>
      <c r="J1917" s="236"/>
      <c r="W1917" s="176" t="s">
        <v>1144</v>
      </c>
      <c r="X1917" s="176" t="s">
        <v>1144</v>
      </c>
      <c r="Y1917" s="176" t="s">
        <v>1144</v>
      </c>
      <c r="Z1917" s="176" t="s">
        <v>1144</v>
      </c>
    </row>
    <row r="1918" spans="1:26" x14ac:dyDescent="0.3">
      <c r="A1918" s="232">
        <v>810931</v>
      </c>
      <c r="B1918" s="232" t="s">
        <v>3126</v>
      </c>
      <c r="C1918" s="232" t="s">
        <v>66</v>
      </c>
      <c r="D1918" s="232" t="s">
        <v>1061</v>
      </c>
      <c r="E1918" s="232">
        <v>1</v>
      </c>
      <c r="F1918" s="233">
        <v>35728</v>
      </c>
      <c r="G1918" s="232" t="s">
        <v>251</v>
      </c>
      <c r="H1918" s="234">
        <v>1</v>
      </c>
      <c r="I1918" s="236">
        <v>1</v>
      </c>
      <c r="J1918" s="236"/>
      <c r="W1918" s="176" t="s">
        <v>1144</v>
      </c>
      <c r="X1918" s="176" t="s">
        <v>1144</v>
      </c>
      <c r="Y1918" s="176" t="s">
        <v>1144</v>
      </c>
      <c r="Z1918" s="176" t="s">
        <v>1144</v>
      </c>
    </row>
    <row r="1919" spans="1:26" x14ac:dyDescent="0.3">
      <c r="A1919" s="232">
        <v>810962</v>
      </c>
      <c r="B1919" s="232" t="s">
        <v>3129</v>
      </c>
      <c r="C1919" s="232" t="s">
        <v>108</v>
      </c>
      <c r="D1919" s="232" t="s">
        <v>619</v>
      </c>
      <c r="E1919" s="232">
        <v>1</v>
      </c>
      <c r="G1919" s="232" t="s">
        <v>251</v>
      </c>
      <c r="H1919" s="234">
        <v>1</v>
      </c>
      <c r="I1919" s="236">
        <v>1</v>
      </c>
      <c r="J1919" s="236"/>
      <c r="W1919" s="176" t="s">
        <v>1144</v>
      </c>
      <c r="X1919" s="176" t="s">
        <v>1144</v>
      </c>
      <c r="Y1919" s="176" t="s">
        <v>1144</v>
      </c>
      <c r="Z1919" s="176" t="s">
        <v>1144</v>
      </c>
    </row>
    <row r="1920" spans="1:26" x14ac:dyDescent="0.3">
      <c r="A1920" s="232">
        <v>810965</v>
      </c>
      <c r="B1920" s="232" t="s">
        <v>3131</v>
      </c>
      <c r="C1920" s="232" t="s">
        <v>66</v>
      </c>
      <c r="D1920" s="232" t="s">
        <v>3132</v>
      </c>
      <c r="E1920" s="232">
        <v>1</v>
      </c>
      <c r="F1920" s="233">
        <v>35450</v>
      </c>
      <c r="G1920" s="232" t="s">
        <v>3133</v>
      </c>
      <c r="H1920" s="234">
        <v>1</v>
      </c>
      <c r="I1920" s="236">
        <v>1</v>
      </c>
      <c r="J1920" s="236"/>
      <c r="W1920" s="176" t="s">
        <v>1144</v>
      </c>
      <c r="X1920" s="176" t="s">
        <v>1144</v>
      </c>
      <c r="Y1920" s="176" t="s">
        <v>1144</v>
      </c>
      <c r="Z1920" s="176" t="s">
        <v>1144</v>
      </c>
    </row>
    <row r="1921" spans="1:26" x14ac:dyDescent="0.3">
      <c r="A1921" s="232">
        <v>810969</v>
      </c>
      <c r="B1921" s="232" t="s">
        <v>3134</v>
      </c>
      <c r="C1921" s="232" t="s">
        <v>428</v>
      </c>
      <c r="D1921" s="232" t="s">
        <v>634</v>
      </c>
      <c r="E1921" s="232">
        <v>1</v>
      </c>
      <c r="F1921" s="233">
        <v>35805</v>
      </c>
      <c r="G1921" s="232" t="s">
        <v>267</v>
      </c>
      <c r="H1921" s="234">
        <v>1</v>
      </c>
      <c r="I1921" s="236">
        <v>1</v>
      </c>
      <c r="J1921" s="236"/>
      <c r="W1921" s="176" t="s">
        <v>1144</v>
      </c>
      <c r="X1921" s="176" t="s">
        <v>1144</v>
      </c>
      <c r="Y1921" s="176" t="s">
        <v>1144</v>
      </c>
      <c r="Z1921" s="176" t="s">
        <v>1144</v>
      </c>
    </row>
    <row r="1922" spans="1:26" x14ac:dyDescent="0.3">
      <c r="A1922" s="232">
        <v>810971</v>
      </c>
      <c r="B1922" s="232" t="s">
        <v>3135</v>
      </c>
      <c r="C1922" s="232" t="s">
        <v>484</v>
      </c>
      <c r="D1922" s="232" t="s">
        <v>607</v>
      </c>
      <c r="E1922" s="232">
        <v>1</v>
      </c>
      <c r="F1922" s="233">
        <v>33684</v>
      </c>
      <c r="G1922" s="232" t="s">
        <v>268</v>
      </c>
      <c r="H1922" s="234">
        <v>1</v>
      </c>
      <c r="I1922" s="236">
        <v>1</v>
      </c>
      <c r="J1922" s="236"/>
      <c r="W1922" s="176" t="s">
        <v>1144</v>
      </c>
      <c r="X1922" s="176" t="s">
        <v>1144</v>
      </c>
      <c r="Y1922" s="176" t="s">
        <v>1144</v>
      </c>
      <c r="Z1922" s="176" t="s">
        <v>1144</v>
      </c>
    </row>
    <row r="1923" spans="1:26" x14ac:dyDescent="0.3">
      <c r="A1923" s="232">
        <v>810975</v>
      </c>
      <c r="B1923" s="232" t="s">
        <v>3136</v>
      </c>
      <c r="C1923" s="232" t="s">
        <v>66</v>
      </c>
      <c r="D1923" s="232" t="s">
        <v>755</v>
      </c>
      <c r="E1923" s="232">
        <v>1</v>
      </c>
      <c r="F1923" s="233">
        <v>35431</v>
      </c>
      <c r="G1923" s="232" t="s">
        <v>251</v>
      </c>
      <c r="H1923" s="234">
        <v>1</v>
      </c>
      <c r="I1923" s="236">
        <v>1</v>
      </c>
      <c r="J1923" s="236"/>
      <c r="W1923" s="176" t="s">
        <v>1144</v>
      </c>
      <c r="X1923" s="176" t="s">
        <v>1144</v>
      </c>
      <c r="Y1923" s="176" t="s">
        <v>1144</v>
      </c>
      <c r="Z1923" s="176" t="s">
        <v>1144</v>
      </c>
    </row>
    <row r="1924" spans="1:26" x14ac:dyDescent="0.3">
      <c r="A1924" s="232">
        <v>810989</v>
      </c>
      <c r="B1924" s="232" t="s">
        <v>3144</v>
      </c>
      <c r="C1924" s="232" t="s">
        <v>314</v>
      </c>
      <c r="D1924" s="232" t="s">
        <v>2326</v>
      </c>
      <c r="E1924" s="232">
        <v>1</v>
      </c>
      <c r="F1924" s="233">
        <v>33331</v>
      </c>
      <c r="G1924" s="232" t="s">
        <v>683</v>
      </c>
      <c r="H1924" s="234">
        <v>1</v>
      </c>
      <c r="I1924" s="236">
        <v>1</v>
      </c>
      <c r="J1924" s="236"/>
      <c r="W1924" s="176" t="s">
        <v>1144</v>
      </c>
      <c r="X1924" s="176" t="s">
        <v>1144</v>
      </c>
      <c r="Y1924" s="176" t="s">
        <v>1144</v>
      </c>
      <c r="Z1924" s="176" t="s">
        <v>1144</v>
      </c>
    </row>
    <row r="1925" spans="1:26" x14ac:dyDescent="0.3">
      <c r="A1925" s="232">
        <v>810996</v>
      </c>
      <c r="B1925" s="232" t="s">
        <v>3145</v>
      </c>
      <c r="C1925" s="232" t="s">
        <v>61</v>
      </c>
      <c r="D1925" s="232" t="s">
        <v>3146</v>
      </c>
      <c r="E1925" s="232">
        <v>1</v>
      </c>
      <c r="F1925" s="233">
        <v>35079</v>
      </c>
      <c r="G1925" s="232" t="s">
        <v>3147</v>
      </c>
      <c r="H1925" s="234">
        <v>1</v>
      </c>
      <c r="I1925" s="236">
        <v>1</v>
      </c>
      <c r="J1925" s="236"/>
      <c r="W1925" s="176" t="s">
        <v>1144</v>
      </c>
      <c r="X1925" s="176" t="s">
        <v>1144</v>
      </c>
      <c r="Y1925" s="176" t="s">
        <v>1144</v>
      </c>
      <c r="Z1925" s="176" t="s">
        <v>1144</v>
      </c>
    </row>
    <row r="1926" spans="1:26" x14ac:dyDescent="0.3">
      <c r="A1926" s="232">
        <v>810998</v>
      </c>
      <c r="B1926" s="232" t="s">
        <v>3148</v>
      </c>
      <c r="C1926" s="232" t="s">
        <v>114</v>
      </c>
      <c r="D1926" s="232" t="s">
        <v>736</v>
      </c>
      <c r="E1926" s="232">
        <v>1</v>
      </c>
      <c r="F1926" s="233">
        <v>35431</v>
      </c>
      <c r="G1926" s="232" t="s">
        <v>604</v>
      </c>
      <c r="H1926" s="234">
        <v>1</v>
      </c>
      <c r="I1926" s="236">
        <v>1</v>
      </c>
      <c r="J1926" s="236"/>
      <c r="W1926" s="176" t="s">
        <v>1144</v>
      </c>
      <c r="X1926" s="176" t="s">
        <v>1144</v>
      </c>
      <c r="Y1926" s="176" t="s">
        <v>1144</v>
      </c>
      <c r="Z1926" s="176" t="s">
        <v>1144</v>
      </c>
    </row>
    <row r="1927" spans="1:26" x14ac:dyDescent="0.3">
      <c r="A1927" s="232">
        <v>811000</v>
      </c>
      <c r="B1927" s="232" t="s">
        <v>3151</v>
      </c>
      <c r="C1927" s="232" t="s">
        <v>3152</v>
      </c>
      <c r="D1927" s="232" t="s">
        <v>3153</v>
      </c>
      <c r="E1927" s="232">
        <v>1</v>
      </c>
      <c r="G1927" s="232" t="s">
        <v>251</v>
      </c>
      <c r="H1927" s="234">
        <v>1</v>
      </c>
      <c r="I1927" s="236">
        <v>1</v>
      </c>
      <c r="J1927" s="236"/>
      <c r="W1927" s="176" t="s">
        <v>1144</v>
      </c>
      <c r="X1927" s="176" t="s">
        <v>1144</v>
      </c>
      <c r="Y1927" s="176" t="s">
        <v>1144</v>
      </c>
      <c r="Z1927" s="176" t="s">
        <v>1144</v>
      </c>
    </row>
    <row r="1928" spans="1:26" x14ac:dyDescent="0.3">
      <c r="A1928" s="232">
        <v>811001</v>
      </c>
      <c r="B1928" s="232" t="s">
        <v>3154</v>
      </c>
      <c r="C1928" s="232" t="s">
        <v>112</v>
      </c>
      <c r="D1928" s="232" t="s">
        <v>1012</v>
      </c>
      <c r="E1928" s="232">
        <v>1</v>
      </c>
      <c r="F1928" s="233">
        <v>35952</v>
      </c>
      <c r="G1928" s="232" t="s">
        <v>251</v>
      </c>
      <c r="H1928" s="234">
        <v>1</v>
      </c>
      <c r="I1928" s="236">
        <v>1</v>
      </c>
      <c r="J1928" s="236"/>
      <c r="W1928" s="176" t="s">
        <v>1144</v>
      </c>
      <c r="Y1928" s="176" t="s">
        <v>1144</v>
      </c>
      <c r="Z1928" s="176" t="s">
        <v>1144</v>
      </c>
    </row>
    <row r="1929" spans="1:26" x14ac:dyDescent="0.3">
      <c r="A1929" s="232">
        <v>811003</v>
      </c>
      <c r="B1929" s="232" t="s">
        <v>3155</v>
      </c>
      <c r="C1929" s="232" t="s">
        <v>89</v>
      </c>
      <c r="D1929" s="232" t="s">
        <v>600</v>
      </c>
      <c r="E1929" s="232">
        <v>1</v>
      </c>
      <c r="F1929" s="233">
        <v>33080</v>
      </c>
      <c r="G1929" s="232" t="s">
        <v>251</v>
      </c>
      <c r="H1929" s="234">
        <v>1</v>
      </c>
      <c r="I1929" s="236">
        <v>1</v>
      </c>
      <c r="J1929" s="236"/>
      <c r="W1929" s="176" t="s">
        <v>1144</v>
      </c>
      <c r="X1929" s="176" t="s">
        <v>1144</v>
      </c>
      <c r="Y1929" s="176" t="s">
        <v>1144</v>
      </c>
      <c r="Z1929" s="176" t="s">
        <v>1144</v>
      </c>
    </row>
    <row r="1930" spans="1:26" x14ac:dyDescent="0.3">
      <c r="A1930" s="232">
        <v>811006</v>
      </c>
      <c r="B1930" s="232" t="s">
        <v>3158</v>
      </c>
      <c r="C1930" s="232" t="s">
        <v>65</v>
      </c>
      <c r="D1930" s="232" t="s">
        <v>3159</v>
      </c>
      <c r="E1930" s="232">
        <v>1</v>
      </c>
      <c r="F1930" s="233">
        <v>34516</v>
      </c>
      <c r="G1930" s="232" t="s">
        <v>3160</v>
      </c>
      <c r="H1930" s="234">
        <v>1</v>
      </c>
      <c r="I1930" s="236">
        <v>1</v>
      </c>
      <c r="J1930" s="236"/>
      <c r="W1930" s="176" t="s">
        <v>1144</v>
      </c>
      <c r="X1930" s="176" t="s">
        <v>1144</v>
      </c>
      <c r="Y1930" s="176" t="s">
        <v>1144</v>
      </c>
      <c r="Z1930" s="176" t="s">
        <v>1144</v>
      </c>
    </row>
    <row r="1931" spans="1:26" x14ac:dyDescent="0.3">
      <c r="A1931" s="232">
        <v>811013</v>
      </c>
      <c r="B1931" s="232" t="s">
        <v>3161</v>
      </c>
      <c r="C1931" s="232" t="s">
        <v>359</v>
      </c>
      <c r="D1931" s="232" t="s">
        <v>736</v>
      </c>
      <c r="E1931" s="232">
        <v>1</v>
      </c>
      <c r="F1931" s="233" t="s">
        <v>3162</v>
      </c>
      <c r="G1931" s="232" t="s">
        <v>265</v>
      </c>
      <c r="H1931" s="234">
        <v>1</v>
      </c>
      <c r="I1931" s="236">
        <v>1</v>
      </c>
      <c r="J1931" s="236"/>
      <c r="W1931" s="176" t="s">
        <v>1144</v>
      </c>
      <c r="X1931" s="176" t="s">
        <v>1144</v>
      </c>
      <c r="Y1931" s="176" t="s">
        <v>1144</v>
      </c>
      <c r="Z1931" s="176" t="s">
        <v>1144</v>
      </c>
    </row>
    <row r="1932" spans="1:26" x14ac:dyDescent="0.3">
      <c r="A1932" s="232">
        <v>811015</v>
      </c>
      <c r="B1932" s="232" t="s">
        <v>3163</v>
      </c>
      <c r="C1932" s="232" t="s">
        <v>3164</v>
      </c>
      <c r="D1932" s="232" t="s">
        <v>1047</v>
      </c>
      <c r="E1932" s="232">
        <v>1</v>
      </c>
      <c r="F1932" s="233" t="s">
        <v>3165</v>
      </c>
      <c r="G1932" s="232" t="s">
        <v>251</v>
      </c>
      <c r="H1932" s="234">
        <v>1</v>
      </c>
      <c r="I1932" s="236">
        <v>1</v>
      </c>
      <c r="J1932" s="236"/>
      <c r="W1932" s="176" t="s">
        <v>1144</v>
      </c>
      <c r="X1932" s="176" t="s">
        <v>1144</v>
      </c>
      <c r="Y1932" s="176" t="s">
        <v>1144</v>
      </c>
      <c r="Z1932" s="176" t="s">
        <v>1144</v>
      </c>
    </row>
    <row r="1933" spans="1:26" x14ac:dyDescent="0.3">
      <c r="A1933" s="232">
        <v>811017</v>
      </c>
      <c r="B1933" s="232" t="s">
        <v>3166</v>
      </c>
      <c r="C1933" s="232" t="s">
        <v>138</v>
      </c>
      <c r="D1933" s="232" t="s">
        <v>931</v>
      </c>
      <c r="E1933" s="232">
        <v>1</v>
      </c>
      <c r="F1933" s="233">
        <v>35432</v>
      </c>
      <c r="G1933" s="232" t="s">
        <v>251</v>
      </c>
      <c r="H1933" s="234">
        <v>1</v>
      </c>
      <c r="I1933" s="236">
        <v>1</v>
      </c>
      <c r="J1933" s="236"/>
      <c r="W1933" s="176" t="s">
        <v>1144</v>
      </c>
      <c r="X1933" s="176" t="s">
        <v>1144</v>
      </c>
      <c r="Y1933" s="176" t="s">
        <v>1144</v>
      </c>
      <c r="Z1933" s="176" t="s">
        <v>1144</v>
      </c>
    </row>
    <row r="1934" spans="1:26" x14ac:dyDescent="0.3">
      <c r="A1934" s="232">
        <v>811021</v>
      </c>
      <c r="B1934" s="232" t="s">
        <v>3169</v>
      </c>
      <c r="C1934" s="232" t="s">
        <v>486</v>
      </c>
      <c r="D1934" s="232" t="s">
        <v>3170</v>
      </c>
      <c r="E1934" s="232">
        <v>1</v>
      </c>
      <c r="G1934" s="232" t="s">
        <v>251</v>
      </c>
      <c r="H1934" s="234">
        <v>1</v>
      </c>
      <c r="I1934" s="236">
        <v>1</v>
      </c>
      <c r="J1934" s="236"/>
      <c r="W1934" s="176" t="s">
        <v>1144</v>
      </c>
      <c r="X1934" s="176" t="s">
        <v>1144</v>
      </c>
      <c r="Y1934" s="176" t="s">
        <v>1144</v>
      </c>
      <c r="Z1934" s="176" t="s">
        <v>1144</v>
      </c>
    </row>
    <row r="1935" spans="1:26" x14ac:dyDescent="0.3">
      <c r="A1935" s="232">
        <v>811028</v>
      </c>
      <c r="B1935" s="232" t="s">
        <v>3171</v>
      </c>
      <c r="C1935" s="232" t="s">
        <v>68</v>
      </c>
      <c r="D1935" s="232" t="s">
        <v>1302</v>
      </c>
      <c r="E1935" s="232">
        <v>1</v>
      </c>
      <c r="F1935" s="233">
        <v>35993</v>
      </c>
      <c r="G1935" s="232" t="s">
        <v>251</v>
      </c>
      <c r="H1935" s="234">
        <v>1</v>
      </c>
      <c r="I1935" s="236">
        <v>1</v>
      </c>
      <c r="J1935" s="236"/>
      <c r="W1935" s="176" t="s">
        <v>1144</v>
      </c>
      <c r="X1935" s="176" t="s">
        <v>1144</v>
      </c>
      <c r="Y1935" s="176" t="s">
        <v>1144</v>
      </c>
      <c r="Z1935" s="176" t="s">
        <v>1144</v>
      </c>
    </row>
    <row r="1936" spans="1:26" x14ac:dyDescent="0.3">
      <c r="A1936" s="232">
        <v>811035</v>
      </c>
      <c r="B1936" s="232" t="s">
        <v>3172</v>
      </c>
      <c r="C1936" s="232" t="s">
        <v>394</v>
      </c>
      <c r="D1936" s="232" t="s">
        <v>889</v>
      </c>
      <c r="E1936" s="232">
        <v>1</v>
      </c>
      <c r="F1936" s="233">
        <v>34566</v>
      </c>
      <c r="G1936" s="232" t="s">
        <v>1149</v>
      </c>
      <c r="H1936" s="234">
        <v>1</v>
      </c>
      <c r="I1936" s="236">
        <v>1</v>
      </c>
      <c r="J1936" s="236"/>
      <c r="W1936" s="176" t="s">
        <v>1144</v>
      </c>
      <c r="Y1936" s="176" t="s">
        <v>1144</v>
      </c>
      <c r="Z1936" s="176" t="s">
        <v>1144</v>
      </c>
    </row>
    <row r="1937" spans="1:26" x14ac:dyDescent="0.3">
      <c r="A1937" s="232">
        <v>811036</v>
      </c>
      <c r="B1937" s="232" t="s">
        <v>3173</v>
      </c>
      <c r="C1937" s="232" t="s">
        <v>3174</v>
      </c>
      <c r="D1937" s="232" t="s">
        <v>1607</v>
      </c>
      <c r="E1937" s="232">
        <v>1</v>
      </c>
      <c r="F1937" s="233">
        <v>34431</v>
      </c>
      <c r="G1937" s="232" t="s">
        <v>1076</v>
      </c>
      <c r="H1937" s="234">
        <v>1</v>
      </c>
      <c r="I1937" s="236">
        <v>1</v>
      </c>
      <c r="J1937" s="236"/>
      <c r="W1937" s="176" t="s">
        <v>1144</v>
      </c>
      <c r="X1937" s="176" t="s">
        <v>1144</v>
      </c>
      <c r="Y1937" s="176" t="s">
        <v>1144</v>
      </c>
      <c r="Z1937" s="176" t="s">
        <v>1144</v>
      </c>
    </row>
    <row r="1938" spans="1:26" x14ac:dyDescent="0.3">
      <c r="A1938" s="232">
        <v>811063</v>
      </c>
      <c r="B1938" s="232" t="s">
        <v>3175</v>
      </c>
      <c r="C1938" s="232" t="s">
        <v>333</v>
      </c>
      <c r="D1938" s="232" t="s">
        <v>3176</v>
      </c>
      <c r="E1938" s="232">
        <v>1</v>
      </c>
      <c r="F1938" s="233">
        <v>31644</v>
      </c>
      <c r="G1938" s="232" t="s">
        <v>3177</v>
      </c>
      <c r="H1938" s="234">
        <v>1</v>
      </c>
      <c r="I1938" s="236">
        <v>1</v>
      </c>
      <c r="J1938" s="236"/>
      <c r="W1938" s="176" t="s">
        <v>1144</v>
      </c>
      <c r="X1938" s="176" t="s">
        <v>1144</v>
      </c>
      <c r="Y1938" s="176" t="s">
        <v>1144</v>
      </c>
      <c r="Z1938" s="176" t="s">
        <v>1144</v>
      </c>
    </row>
    <row r="1939" spans="1:26" x14ac:dyDescent="0.3">
      <c r="A1939" s="232">
        <v>811088</v>
      </c>
      <c r="B1939" s="232" t="s">
        <v>1296</v>
      </c>
      <c r="C1939" s="232" t="s">
        <v>105</v>
      </c>
      <c r="D1939" s="232" t="s">
        <v>704</v>
      </c>
      <c r="E1939" s="232">
        <v>1</v>
      </c>
      <c r="G1939" s="232" t="s">
        <v>262</v>
      </c>
      <c r="H1939" s="234">
        <v>1</v>
      </c>
      <c r="I1939" s="236">
        <v>1</v>
      </c>
      <c r="J1939" s="236"/>
      <c r="W1939" s="176" t="s">
        <v>1144</v>
      </c>
      <c r="X1939" s="176" t="s">
        <v>1144</v>
      </c>
      <c r="Y1939" s="176" t="s">
        <v>1144</v>
      </c>
      <c r="Z1939" s="176" t="s">
        <v>1144</v>
      </c>
    </row>
    <row r="1940" spans="1:26" x14ac:dyDescent="0.3">
      <c r="A1940" s="232">
        <v>811089</v>
      </c>
      <c r="B1940" s="232" t="s">
        <v>3183</v>
      </c>
      <c r="C1940" s="232" t="s">
        <v>66</v>
      </c>
      <c r="D1940" s="232" t="s">
        <v>1068</v>
      </c>
      <c r="E1940" s="232">
        <v>1</v>
      </c>
      <c r="F1940" s="233">
        <v>30556</v>
      </c>
      <c r="G1940" s="232" t="s">
        <v>264</v>
      </c>
      <c r="H1940" s="234">
        <v>1</v>
      </c>
      <c r="I1940" s="236">
        <v>1</v>
      </c>
      <c r="J1940" s="236"/>
      <c r="W1940" s="176" t="s">
        <v>1144</v>
      </c>
      <c r="X1940" s="176" t="s">
        <v>1144</v>
      </c>
      <c r="Y1940" s="176" t="s">
        <v>1144</v>
      </c>
      <c r="Z1940" s="176" t="s">
        <v>1144</v>
      </c>
    </row>
    <row r="1941" spans="1:26" x14ac:dyDescent="0.3">
      <c r="A1941" s="232">
        <v>811091</v>
      </c>
      <c r="B1941" s="232" t="s">
        <v>3184</v>
      </c>
      <c r="C1941" s="232" t="s">
        <v>139</v>
      </c>
      <c r="D1941" s="232" t="s">
        <v>1187</v>
      </c>
      <c r="E1941" s="232">
        <v>1</v>
      </c>
      <c r="F1941" s="233">
        <v>35074</v>
      </c>
      <c r="G1941" s="232" t="s">
        <v>765</v>
      </c>
      <c r="H1941" s="234">
        <v>1</v>
      </c>
      <c r="I1941" s="236">
        <v>1</v>
      </c>
      <c r="J1941" s="236"/>
      <c r="W1941" s="176" t="s">
        <v>1144</v>
      </c>
      <c r="X1941" s="176" t="s">
        <v>1144</v>
      </c>
      <c r="Y1941" s="176" t="s">
        <v>1144</v>
      </c>
      <c r="Z1941" s="176" t="s">
        <v>1144</v>
      </c>
    </row>
    <row r="1942" spans="1:26" x14ac:dyDescent="0.3">
      <c r="A1942" s="232">
        <v>811094</v>
      </c>
      <c r="B1942" s="232" t="s">
        <v>3185</v>
      </c>
      <c r="C1942" s="232" t="s">
        <v>3186</v>
      </c>
      <c r="D1942" s="232" t="s">
        <v>2091</v>
      </c>
      <c r="E1942" s="232">
        <v>1</v>
      </c>
      <c r="F1942" s="233">
        <v>35094</v>
      </c>
      <c r="G1942" s="232" t="s">
        <v>251</v>
      </c>
      <c r="H1942" s="234">
        <v>1</v>
      </c>
      <c r="I1942" s="236">
        <v>1</v>
      </c>
      <c r="J1942" s="236"/>
      <c r="W1942" s="176" t="s">
        <v>1144</v>
      </c>
      <c r="X1942" s="176" t="s">
        <v>1144</v>
      </c>
      <c r="Y1942" s="176" t="s">
        <v>1144</v>
      </c>
      <c r="Z1942" s="176" t="s">
        <v>1144</v>
      </c>
    </row>
    <row r="1943" spans="1:26" x14ac:dyDescent="0.3">
      <c r="A1943" s="232">
        <v>811095</v>
      </c>
      <c r="B1943" s="232" t="s">
        <v>3187</v>
      </c>
      <c r="C1943" s="232" t="s">
        <v>180</v>
      </c>
      <c r="D1943" s="232" t="s">
        <v>1005</v>
      </c>
      <c r="E1943" s="232">
        <v>1</v>
      </c>
      <c r="F1943" s="233">
        <v>35796</v>
      </c>
      <c r="G1943" s="232" t="s">
        <v>251</v>
      </c>
      <c r="H1943" s="234">
        <v>1</v>
      </c>
      <c r="I1943" s="236">
        <v>1</v>
      </c>
      <c r="J1943" s="236"/>
      <c r="W1943" s="176" t="s">
        <v>1144</v>
      </c>
      <c r="X1943" s="176" t="s">
        <v>1144</v>
      </c>
      <c r="Y1943" s="176" t="s">
        <v>1144</v>
      </c>
      <c r="Z1943" s="176" t="s">
        <v>1144</v>
      </c>
    </row>
    <row r="1944" spans="1:26" x14ac:dyDescent="0.3">
      <c r="A1944" s="232">
        <v>811172</v>
      </c>
      <c r="B1944" s="232" t="s">
        <v>3230</v>
      </c>
      <c r="C1944" s="232" t="s">
        <v>162</v>
      </c>
      <c r="D1944" s="232" t="s">
        <v>3231</v>
      </c>
      <c r="E1944" s="232">
        <v>1</v>
      </c>
      <c r="F1944" s="233">
        <v>32875</v>
      </c>
      <c r="G1944" s="232" t="s">
        <v>268</v>
      </c>
      <c r="H1944" s="234">
        <v>1</v>
      </c>
      <c r="I1944" s="236">
        <v>1</v>
      </c>
      <c r="J1944" s="236"/>
      <c r="W1944" s="176" t="s">
        <v>1144</v>
      </c>
      <c r="X1944" s="176" t="s">
        <v>1144</v>
      </c>
      <c r="Y1944" s="176" t="s">
        <v>1144</v>
      </c>
      <c r="Z1944" s="176" t="s">
        <v>1144</v>
      </c>
    </row>
    <row r="1945" spans="1:26" x14ac:dyDescent="0.3">
      <c r="A1945" s="232">
        <v>811193</v>
      </c>
      <c r="B1945" s="232" t="s">
        <v>3239</v>
      </c>
      <c r="C1945" s="232" t="s">
        <v>67</v>
      </c>
      <c r="D1945" s="232" t="s">
        <v>634</v>
      </c>
      <c r="E1945" s="232">
        <v>1</v>
      </c>
      <c r="F1945" s="233">
        <v>35631</v>
      </c>
      <c r="G1945" s="232" t="s">
        <v>702</v>
      </c>
      <c r="H1945" s="234">
        <v>1</v>
      </c>
      <c r="I1945" s="236">
        <v>1</v>
      </c>
      <c r="J1945" s="236"/>
      <c r="W1945" s="176" t="s">
        <v>1144</v>
      </c>
      <c r="X1945" s="176" t="s">
        <v>1144</v>
      </c>
      <c r="Y1945" s="176" t="s">
        <v>1144</v>
      </c>
      <c r="Z1945" s="176" t="s">
        <v>1144</v>
      </c>
    </row>
    <row r="1946" spans="1:26" x14ac:dyDescent="0.3">
      <c r="A1946" s="232">
        <v>811194</v>
      </c>
      <c r="B1946" s="232" t="s">
        <v>3240</v>
      </c>
      <c r="C1946" s="232" t="s">
        <v>66</v>
      </c>
      <c r="D1946" s="232" t="s">
        <v>910</v>
      </c>
      <c r="E1946" s="232">
        <v>1</v>
      </c>
      <c r="F1946" s="233">
        <v>31565</v>
      </c>
      <c r="G1946" s="232" t="s">
        <v>845</v>
      </c>
      <c r="H1946" s="234">
        <v>1</v>
      </c>
      <c r="I1946" s="236">
        <v>1</v>
      </c>
      <c r="J1946" s="236"/>
      <c r="W1946" s="176" t="s">
        <v>1144</v>
      </c>
      <c r="X1946" s="176" t="s">
        <v>1144</v>
      </c>
      <c r="Y1946" s="176" t="s">
        <v>1144</v>
      </c>
      <c r="Z1946" s="176" t="s">
        <v>1144</v>
      </c>
    </row>
    <row r="1947" spans="1:26" x14ac:dyDescent="0.3">
      <c r="A1947" s="232">
        <v>811198</v>
      </c>
      <c r="B1947" s="232" t="s">
        <v>3241</v>
      </c>
      <c r="C1947" s="232" t="s">
        <v>1597</v>
      </c>
      <c r="D1947" s="232" t="s">
        <v>628</v>
      </c>
      <c r="E1947" s="232">
        <v>1</v>
      </c>
      <c r="F1947" s="233">
        <v>29609</v>
      </c>
      <c r="G1947" s="232" t="s">
        <v>763</v>
      </c>
      <c r="H1947" s="234">
        <v>1</v>
      </c>
      <c r="I1947" s="236">
        <v>1</v>
      </c>
      <c r="J1947" s="236"/>
      <c r="W1947" s="176" t="s">
        <v>1144</v>
      </c>
      <c r="X1947" s="176" t="s">
        <v>1144</v>
      </c>
      <c r="Y1947" s="176" t="s">
        <v>1144</v>
      </c>
      <c r="Z1947" s="176" t="s">
        <v>1144</v>
      </c>
    </row>
    <row r="1948" spans="1:26" x14ac:dyDescent="0.3">
      <c r="A1948" s="232">
        <v>811204</v>
      </c>
      <c r="B1948" s="232" t="s">
        <v>3247</v>
      </c>
      <c r="C1948" s="232" t="s">
        <v>176</v>
      </c>
      <c r="D1948" s="232" t="s">
        <v>659</v>
      </c>
      <c r="E1948" s="232">
        <v>1</v>
      </c>
      <c r="F1948" s="233" t="s">
        <v>1657</v>
      </c>
      <c r="G1948" s="232" t="s">
        <v>267</v>
      </c>
      <c r="H1948" s="234">
        <v>1</v>
      </c>
      <c r="I1948" s="236">
        <v>1</v>
      </c>
      <c r="J1948" s="236"/>
      <c r="W1948" s="176" t="s">
        <v>1144</v>
      </c>
      <c r="X1948" s="176" t="s">
        <v>1144</v>
      </c>
      <c r="Y1948" s="176" t="s">
        <v>1144</v>
      </c>
      <c r="Z1948" s="176" t="s">
        <v>1144</v>
      </c>
    </row>
    <row r="1949" spans="1:26" x14ac:dyDescent="0.3">
      <c r="A1949" s="232">
        <v>811212</v>
      </c>
      <c r="B1949" s="232" t="s">
        <v>3248</v>
      </c>
      <c r="C1949" s="232" t="s">
        <v>90</v>
      </c>
      <c r="D1949" s="232" t="s">
        <v>1765</v>
      </c>
      <c r="E1949" s="232">
        <v>1</v>
      </c>
      <c r="F1949" s="233">
        <v>35936</v>
      </c>
      <c r="G1949" s="232" t="s">
        <v>3249</v>
      </c>
      <c r="H1949" s="234">
        <v>1</v>
      </c>
      <c r="I1949" s="236">
        <v>1</v>
      </c>
      <c r="J1949" s="236"/>
      <c r="W1949" s="176" t="s">
        <v>1144</v>
      </c>
      <c r="X1949" s="176" t="s">
        <v>1144</v>
      </c>
      <c r="Y1949" s="176" t="s">
        <v>1144</v>
      </c>
      <c r="Z1949" s="176" t="s">
        <v>1144</v>
      </c>
    </row>
    <row r="1950" spans="1:26" x14ac:dyDescent="0.3">
      <c r="A1950" s="232">
        <v>811213</v>
      </c>
      <c r="B1950" s="232" t="s">
        <v>3250</v>
      </c>
      <c r="C1950" s="232" t="s">
        <v>66</v>
      </c>
      <c r="D1950" s="232" t="s">
        <v>2091</v>
      </c>
      <c r="E1950" s="232">
        <v>1</v>
      </c>
      <c r="F1950" s="233">
        <v>35122</v>
      </c>
      <c r="G1950" s="232" t="s">
        <v>251</v>
      </c>
      <c r="H1950" s="234">
        <v>1</v>
      </c>
      <c r="I1950" s="236">
        <v>1</v>
      </c>
      <c r="J1950" s="236"/>
      <c r="W1950" s="176" t="s">
        <v>1144</v>
      </c>
      <c r="Y1950" s="176" t="s">
        <v>1144</v>
      </c>
      <c r="Z1950" s="176" t="s">
        <v>1144</v>
      </c>
    </row>
    <row r="1951" spans="1:26" x14ac:dyDescent="0.3">
      <c r="A1951" s="232">
        <v>811232</v>
      </c>
      <c r="B1951" s="232" t="s">
        <v>3255</v>
      </c>
      <c r="C1951" s="232" t="s">
        <v>1504</v>
      </c>
      <c r="D1951" s="232" t="s">
        <v>624</v>
      </c>
      <c r="E1951" s="232">
        <v>1</v>
      </c>
      <c r="F1951" s="233">
        <v>32752</v>
      </c>
      <c r="G1951" s="232" t="s">
        <v>251</v>
      </c>
      <c r="H1951" s="234">
        <v>1</v>
      </c>
      <c r="I1951" s="236">
        <v>1</v>
      </c>
      <c r="J1951" s="236"/>
      <c r="W1951" s="176" t="s">
        <v>1144</v>
      </c>
      <c r="X1951" s="176" t="s">
        <v>1144</v>
      </c>
      <c r="Y1951" s="176" t="s">
        <v>1144</v>
      </c>
      <c r="Z1951" s="176" t="s">
        <v>1144</v>
      </c>
    </row>
    <row r="1952" spans="1:26" x14ac:dyDescent="0.3">
      <c r="A1952" s="232">
        <v>811234</v>
      </c>
      <c r="B1952" s="232" t="s">
        <v>3256</v>
      </c>
      <c r="C1952" s="232" t="s">
        <v>3257</v>
      </c>
      <c r="D1952" s="232" t="s">
        <v>633</v>
      </c>
      <c r="E1952" s="232">
        <v>1</v>
      </c>
      <c r="F1952" s="233">
        <v>35947</v>
      </c>
      <c r="G1952" s="232" t="s">
        <v>702</v>
      </c>
      <c r="H1952" s="234">
        <v>1</v>
      </c>
      <c r="I1952" s="236">
        <v>1</v>
      </c>
      <c r="J1952" s="236"/>
      <c r="W1952" s="176" t="s">
        <v>1144</v>
      </c>
      <c r="Y1952" s="176" t="s">
        <v>1144</v>
      </c>
      <c r="Z1952" s="176" t="s">
        <v>1144</v>
      </c>
    </row>
    <row r="1953" spans="1:26" x14ac:dyDescent="0.3">
      <c r="A1953" s="232">
        <v>811247</v>
      </c>
      <c r="B1953" s="232" t="s">
        <v>3262</v>
      </c>
      <c r="C1953" s="232" t="s">
        <v>66</v>
      </c>
      <c r="D1953" s="232" t="s">
        <v>652</v>
      </c>
      <c r="E1953" s="232">
        <v>1</v>
      </c>
      <c r="F1953" s="233">
        <v>35604</v>
      </c>
      <c r="G1953" s="232" t="s">
        <v>251</v>
      </c>
      <c r="H1953" s="234">
        <v>1</v>
      </c>
      <c r="I1953" s="236">
        <v>1</v>
      </c>
      <c r="J1953" s="236"/>
      <c r="W1953" s="176" t="s">
        <v>1144</v>
      </c>
      <c r="X1953" s="176" t="s">
        <v>1144</v>
      </c>
      <c r="Y1953" s="176" t="s">
        <v>1144</v>
      </c>
      <c r="Z1953" s="176" t="s">
        <v>1144</v>
      </c>
    </row>
    <row r="1954" spans="1:26" x14ac:dyDescent="0.3">
      <c r="A1954" s="232">
        <v>811249</v>
      </c>
      <c r="B1954" s="232" t="s">
        <v>3263</v>
      </c>
      <c r="C1954" s="232" t="s">
        <v>468</v>
      </c>
      <c r="D1954" s="232" t="s">
        <v>3264</v>
      </c>
      <c r="E1954" s="232">
        <v>1</v>
      </c>
      <c r="F1954" s="233">
        <v>35796</v>
      </c>
      <c r="G1954" s="232" t="s">
        <v>3265</v>
      </c>
      <c r="H1954" s="234">
        <v>1</v>
      </c>
      <c r="I1954" s="236">
        <v>1</v>
      </c>
      <c r="J1954" s="236"/>
      <c r="W1954" s="176" t="s">
        <v>1144</v>
      </c>
      <c r="X1954" s="176" t="s">
        <v>1144</v>
      </c>
      <c r="Y1954" s="176" t="s">
        <v>1144</v>
      </c>
      <c r="Z1954" s="176" t="s">
        <v>1144</v>
      </c>
    </row>
    <row r="1955" spans="1:26" x14ac:dyDescent="0.3">
      <c r="A1955" s="232">
        <v>811250</v>
      </c>
      <c r="B1955" s="232" t="s">
        <v>3266</v>
      </c>
      <c r="C1955" s="232" t="s">
        <v>61</v>
      </c>
      <c r="D1955" s="232" t="s">
        <v>3267</v>
      </c>
      <c r="E1955" s="232">
        <v>1</v>
      </c>
      <c r="F1955" s="233">
        <v>32143</v>
      </c>
      <c r="G1955" s="232" t="s">
        <v>702</v>
      </c>
      <c r="H1955" s="234">
        <v>1</v>
      </c>
      <c r="I1955" s="236">
        <v>1</v>
      </c>
      <c r="J1955" s="236"/>
      <c r="W1955" s="176" t="s">
        <v>1144</v>
      </c>
      <c r="X1955" s="176" t="s">
        <v>1144</v>
      </c>
      <c r="Y1955" s="176" t="s">
        <v>1144</v>
      </c>
      <c r="Z1955" s="176" t="s">
        <v>1144</v>
      </c>
    </row>
    <row r="1956" spans="1:26" x14ac:dyDescent="0.3">
      <c r="A1956" s="232">
        <v>811254</v>
      </c>
      <c r="B1956" s="232" t="s">
        <v>3268</v>
      </c>
      <c r="C1956" s="232" t="s">
        <v>66</v>
      </c>
      <c r="D1956" s="232" t="s">
        <v>3269</v>
      </c>
      <c r="E1956" s="232">
        <v>1</v>
      </c>
      <c r="F1956" s="233">
        <v>35926</v>
      </c>
      <c r="G1956" s="232" t="s">
        <v>702</v>
      </c>
      <c r="H1956" s="234">
        <v>1</v>
      </c>
      <c r="I1956" s="236">
        <v>1</v>
      </c>
      <c r="J1956" s="236"/>
      <c r="W1956" s="176" t="s">
        <v>1144</v>
      </c>
      <c r="X1956" s="176" t="s">
        <v>1144</v>
      </c>
      <c r="Y1956" s="176" t="s">
        <v>1144</v>
      </c>
      <c r="Z1956" s="176" t="s">
        <v>1144</v>
      </c>
    </row>
    <row r="1957" spans="1:26" x14ac:dyDescent="0.3">
      <c r="A1957" s="232">
        <v>811256</v>
      </c>
      <c r="B1957" s="232" t="s">
        <v>3270</v>
      </c>
      <c r="C1957" s="232" t="s">
        <v>153</v>
      </c>
      <c r="D1957" s="232" t="s">
        <v>820</v>
      </c>
      <c r="E1957" s="232">
        <v>1</v>
      </c>
      <c r="F1957" s="233" t="s">
        <v>3271</v>
      </c>
      <c r="G1957" s="232" t="s">
        <v>3272</v>
      </c>
      <c r="H1957" s="234">
        <v>1</v>
      </c>
      <c r="I1957" s="236">
        <v>1</v>
      </c>
      <c r="J1957" s="236"/>
      <c r="W1957" s="176" t="s">
        <v>1144</v>
      </c>
      <c r="X1957" s="176" t="s">
        <v>1144</v>
      </c>
      <c r="Y1957" s="176" t="s">
        <v>1144</v>
      </c>
      <c r="Z1957" s="176" t="s">
        <v>1144</v>
      </c>
    </row>
    <row r="1958" spans="1:26" x14ac:dyDescent="0.3">
      <c r="A1958" s="232">
        <v>811257</v>
      </c>
      <c r="B1958" s="232" t="s">
        <v>3273</v>
      </c>
      <c r="C1958" s="232" t="s">
        <v>354</v>
      </c>
      <c r="D1958" s="232" t="s">
        <v>721</v>
      </c>
      <c r="E1958" s="232">
        <v>1</v>
      </c>
      <c r="F1958" s="233">
        <v>36161</v>
      </c>
      <c r="G1958" s="232" t="s">
        <v>702</v>
      </c>
      <c r="H1958" s="234">
        <v>1</v>
      </c>
      <c r="I1958" s="236">
        <v>1</v>
      </c>
      <c r="J1958" s="236"/>
      <c r="W1958" s="176" t="s">
        <v>1144</v>
      </c>
      <c r="X1958" s="176" t="s">
        <v>1144</v>
      </c>
      <c r="Y1958" s="176" t="s">
        <v>1144</v>
      </c>
      <c r="Z1958" s="176" t="s">
        <v>1144</v>
      </c>
    </row>
    <row r="1959" spans="1:26" x14ac:dyDescent="0.3">
      <c r="A1959" s="232">
        <v>811259</v>
      </c>
      <c r="B1959" s="232" t="s">
        <v>3274</v>
      </c>
      <c r="C1959" s="232" t="s">
        <v>3275</v>
      </c>
      <c r="D1959" s="232" t="s">
        <v>658</v>
      </c>
      <c r="E1959" s="232">
        <v>1</v>
      </c>
      <c r="F1959" s="233">
        <v>35704</v>
      </c>
      <c r="G1959" s="232" t="s">
        <v>3276</v>
      </c>
      <c r="H1959" s="234">
        <v>1</v>
      </c>
      <c r="I1959" s="236">
        <v>1</v>
      </c>
      <c r="J1959" s="236"/>
      <c r="W1959" s="176" t="s">
        <v>1144</v>
      </c>
      <c r="Y1959" s="176" t="s">
        <v>1144</v>
      </c>
      <c r="Z1959" s="176" t="s">
        <v>1144</v>
      </c>
    </row>
    <row r="1960" spans="1:26" x14ac:dyDescent="0.3">
      <c r="A1960" s="232">
        <v>811260</v>
      </c>
      <c r="B1960" s="232" t="s">
        <v>3277</v>
      </c>
      <c r="C1960" s="232" t="s">
        <v>313</v>
      </c>
      <c r="D1960" s="232" t="s">
        <v>931</v>
      </c>
      <c r="E1960" s="232">
        <v>1</v>
      </c>
      <c r="F1960" s="233">
        <v>34503</v>
      </c>
      <c r="G1960" s="232" t="s">
        <v>251</v>
      </c>
      <c r="H1960" s="234">
        <v>1</v>
      </c>
      <c r="I1960" s="236">
        <v>1</v>
      </c>
      <c r="J1960" s="236"/>
      <c r="W1960" s="176" t="s">
        <v>1144</v>
      </c>
      <c r="X1960" s="176" t="s">
        <v>1144</v>
      </c>
      <c r="Y1960" s="176" t="s">
        <v>1144</v>
      </c>
      <c r="Z1960" s="176" t="s">
        <v>1144</v>
      </c>
    </row>
    <row r="1961" spans="1:26" x14ac:dyDescent="0.3">
      <c r="A1961" s="232">
        <v>811329</v>
      </c>
      <c r="B1961" s="232" t="s">
        <v>3279</v>
      </c>
      <c r="C1961" s="232" t="s">
        <v>1860</v>
      </c>
      <c r="D1961" s="232" t="s">
        <v>676</v>
      </c>
      <c r="E1961" s="232">
        <v>1</v>
      </c>
      <c r="F1961" s="233">
        <v>35134</v>
      </c>
      <c r="G1961" s="232" t="s">
        <v>251</v>
      </c>
      <c r="H1961" s="234">
        <v>1</v>
      </c>
      <c r="I1961" s="236">
        <v>1</v>
      </c>
      <c r="J1961" s="236"/>
      <c r="W1961" s="176" t="s">
        <v>1144</v>
      </c>
      <c r="X1961" s="176" t="s">
        <v>1144</v>
      </c>
      <c r="Y1961" s="176" t="s">
        <v>1144</v>
      </c>
      <c r="Z1961" s="176" t="s">
        <v>1144</v>
      </c>
    </row>
    <row r="1962" spans="1:26" x14ac:dyDescent="0.3">
      <c r="A1962" s="232">
        <v>811331</v>
      </c>
      <c r="B1962" s="232" t="s">
        <v>3280</v>
      </c>
      <c r="C1962" s="232" t="s">
        <v>345</v>
      </c>
      <c r="D1962" s="232" t="s">
        <v>628</v>
      </c>
      <c r="E1962" s="232">
        <v>1</v>
      </c>
      <c r="F1962" s="233">
        <v>35704</v>
      </c>
      <c r="G1962" s="232" t="s">
        <v>1200</v>
      </c>
      <c r="H1962" s="234">
        <v>1</v>
      </c>
      <c r="I1962" s="236">
        <v>1</v>
      </c>
      <c r="J1962" s="236"/>
      <c r="W1962" s="176" t="s">
        <v>1144</v>
      </c>
      <c r="X1962" s="176" t="s">
        <v>1144</v>
      </c>
      <c r="Y1962" s="176" t="s">
        <v>1144</v>
      </c>
      <c r="Z1962" s="176" t="s">
        <v>1144</v>
      </c>
    </row>
    <row r="1963" spans="1:26" x14ac:dyDescent="0.3">
      <c r="A1963" s="232">
        <v>811332</v>
      </c>
      <c r="B1963" s="232" t="s">
        <v>3281</v>
      </c>
      <c r="C1963" s="232" t="s">
        <v>446</v>
      </c>
      <c r="D1963" s="232" t="s">
        <v>1088</v>
      </c>
      <c r="E1963" s="232">
        <v>1</v>
      </c>
      <c r="F1963" s="233">
        <v>35504</v>
      </c>
      <c r="G1963" s="232" t="s">
        <v>3282</v>
      </c>
      <c r="H1963" s="234">
        <v>1</v>
      </c>
      <c r="I1963" s="236">
        <v>1</v>
      </c>
      <c r="J1963" s="236"/>
      <c r="W1963" s="176" t="s">
        <v>1144</v>
      </c>
      <c r="X1963" s="176" t="s">
        <v>1144</v>
      </c>
      <c r="Y1963" s="176" t="s">
        <v>1144</v>
      </c>
      <c r="Z1963" s="176" t="s">
        <v>1144</v>
      </c>
    </row>
    <row r="1964" spans="1:26" x14ac:dyDescent="0.3">
      <c r="A1964" s="232">
        <v>811335</v>
      </c>
      <c r="B1964" s="232" t="s">
        <v>3283</v>
      </c>
      <c r="C1964" s="232" t="s">
        <v>325</v>
      </c>
      <c r="D1964" s="232" t="s">
        <v>614</v>
      </c>
      <c r="E1964" s="232">
        <v>1</v>
      </c>
      <c r="F1964" s="233">
        <v>35489</v>
      </c>
      <c r="G1964" s="232" t="s">
        <v>3284</v>
      </c>
      <c r="H1964" s="234">
        <v>1</v>
      </c>
      <c r="I1964" s="236">
        <v>1</v>
      </c>
      <c r="J1964" s="236"/>
      <c r="W1964" s="176" t="s">
        <v>1144</v>
      </c>
      <c r="X1964" s="176" t="s">
        <v>1144</v>
      </c>
      <c r="Y1964" s="176" t="s">
        <v>1144</v>
      </c>
      <c r="Z1964" s="176" t="s">
        <v>1144</v>
      </c>
    </row>
    <row r="1965" spans="1:26" x14ac:dyDescent="0.3">
      <c r="A1965" s="232">
        <v>811337</v>
      </c>
      <c r="B1965" s="232" t="s">
        <v>3285</v>
      </c>
      <c r="C1965" s="232" t="s">
        <v>3286</v>
      </c>
      <c r="D1965" s="232" t="s">
        <v>717</v>
      </c>
      <c r="E1965" s="232">
        <v>1</v>
      </c>
      <c r="F1965" s="233">
        <v>35796</v>
      </c>
      <c r="G1965" s="232" t="s">
        <v>682</v>
      </c>
      <c r="H1965" s="234">
        <v>1</v>
      </c>
      <c r="I1965" s="236">
        <v>1</v>
      </c>
      <c r="J1965" s="236"/>
      <c r="W1965" s="176" t="s">
        <v>1144</v>
      </c>
      <c r="X1965" s="176" t="s">
        <v>1144</v>
      </c>
      <c r="Y1965" s="176" t="s">
        <v>1144</v>
      </c>
      <c r="Z1965" s="176" t="s">
        <v>1144</v>
      </c>
    </row>
    <row r="1966" spans="1:26" x14ac:dyDescent="0.3">
      <c r="A1966" s="232">
        <v>811338</v>
      </c>
      <c r="B1966" s="232" t="s">
        <v>3287</v>
      </c>
      <c r="C1966" s="232" t="s">
        <v>140</v>
      </c>
      <c r="D1966" s="232" t="s">
        <v>693</v>
      </c>
      <c r="E1966" s="232">
        <v>1</v>
      </c>
      <c r="F1966" s="233">
        <v>33545</v>
      </c>
      <c r="G1966" s="232" t="s">
        <v>836</v>
      </c>
      <c r="H1966" s="234">
        <v>1</v>
      </c>
      <c r="I1966" s="236">
        <v>1</v>
      </c>
      <c r="J1966" s="236"/>
      <c r="W1966" s="176" t="s">
        <v>1144</v>
      </c>
      <c r="X1966" s="176" t="s">
        <v>1144</v>
      </c>
      <c r="Y1966" s="176" t="s">
        <v>1144</v>
      </c>
      <c r="Z1966" s="176" t="s">
        <v>1144</v>
      </c>
    </row>
    <row r="1967" spans="1:26" x14ac:dyDescent="0.3">
      <c r="A1967" s="232">
        <v>811341</v>
      </c>
      <c r="B1967" s="232" t="s">
        <v>3290</v>
      </c>
      <c r="C1967" s="232" t="s">
        <v>68</v>
      </c>
      <c r="D1967" s="232" t="s">
        <v>714</v>
      </c>
      <c r="E1967" s="232">
        <v>1</v>
      </c>
      <c r="F1967" s="233">
        <v>33989</v>
      </c>
      <c r="G1967" s="232" t="s">
        <v>702</v>
      </c>
      <c r="H1967" s="234">
        <v>1</v>
      </c>
      <c r="I1967" s="236">
        <v>1</v>
      </c>
      <c r="J1967" s="236"/>
      <c r="W1967" s="176" t="s">
        <v>1144</v>
      </c>
      <c r="X1967" s="176" t="s">
        <v>1144</v>
      </c>
      <c r="Y1967" s="176" t="s">
        <v>1144</v>
      </c>
      <c r="Z1967" s="176" t="s">
        <v>1144</v>
      </c>
    </row>
    <row r="1968" spans="1:26" x14ac:dyDescent="0.3">
      <c r="A1968" s="232">
        <v>811344</v>
      </c>
      <c r="B1968" s="232" t="s">
        <v>3291</v>
      </c>
      <c r="C1968" s="232" t="s">
        <v>104</v>
      </c>
      <c r="D1968" s="232" t="s">
        <v>889</v>
      </c>
      <c r="E1968" s="232">
        <v>1</v>
      </c>
      <c r="F1968" s="233">
        <v>35065</v>
      </c>
      <c r="G1968" s="232" t="s">
        <v>251</v>
      </c>
      <c r="H1968" s="234">
        <v>1</v>
      </c>
      <c r="I1968" s="236">
        <v>1</v>
      </c>
      <c r="J1968" s="236"/>
      <c r="W1968" s="176" t="s">
        <v>1144</v>
      </c>
      <c r="X1968" s="176" t="s">
        <v>1144</v>
      </c>
      <c r="Y1968" s="176" t="s">
        <v>1144</v>
      </c>
      <c r="Z1968" s="176" t="s">
        <v>1144</v>
      </c>
    </row>
    <row r="1969" spans="1:26" x14ac:dyDescent="0.3">
      <c r="A1969" s="232">
        <v>811346</v>
      </c>
      <c r="B1969" s="232" t="s">
        <v>3292</v>
      </c>
      <c r="C1969" s="232" t="s">
        <v>143</v>
      </c>
      <c r="D1969" s="232" t="s">
        <v>941</v>
      </c>
      <c r="E1969" s="232">
        <v>1</v>
      </c>
      <c r="F1969" s="233">
        <v>35913</v>
      </c>
      <c r="G1969" s="232" t="s">
        <v>251</v>
      </c>
      <c r="H1969" s="234">
        <v>1</v>
      </c>
      <c r="I1969" s="236">
        <v>1</v>
      </c>
      <c r="J1969" s="236"/>
      <c r="W1969" s="176" t="s">
        <v>1144</v>
      </c>
      <c r="X1969" s="176" t="s">
        <v>1144</v>
      </c>
      <c r="Y1969" s="176" t="s">
        <v>1144</v>
      </c>
      <c r="Z1969" s="176" t="s">
        <v>1144</v>
      </c>
    </row>
    <row r="1970" spans="1:26" x14ac:dyDescent="0.3">
      <c r="A1970" s="232">
        <v>811350</v>
      </c>
      <c r="B1970" s="232" t="s">
        <v>3293</v>
      </c>
      <c r="C1970" s="232" t="s">
        <v>369</v>
      </c>
      <c r="D1970" s="232" t="s">
        <v>2326</v>
      </c>
      <c r="E1970" s="232">
        <v>1</v>
      </c>
      <c r="F1970" s="233">
        <v>31230</v>
      </c>
      <c r="G1970" s="232" t="s">
        <v>983</v>
      </c>
      <c r="H1970" s="234">
        <v>1</v>
      </c>
      <c r="I1970" s="236">
        <v>1</v>
      </c>
      <c r="J1970" s="236"/>
      <c r="W1970" s="176" t="s">
        <v>1144</v>
      </c>
      <c r="X1970" s="176" t="s">
        <v>1144</v>
      </c>
      <c r="Y1970" s="176" t="s">
        <v>1144</v>
      </c>
      <c r="Z1970" s="176" t="s">
        <v>1144</v>
      </c>
    </row>
    <row r="1971" spans="1:26" x14ac:dyDescent="0.3">
      <c r="A1971" s="232">
        <v>811360</v>
      </c>
      <c r="B1971" s="232" t="s">
        <v>3294</v>
      </c>
      <c r="C1971" s="232" t="s">
        <v>2642</v>
      </c>
      <c r="D1971" s="232" t="s">
        <v>1244</v>
      </c>
      <c r="E1971" s="232">
        <v>1</v>
      </c>
      <c r="F1971" s="233">
        <v>34336</v>
      </c>
      <c r="G1971" s="232" t="s">
        <v>702</v>
      </c>
      <c r="H1971" s="234">
        <v>1</v>
      </c>
      <c r="I1971" s="236">
        <v>1</v>
      </c>
      <c r="J1971" s="236"/>
      <c r="W1971" s="176" t="s">
        <v>1144</v>
      </c>
      <c r="X1971" s="176" t="s">
        <v>1144</v>
      </c>
      <c r="Y1971" s="176" t="s">
        <v>1144</v>
      </c>
      <c r="Z1971" s="176" t="s">
        <v>1144</v>
      </c>
    </row>
    <row r="1972" spans="1:26" x14ac:dyDescent="0.3">
      <c r="A1972" s="232">
        <v>811362</v>
      </c>
      <c r="B1972" s="232" t="s">
        <v>3295</v>
      </c>
      <c r="C1972" s="232" t="s">
        <v>165</v>
      </c>
      <c r="D1972" s="232" t="s">
        <v>727</v>
      </c>
      <c r="E1972" s="232">
        <v>1</v>
      </c>
      <c r="F1972" s="233">
        <v>35431</v>
      </c>
      <c r="G1972" s="232" t="s">
        <v>689</v>
      </c>
      <c r="H1972" s="234">
        <v>1</v>
      </c>
      <c r="I1972" s="236">
        <v>1</v>
      </c>
      <c r="J1972" s="236"/>
      <c r="W1972" s="176" t="s">
        <v>1144</v>
      </c>
      <c r="X1972" s="176" t="s">
        <v>1144</v>
      </c>
      <c r="Y1972" s="176" t="s">
        <v>1144</v>
      </c>
      <c r="Z1972" s="176" t="s">
        <v>1144</v>
      </c>
    </row>
    <row r="1973" spans="1:26" x14ac:dyDescent="0.3">
      <c r="A1973" s="232">
        <v>811369</v>
      </c>
      <c r="B1973" s="232" t="s">
        <v>3296</v>
      </c>
      <c r="C1973" s="232" t="s">
        <v>135</v>
      </c>
      <c r="D1973" s="232" t="s">
        <v>670</v>
      </c>
      <c r="E1973" s="232">
        <v>1</v>
      </c>
      <c r="F1973" s="233" t="s">
        <v>3297</v>
      </c>
      <c r="G1973" s="232" t="s">
        <v>251</v>
      </c>
      <c r="H1973" s="234">
        <v>1</v>
      </c>
      <c r="I1973" s="236">
        <v>1</v>
      </c>
      <c r="J1973" s="236"/>
      <c r="W1973" s="176" t="s">
        <v>1144</v>
      </c>
      <c r="X1973" s="176" t="s">
        <v>1144</v>
      </c>
      <c r="Y1973" s="176" t="s">
        <v>1144</v>
      </c>
      <c r="Z1973" s="176" t="s">
        <v>1144</v>
      </c>
    </row>
    <row r="1974" spans="1:26" x14ac:dyDescent="0.3">
      <c r="A1974" s="232">
        <v>811379</v>
      </c>
      <c r="B1974" s="232" t="s">
        <v>3300</v>
      </c>
      <c r="C1974" s="232" t="s">
        <v>335</v>
      </c>
      <c r="D1974" s="232" t="s">
        <v>3301</v>
      </c>
      <c r="E1974" s="232">
        <v>1</v>
      </c>
      <c r="F1974" s="233">
        <v>34848</v>
      </c>
      <c r="G1974" s="232" t="s">
        <v>251</v>
      </c>
      <c r="H1974" s="234">
        <v>1</v>
      </c>
      <c r="I1974" s="236">
        <v>1</v>
      </c>
      <c r="J1974" s="236"/>
      <c r="W1974" s="176" t="s">
        <v>1144</v>
      </c>
      <c r="Y1974" s="176" t="s">
        <v>1144</v>
      </c>
      <c r="Z1974" s="176" t="s">
        <v>1144</v>
      </c>
    </row>
    <row r="1975" spans="1:26" x14ac:dyDescent="0.3">
      <c r="A1975" s="232">
        <v>811381</v>
      </c>
      <c r="B1975" s="232" t="s">
        <v>3302</v>
      </c>
      <c r="C1975" s="232" t="s">
        <v>66</v>
      </c>
      <c r="D1975" s="232" t="s">
        <v>1020</v>
      </c>
      <c r="E1975" s="232">
        <v>1</v>
      </c>
      <c r="F1975" s="233">
        <v>35486</v>
      </c>
      <c r="G1975" s="232" t="s">
        <v>702</v>
      </c>
      <c r="H1975" s="234">
        <v>1</v>
      </c>
      <c r="I1975" s="236">
        <v>1</v>
      </c>
      <c r="J1975" s="236"/>
      <c r="W1975" s="176" t="s">
        <v>1144</v>
      </c>
      <c r="X1975" s="176" t="s">
        <v>1144</v>
      </c>
      <c r="Y1975" s="176" t="s">
        <v>1144</v>
      </c>
      <c r="Z1975" s="176" t="s">
        <v>1144</v>
      </c>
    </row>
    <row r="1976" spans="1:26" x14ac:dyDescent="0.3">
      <c r="A1976" s="232">
        <v>811382</v>
      </c>
      <c r="B1976" s="232" t="s">
        <v>3303</v>
      </c>
      <c r="C1976" s="232" t="s">
        <v>414</v>
      </c>
      <c r="D1976" s="232" t="s">
        <v>998</v>
      </c>
      <c r="E1976" s="232">
        <v>1</v>
      </c>
      <c r="F1976" s="233">
        <v>35540</v>
      </c>
      <c r="G1976" s="232" t="s">
        <v>3304</v>
      </c>
      <c r="H1976" s="234">
        <v>1</v>
      </c>
      <c r="I1976" s="236">
        <v>1</v>
      </c>
      <c r="J1976" s="236"/>
      <c r="W1976" s="176" t="s">
        <v>1144</v>
      </c>
      <c r="Y1976" s="176" t="s">
        <v>1144</v>
      </c>
      <c r="Z1976" s="176" t="s">
        <v>1144</v>
      </c>
    </row>
    <row r="1977" spans="1:26" x14ac:dyDescent="0.3">
      <c r="A1977" s="232">
        <v>811387</v>
      </c>
      <c r="B1977" s="232" t="s">
        <v>3305</v>
      </c>
      <c r="C1977" s="232" t="s">
        <v>104</v>
      </c>
      <c r="D1977" s="232" t="s">
        <v>2091</v>
      </c>
      <c r="E1977" s="232">
        <v>1</v>
      </c>
      <c r="F1977" s="233" t="s">
        <v>3306</v>
      </c>
      <c r="G1977" s="232" t="s">
        <v>3307</v>
      </c>
      <c r="H1977" s="234">
        <v>1</v>
      </c>
      <c r="I1977" s="236">
        <v>1</v>
      </c>
      <c r="J1977" s="236"/>
      <c r="W1977" s="176" t="s">
        <v>1144</v>
      </c>
      <c r="X1977" s="176" t="s">
        <v>1144</v>
      </c>
      <c r="Y1977" s="176" t="s">
        <v>1144</v>
      </c>
      <c r="Z1977" s="176" t="s">
        <v>1144</v>
      </c>
    </row>
    <row r="1978" spans="1:26" x14ac:dyDescent="0.3">
      <c r="A1978" s="232">
        <v>811392</v>
      </c>
      <c r="B1978" s="232" t="s">
        <v>3308</v>
      </c>
      <c r="C1978" s="232" t="s">
        <v>142</v>
      </c>
      <c r="D1978" s="232" t="s">
        <v>627</v>
      </c>
      <c r="E1978" s="232">
        <v>1</v>
      </c>
      <c r="F1978" s="233">
        <v>29159</v>
      </c>
      <c r="G1978" s="232" t="s">
        <v>251</v>
      </c>
      <c r="H1978" s="234">
        <v>1</v>
      </c>
      <c r="I1978" s="236">
        <v>1</v>
      </c>
      <c r="J1978" s="236"/>
      <c r="W1978" s="176" t="s">
        <v>1144</v>
      </c>
      <c r="X1978" s="176" t="s">
        <v>1144</v>
      </c>
      <c r="Y1978" s="176" t="s">
        <v>1144</v>
      </c>
      <c r="Z1978" s="176" t="s">
        <v>1144</v>
      </c>
    </row>
    <row r="1979" spans="1:26" x14ac:dyDescent="0.3">
      <c r="A1979" s="232">
        <v>811393</v>
      </c>
      <c r="B1979" s="232" t="s">
        <v>3309</v>
      </c>
      <c r="C1979" s="232" t="s">
        <v>95</v>
      </c>
      <c r="D1979" s="232" t="s">
        <v>1769</v>
      </c>
      <c r="E1979" s="232">
        <v>1</v>
      </c>
      <c r="F1979" s="233">
        <v>35703</v>
      </c>
      <c r="G1979" s="232" t="s">
        <v>685</v>
      </c>
      <c r="H1979" s="234">
        <v>1</v>
      </c>
      <c r="I1979" s="236">
        <v>1</v>
      </c>
      <c r="J1979" s="236"/>
      <c r="W1979" s="176" t="s">
        <v>1144</v>
      </c>
      <c r="X1979" s="176" t="s">
        <v>1144</v>
      </c>
      <c r="Y1979" s="176" t="s">
        <v>1144</v>
      </c>
      <c r="Z1979" s="176" t="s">
        <v>1144</v>
      </c>
    </row>
    <row r="1980" spans="1:26" x14ac:dyDescent="0.3">
      <c r="A1980" s="232">
        <v>811394</v>
      </c>
      <c r="B1980" s="232" t="s">
        <v>3310</v>
      </c>
      <c r="C1980" s="232" t="s">
        <v>143</v>
      </c>
      <c r="D1980" s="232" t="s">
        <v>607</v>
      </c>
      <c r="E1980" s="232">
        <v>1</v>
      </c>
      <c r="F1980" s="233" t="s">
        <v>3311</v>
      </c>
      <c r="G1980" s="232" t="s">
        <v>803</v>
      </c>
      <c r="H1980" s="234">
        <v>1</v>
      </c>
      <c r="I1980" s="236">
        <v>1</v>
      </c>
      <c r="J1980" s="236"/>
      <c r="W1980" s="176" t="s">
        <v>1144</v>
      </c>
      <c r="X1980" s="176" t="s">
        <v>1144</v>
      </c>
      <c r="Y1980" s="176" t="s">
        <v>1144</v>
      </c>
      <c r="Z1980" s="176" t="s">
        <v>1144</v>
      </c>
    </row>
    <row r="1981" spans="1:26" x14ac:dyDescent="0.3">
      <c r="A1981" s="232">
        <v>811395</v>
      </c>
      <c r="B1981" s="232" t="s">
        <v>3312</v>
      </c>
      <c r="C1981" s="232" t="s">
        <v>149</v>
      </c>
      <c r="D1981" s="232" t="s">
        <v>650</v>
      </c>
      <c r="E1981" s="232">
        <v>1</v>
      </c>
      <c r="F1981" s="233">
        <v>35726</v>
      </c>
      <c r="G1981" s="232" t="s">
        <v>251</v>
      </c>
      <c r="H1981" s="234">
        <v>1</v>
      </c>
      <c r="I1981" s="236">
        <v>1</v>
      </c>
      <c r="J1981" s="236"/>
      <c r="W1981" s="176" t="s">
        <v>1144</v>
      </c>
      <c r="X1981" s="176" t="s">
        <v>1144</v>
      </c>
      <c r="Y1981" s="176" t="s">
        <v>1144</v>
      </c>
      <c r="Z1981" s="176" t="s">
        <v>1144</v>
      </c>
    </row>
    <row r="1982" spans="1:26" x14ac:dyDescent="0.3">
      <c r="A1982" s="232">
        <v>811396</v>
      </c>
      <c r="B1982" s="232" t="s">
        <v>3313</v>
      </c>
      <c r="C1982" s="232" t="s">
        <v>316</v>
      </c>
      <c r="D1982" s="232" t="s">
        <v>3314</v>
      </c>
      <c r="E1982" s="232">
        <v>1</v>
      </c>
      <c r="F1982" s="233">
        <v>35065</v>
      </c>
      <c r="G1982" s="232" t="s">
        <v>262</v>
      </c>
      <c r="H1982" s="234">
        <v>1</v>
      </c>
      <c r="I1982" s="236">
        <v>1</v>
      </c>
      <c r="J1982" s="236"/>
      <c r="W1982" s="176" t="s">
        <v>1144</v>
      </c>
      <c r="X1982" s="176" t="s">
        <v>1144</v>
      </c>
      <c r="Y1982" s="176" t="s">
        <v>1144</v>
      </c>
      <c r="Z1982" s="176" t="s">
        <v>1144</v>
      </c>
    </row>
    <row r="1983" spans="1:26" x14ac:dyDescent="0.3">
      <c r="A1983" s="232">
        <v>811400</v>
      </c>
      <c r="B1983" s="232" t="s">
        <v>3315</v>
      </c>
      <c r="C1983" s="232" t="s">
        <v>1526</v>
      </c>
      <c r="D1983" s="232" t="s">
        <v>3316</v>
      </c>
      <c r="E1983" s="232">
        <v>1</v>
      </c>
      <c r="F1983" s="233" t="s">
        <v>3317</v>
      </c>
      <c r="G1983" s="232" t="s">
        <v>671</v>
      </c>
      <c r="H1983" s="234">
        <v>1</v>
      </c>
      <c r="I1983" s="236">
        <v>1</v>
      </c>
      <c r="J1983" s="236"/>
      <c r="W1983" s="176" t="s">
        <v>1144</v>
      </c>
      <c r="X1983" s="176" t="s">
        <v>1144</v>
      </c>
      <c r="Y1983" s="176" t="s">
        <v>1144</v>
      </c>
      <c r="Z1983" s="176" t="s">
        <v>1144</v>
      </c>
    </row>
    <row r="1984" spans="1:26" x14ac:dyDescent="0.3">
      <c r="A1984" s="232">
        <v>811501</v>
      </c>
      <c r="B1984" s="232" t="s">
        <v>3321</v>
      </c>
      <c r="C1984" s="232" t="s">
        <v>78</v>
      </c>
      <c r="D1984" s="232" t="s">
        <v>3322</v>
      </c>
      <c r="E1984" s="232">
        <v>1</v>
      </c>
      <c r="F1984" s="233">
        <v>35954</v>
      </c>
      <c r="G1984" s="232" t="s">
        <v>251</v>
      </c>
      <c r="H1984" s="234">
        <v>1</v>
      </c>
      <c r="I1984" s="236">
        <v>1</v>
      </c>
      <c r="J1984" s="236"/>
      <c r="W1984" s="176" t="s">
        <v>1144</v>
      </c>
      <c r="X1984" s="176" t="s">
        <v>1144</v>
      </c>
      <c r="Y1984" s="176" t="s">
        <v>1144</v>
      </c>
      <c r="Z1984" s="176" t="s">
        <v>1144</v>
      </c>
    </row>
    <row r="1985" spans="1:26" x14ac:dyDescent="0.3">
      <c r="A1985" s="232">
        <v>811504</v>
      </c>
      <c r="B1985" s="232" t="s">
        <v>3323</v>
      </c>
      <c r="C1985" s="232" t="s">
        <v>158</v>
      </c>
      <c r="D1985" s="232" t="s">
        <v>958</v>
      </c>
      <c r="E1985" s="232">
        <v>1</v>
      </c>
      <c r="F1985" s="233">
        <v>35865</v>
      </c>
      <c r="G1985" s="232" t="s">
        <v>251</v>
      </c>
      <c r="H1985" s="234">
        <v>1</v>
      </c>
      <c r="I1985" s="236">
        <v>1</v>
      </c>
      <c r="J1985" s="236"/>
      <c r="W1985" s="176" t="s">
        <v>1144</v>
      </c>
      <c r="X1985" s="176" t="s">
        <v>1144</v>
      </c>
      <c r="Y1985" s="176" t="s">
        <v>1144</v>
      </c>
      <c r="Z1985" s="176" t="s">
        <v>1144</v>
      </c>
    </row>
    <row r="1986" spans="1:26" x14ac:dyDescent="0.3">
      <c r="A1986" s="232">
        <v>811506</v>
      </c>
      <c r="B1986" s="232" t="s">
        <v>3324</v>
      </c>
      <c r="C1986" s="232" t="s">
        <v>1565</v>
      </c>
      <c r="D1986" s="232" t="s">
        <v>784</v>
      </c>
      <c r="E1986" s="232">
        <v>1</v>
      </c>
      <c r="F1986" s="233">
        <v>35278</v>
      </c>
      <c r="G1986" s="232" t="s">
        <v>702</v>
      </c>
      <c r="H1986" s="234">
        <v>1</v>
      </c>
      <c r="I1986" s="236">
        <v>1</v>
      </c>
      <c r="J1986" s="236"/>
      <c r="W1986" s="176" t="s">
        <v>1144</v>
      </c>
      <c r="X1986" s="176" t="s">
        <v>1144</v>
      </c>
      <c r="Y1986" s="176" t="s">
        <v>1144</v>
      </c>
      <c r="Z1986" s="176" t="s">
        <v>1144</v>
      </c>
    </row>
    <row r="1987" spans="1:26" x14ac:dyDescent="0.3">
      <c r="A1987" s="232">
        <v>811507</v>
      </c>
      <c r="B1987" s="232" t="s">
        <v>3325</v>
      </c>
      <c r="C1987" s="232" t="s">
        <v>354</v>
      </c>
      <c r="D1987" s="232" t="s">
        <v>838</v>
      </c>
      <c r="E1987" s="232">
        <v>1</v>
      </c>
      <c r="F1987" s="233">
        <v>36081</v>
      </c>
      <c r="G1987" s="232" t="s">
        <v>251</v>
      </c>
      <c r="H1987" s="234">
        <v>1</v>
      </c>
      <c r="I1987" s="236">
        <v>1</v>
      </c>
      <c r="J1987" s="236"/>
      <c r="W1987" s="176" t="s">
        <v>1144</v>
      </c>
      <c r="X1987" s="176" t="s">
        <v>1144</v>
      </c>
      <c r="Y1987" s="176" t="s">
        <v>1144</v>
      </c>
      <c r="Z1987" s="176" t="s">
        <v>1144</v>
      </c>
    </row>
    <row r="1988" spans="1:26" x14ac:dyDescent="0.3">
      <c r="A1988" s="232">
        <v>811508</v>
      </c>
      <c r="B1988" s="232" t="s">
        <v>305</v>
      </c>
      <c r="C1988" s="232" t="s">
        <v>138</v>
      </c>
      <c r="D1988" s="232" t="s">
        <v>3326</v>
      </c>
      <c r="E1988" s="232">
        <v>1</v>
      </c>
      <c r="F1988" s="233">
        <v>32426</v>
      </c>
      <c r="G1988" s="232" t="s">
        <v>643</v>
      </c>
      <c r="H1988" s="234">
        <v>1</v>
      </c>
      <c r="I1988" s="236">
        <v>1</v>
      </c>
      <c r="J1988" s="236"/>
      <c r="W1988" s="176" t="s">
        <v>1144</v>
      </c>
      <c r="X1988" s="176" t="s">
        <v>1144</v>
      </c>
      <c r="Y1988" s="176" t="s">
        <v>1144</v>
      </c>
      <c r="Z1988" s="176" t="s">
        <v>1144</v>
      </c>
    </row>
    <row r="1989" spans="1:26" x14ac:dyDescent="0.3">
      <c r="A1989" s="232">
        <v>811511</v>
      </c>
      <c r="B1989" s="232" t="s">
        <v>3327</v>
      </c>
      <c r="C1989" s="232" t="s">
        <v>131</v>
      </c>
      <c r="D1989" s="232" t="s">
        <v>820</v>
      </c>
      <c r="E1989" s="232">
        <v>1</v>
      </c>
      <c r="F1989" s="233">
        <v>35214</v>
      </c>
      <c r="G1989" s="232" t="s">
        <v>702</v>
      </c>
      <c r="H1989" s="234">
        <v>1</v>
      </c>
      <c r="I1989" s="236">
        <v>1</v>
      </c>
      <c r="J1989" s="236"/>
      <c r="W1989" s="176" t="s">
        <v>1144</v>
      </c>
      <c r="X1989" s="176" t="s">
        <v>1144</v>
      </c>
      <c r="Y1989" s="176" t="s">
        <v>1144</v>
      </c>
      <c r="Z1989" s="176" t="s">
        <v>1144</v>
      </c>
    </row>
    <row r="1990" spans="1:26" x14ac:dyDescent="0.3">
      <c r="A1990" s="232">
        <v>811514</v>
      </c>
      <c r="B1990" s="232" t="s">
        <v>3328</v>
      </c>
      <c r="C1990" s="232" t="s">
        <v>103</v>
      </c>
      <c r="D1990" s="232" t="s">
        <v>746</v>
      </c>
      <c r="E1990" s="232">
        <v>1</v>
      </c>
      <c r="F1990" s="233">
        <v>35137</v>
      </c>
      <c r="G1990" s="232" t="s">
        <v>251</v>
      </c>
      <c r="H1990" s="234">
        <v>1</v>
      </c>
      <c r="I1990" s="236">
        <v>1</v>
      </c>
      <c r="J1990" s="236"/>
      <c r="W1990" s="176" t="s">
        <v>1144</v>
      </c>
      <c r="X1990" s="176" t="s">
        <v>1144</v>
      </c>
      <c r="Y1990" s="176" t="s">
        <v>1144</v>
      </c>
      <c r="Z1990" s="176" t="s">
        <v>1144</v>
      </c>
    </row>
    <row r="1991" spans="1:26" x14ac:dyDescent="0.3">
      <c r="A1991" s="232">
        <v>811518</v>
      </c>
      <c r="B1991" s="232" t="s">
        <v>3329</v>
      </c>
      <c r="C1991" s="232" t="s">
        <v>79</v>
      </c>
      <c r="D1991" s="232" t="s">
        <v>1073</v>
      </c>
      <c r="E1991" s="232">
        <v>1</v>
      </c>
      <c r="F1991" s="233">
        <v>35905</v>
      </c>
      <c r="G1991" s="232" t="s">
        <v>2480</v>
      </c>
      <c r="H1991" s="234">
        <v>1</v>
      </c>
      <c r="I1991" s="236">
        <v>1</v>
      </c>
      <c r="J1991" s="236"/>
      <c r="W1991" s="176" t="s">
        <v>1144</v>
      </c>
      <c r="X1991" s="176" t="s">
        <v>1144</v>
      </c>
      <c r="Y1991" s="176" t="s">
        <v>1144</v>
      </c>
      <c r="Z1991" s="176" t="s">
        <v>1144</v>
      </c>
    </row>
    <row r="1992" spans="1:26" x14ac:dyDescent="0.3">
      <c r="A1992" s="232">
        <v>811519</v>
      </c>
      <c r="B1992" s="232" t="s">
        <v>3330</v>
      </c>
      <c r="C1992" s="232" t="s">
        <v>347</v>
      </c>
      <c r="D1992" s="232" t="s">
        <v>1030</v>
      </c>
      <c r="E1992" s="232">
        <v>1</v>
      </c>
      <c r="F1992" s="233">
        <v>36220</v>
      </c>
      <c r="G1992" s="232" t="s">
        <v>251</v>
      </c>
      <c r="H1992" s="234">
        <v>1</v>
      </c>
      <c r="I1992" s="236">
        <v>1</v>
      </c>
      <c r="J1992" s="236"/>
      <c r="W1992" s="176" t="s">
        <v>1144</v>
      </c>
      <c r="X1992" s="176" t="s">
        <v>1144</v>
      </c>
      <c r="Y1992" s="176" t="s">
        <v>1144</v>
      </c>
      <c r="Z1992" s="176" t="s">
        <v>1144</v>
      </c>
    </row>
    <row r="1993" spans="1:26" x14ac:dyDescent="0.3">
      <c r="A1993" s="232">
        <v>811520</v>
      </c>
      <c r="B1993" s="232" t="s">
        <v>3331</v>
      </c>
      <c r="C1993" s="232" t="s">
        <v>370</v>
      </c>
      <c r="D1993" s="232" t="s">
        <v>636</v>
      </c>
      <c r="E1993" s="232">
        <v>1</v>
      </c>
      <c r="F1993" s="233">
        <v>34951</v>
      </c>
      <c r="G1993" s="232" t="s">
        <v>251</v>
      </c>
      <c r="H1993" s="234">
        <v>1</v>
      </c>
      <c r="I1993" s="236">
        <v>1</v>
      </c>
      <c r="J1993" s="236"/>
      <c r="W1993" s="176" t="s">
        <v>1144</v>
      </c>
      <c r="X1993" s="176" t="s">
        <v>1144</v>
      </c>
      <c r="Y1993" s="176" t="s">
        <v>1144</v>
      </c>
      <c r="Z1993" s="176" t="s">
        <v>1144</v>
      </c>
    </row>
    <row r="1994" spans="1:26" x14ac:dyDescent="0.3">
      <c r="A1994" s="232">
        <v>811521</v>
      </c>
      <c r="B1994" s="232" t="s">
        <v>3332</v>
      </c>
      <c r="C1994" s="232" t="s">
        <v>88</v>
      </c>
      <c r="D1994" s="232" t="s">
        <v>1057</v>
      </c>
      <c r="E1994" s="232">
        <v>1</v>
      </c>
      <c r="F1994" s="233">
        <v>35806</v>
      </c>
      <c r="G1994" s="232" t="s">
        <v>251</v>
      </c>
      <c r="H1994" s="234">
        <v>1</v>
      </c>
      <c r="I1994" s="236">
        <v>1</v>
      </c>
      <c r="J1994" s="236"/>
      <c r="W1994" s="176" t="s">
        <v>1144</v>
      </c>
      <c r="X1994" s="176" t="s">
        <v>1144</v>
      </c>
      <c r="Y1994" s="176" t="s">
        <v>1144</v>
      </c>
      <c r="Z1994" s="176" t="s">
        <v>1144</v>
      </c>
    </row>
    <row r="1995" spans="1:26" x14ac:dyDescent="0.3">
      <c r="A1995" s="232">
        <v>811522</v>
      </c>
      <c r="B1995" s="232" t="s">
        <v>3333</v>
      </c>
      <c r="C1995" s="232" t="s">
        <v>104</v>
      </c>
      <c r="D1995" s="232" t="s">
        <v>607</v>
      </c>
      <c r="E1995" s="232">
        <v>1</v>
      </c>
      <c r="F1995" s="233">
        <v>35636</v>
      </c>
      <c r="G1995" s="232" t="s">
        <v>3334</v>
      </c>
      <c r="H1995" s="234">
        <v>1</v>
      </c>
      <c r="I1995" s="236">
        <v>1</v>
      </c>
      <c r="J1995" s="236"/>
      <c r="W1995" s="176" t="s">
        <v>1144</v>
      </c>
      <c r="X1995" s="176" t="s">
        <v>1144</v>
      </c>
      <c r="Y1995" s="176" t="s">
        <v>1144</v>
      </c>
      <c r="Z1995" s="176" t="s">
        <v>1144</v>
      </c>
    </row>
    <row r="1996" spans="1:26" x14ac:dyDescent="0.3">
      <c r="A1996" s="232">
        <v>811523</v>
      </c>
      <c r="B1996" s="232" t="s">
        <v>3335</v>
      </c>
      <c r="C1996" s="232" t="s">
        <v>90</v>
      </c>
      <c r="D1996" s="232" t="s">
        <v>1023</v>
      </c>
      <c r="E1996" s="232">
        <v>1</v>
      </c>
      <c r="F1996" s="233">
        <v>35490</v>
      </c>
      <c r="G1996" s="232" t="s">
        <v>3336</v>
      </c>
      <c r="H1996" s="234">
        <v>1</v>
      </c>
      <c r="I1996" s="236">
        <v>1</v>
      </c>
      <c r="J1996" s="236"/>
      <c r="W1996" s="176" t="s">
        <v>1144</v>
      </c>
      <c r="X1996" s="176" t="s">
        <v>1144</v>
      </c>
      <c r="Y1996" s="176" t="s">
        <v>1144</v>
      </c>
      <c r="Z1996" s="176" t="s">
        <v>1144</v>
      </c>
    </row>
    <row r="1997" spans="1:26" x14ac:dyDescent="0.3">
      <c r="A1997" s="232">
        <v>811524</v>
      </c>
      <c r="B1997" s="232" t="s">
        <v>3337</v>
      </c>
      <c r="C1997" s="232" t="s">
        <v>116</v>
      </c>
      <c r="D1997" s="232" t="s">
        <v>627</v>
      </c>
      <c r="E1997" s="232">
        <v>1</v>
      </c>
      <c r="F1997" s="233">
        <v>35566</v>
      </c>
      <c r="G1997" s="232" t="s">
        <v>689</v>
      </c>
      <c r="H1997" s="234">
        <v>1</v>
      </c>
      <c r="I1997" s="236">
        <v>1</v>
      </c>
      <c r="J1997" s="236"/>
      <c r="W1997" s="176" t="s">
        <v>1144</v>
      </c>
      <c r="X1997" s="176" t="s">
        <v>1144</v>
      </c>
      <c r="Y1997" s="176" t="s">
        <v>1144</v>
      </c>
      <c r="Z1997" s="176" t="s">
        <v>1144</v>
      </c>
    </row>
    <row r="1998" spans="1:26" x14ac:dyDescent="0.3">
      <c r="A1998" s="232">
        <v>811525</v>
      </c>
      <c r="B1998" s="232" t="s">
        <v>3338</v>
      </c>
      <c r="C1998" s="232" t="s">
        <v>90</v>
      </c>
      <c r="D1998" s="232" t="s">
        <v>901</v>
      </c>
      <c r="E1998" s="232">
        <v>1</v>
      </c>
      <c r="F1998" s="233">
        <v>35588</v>
      </c>
      <c r="G1998" s="232" t="s">
        <v>251</v>
      </c>
      <c r="H1998" s="234">
        <v>1</v>
      </c>
      <c r="I1998" s="236">
        <v>1</v>
      </c>
      <c r="J1998" s="236"/>
      <c r="W1998" s="176" t="s">
        <v>1144</v>
      </c>
      <c r="X1998" s="176" t="s">
        <v>1144</v>
      </c>
      <c r="Y1998" s="176" t="s">
        <v>1144</v>
      </c>
      <c r="Z1998" s="176" t="s">
        <v>1144</v>
      </c>
    </row>
    <row r="1999" spans="1:26" x14ac:dyDescent="0.3">
      <c r="A1999" s="232">
        <v>811527</v>
      </c>
      <c r="B1999" s="232" t="s">
        <v>3339</v>
      </c>
      <c r="C1999" s="232" t="s">
        <v>146</v>
      </c>
      <c r="D1999" s="232" t="s">
        <v>602</v>
      </c>
      <c r="E1999" s="232">
        <v>1</v>
      </c>
      <c r="F1999" s="233">
        <v>35863</v>
      </c>
      <c r="G1999" s="232" t="s">
        <v>1609</v>
      </c>
      <c r="H1999" s="234">
        <v>1</v>
      </c>
      <c r="I1999" s="236">
        <v>1</v>
      </c>
      <c r="J1999" s="236"/>
      <c r="W1999" s="176" t="s">
        <v>1144</v>
      </c>
      <c r="X1999" s="176" t="s">
        <v>1144</v>
      </c>
      <c r="Y1999" s="176" t="s">
        <v>1144</v>
      </c>
      <c r="Z1999" s="176" t="s">
        <v>1144</v>
      </c>
    </row>
    <row r="2000" spans="1:26" x14ac:dyDescent="0.3">
      <c r="A2000" s="232">
        <v>811530</v>
      </c>
      <c r="B2000" s="232" t="s">
        <v>3340</v>
      </c>
      <c r="C2000" s="232" t="s">
        <v>80</v>
      </c>
      <c r="D2000" s="232" t="s">
        <v>600</v>
      </c>
      <c r="E2000" s="232">
        <v>1</v>
      </c>
      <c r="F2000" s="233">
        <v>35883</v>
      </c>
      <c r="G2000" s="232" t="s">
        <v>702</v>
      </c>
      <c r="H2000" s="234">
        <v>1</v>
      </c>
      <c r="I2000" s="236">
        <v>1</v>
      </c>
      <c r="J2000" s="236"/>
      <c r="W2000" s="176" t="s">
        <v>1144</v>
      </c>
      <c r="X2000" s="176" t="s">
        <v>1144</v>
      </c>
      <c r="Y2000" s="176" t="s">
        <v>1144</v>
      </c>
      <c r="Z2000" s="176" t="s">
        <v>1144</v>
      </c>
    </row>
    <row r="2001" spans="1:26" x14ac:dyDescent="0.3">
      <c r="A2001" s="232">
        <v>811532</v>
      </c>
      <c r="B2001" s="232" t="s">
        <v>3341</v>
      </c>
      <c r="C2001" s="232" t="s">
        <v>68</v>
      </c>
      <c r="D2001" s="232" t="s">
        <v>3342</v>
      </c>
      <c r="E2001" s="232">
        <v>1</v>
      </c>
      <c r="F2001" s="233">
        <v>35704</v>
      </c>
      <c r="G2001" s="232" t="s">
        <v>1684</v>
      </c>
      <c r="H2001" s="234">
        <v>1</v>
      </c>
      <c r="I2001" s="236">
        <v>1</v>
      </c>
      <c r="J2001" s="236"/>
      <c r="W2001" s="176" t="s">
        <v>1144</v>
      </c>
      <c r="X2001" s="176" t="s">
        <v>1144</v>
      </c>
      <c r="Y2001" s="176" t="s">
        <v>1144</v>
      </c>
      <c r="Z2001" s="176" t="s">
        <v>1144</v>
      </c>
    </row>
    <row r="2002" spans="1:26" x14ac:dyDescent="0.3">
      <c r="A2002" s="232">
        <v>811535</v>
      </c>
      <c r="B2002" s="232" t="s">
        <v>3343</v>
      </c>
      <c r="C2002" s="232" t="s">
        <v>62</v>
      </c>
      <c r="D2002" s="232" t="s">
        <v>633</v>
      </c>
      <c r="E2002" s="232">
        <v>1</v>
      </c>
      <c r="F2002" s="233">
        <v>34564</v>
      </c>
      <c r="G2002" s="232" t="s">
        <v>712</v>
      </c>
      <c r="H2002" s="234">
        <v>1</v>
      </c>
      <c r="I2002" s="236">
        <v>1</v>
      </c>
      <c r="J2002" s="236"/>
      <c r="W2002" s="176" t="s">
        <v>1144</v>
      </c>
      <c r="X2002" s="176" t="s">
        <v>1144</v>
      </c>
      <c r="Y2002" s="176" t="s">
        <v>1144</v>
      </c>
      <c r="Z2002" s="176" t="s">
        <v>1144</v>
      </c>
    </row>
    <row r="2003" spans="1:26" x14ac:dyDescent="0.3">
      <c r="A2003" s="232">
        <v>811537</v>
      </c>
      <c r="B2003" s="232" t="s">
        <v>3344</v>
      </c>
      <c r="C2003" s="232" t="s">
        <v>66</v>
      </c>
      <c r="D2003" s="232" t="s">
        <v>3345</v>
      </c>
      <c r="E2003" s="232">
        <v>1</v>
      </c>
      <c r="F2003" s="233">
        <v>35437</v>
      </c>
      <c r="G2003" s="232" t="s">
        <v>251</v>
      </c>
      <c r="H2003" s="234">
        <v>1</v>
      </c>
      <c r="I2003" s="236">
        <v>1</v>
      </c>
      <c r="J2003" s="236"/>
      <c r="W2003" s="176" t="s">
        <v>1144</v>
      </c>
      <c r="X2003" s="176" t="s">
        <v>1144</v>
      </c>
      <c r="Y2003" s="176" t="s">
        <v>1144</v>
      </c>
      <c r="Z2003" s="176" t="s">
        <v>1144</v>
      </c>
    </row>
    <row r="2004" spans="1:26" x14ac:dyDescent="0.3">
      <c r="A2004" s="232">
        <v>811538</v>
      </c>
      <c r="B2004" s="232" t="s">
        <v>3346</v>
      </c>
      <c r="C2004" s="232" t="s">
        <v>326</v>
      </c>
      <c r="D2004" s="232" t="s">
        <v>670</v>
      </c>
      <c r="E2004" s="232">
        <v>1</v>
      </c>
      <c r="F2004" s="233">
        <v>33997</v>
      </c>
      <c r="G2004" s="232" t="s">
        <v>253</v>
      </c>
      <c r="H2004" s="234">
        <v>1</v>
      </c>
      <c r="I2004" s="236">
        <v>1</v>
      </c>
      <c r="J2004" s="236"/>
      <c r="W2004" s="176" t="s">
        <v>1144</v>
      </c>
      <c r="X2004" s="176" t="s">
        <v>1144</v>
      </c>
      <c r="Y2004" s="176" t="s">
        <v>1144</v>
      </c>
      <c r="Z2004" s="176" t="s">
        <v>1144</v>
      </c>
    </row>
    <row r="2005" spans="1:26" x14ac:dyDescent="0.3">
      <c r="A2005" s="232">
        <v>811539</v>
      </c>
      <c r="B2005" s="232" t="s">
        <v>3347</v>
      </c>
      <c r="C2005" s="232" t="s">
        <v>3348</v>
      </c>
      <c r="D2005" s="232" t="s">
        <v>740</v>
      </c>
      <c r="E2005" s="232">
        <v>1</v>
      </c>
      <c r="F2005" s="233">
        <v>35076</v>
      </c>
      <c r="G2005" s="232" t="s">
        <v>251</v>
      </c>
      <c r="H2005" s="234">
        <v>1</v>
      </c>
      <c r="I2005" s="236">
        <v>1</v>
      </c>
      <c r="J2005" s="236"/>
      <c r="W2005" s="176" t="s">
        <v>1144</v>
      </c>
      <c r="X2005" s="176" t="s">
        <v>1144</v>
      </c>
      <c r="Y2005" s="176" t="s">
        <v>1144</v>
      </c>
      <c r="Z2005" s="176" t="s">
        <v>1144</v>
      </c>
    </row>
    <row r="2006" spans="1:26" x14ac:dyDescent="0.3">
      <c r="A2006" s="232">
        <v>811544</v>
      </c>
      <c r="B2006" s="232" t="s">
        <v>1188</v>
      </c>
      <c r="C2006" s="232" t="s">
        <v>143</v>
      </c>
      <c r="D2006" s="232" t="s">
        <v>348</v>
      </c>
      <c r="E2006" s="232">
        <v>1</v>
      </c>
      <c r="F2006" s="233">
        <v>36047</v>
      </c>
      <c r="G2006" s="232" t="s">
        <v>3349</v>
      </c>
      <c r="H2006" s="234">
        <v>1</v>
      </c>
      <c r="I2006" s="236">
        <v>1</v>
      </c>
      <c r="J2006" s="236"/>
      <c r="W2006" s="176" t="s">
        <v>1144</v>
      </c>
      <c r="X2006" s="176" t="s">
        <v>1144</v>
      </c>
      <c r="Y2006" s="176" t="s">
        <v>1144</v>
      </c>
      <c r="Z2006" s="176" t="s">
        <v>1144</v>
      </c>
    </row>
    <row r="2007" spans="1:26" x14ac:dyDescent="0.3">
      <c r="A2007" s="232">
        <v>811548</v>
      </c>
      <c r="B2007" s="232" t="s">
        <v>3350</v>
      </c>
      <c r="C2007" s="232" t="s">
        <v>314</v>
      </c>
      <c r="D2007" s="232" t="s">
        <v>3351</v>
      </c>
      <c r="E2007" s="232">
        <v>1</v>
      </c>
      <c r="F2007" s="233">
        <v>35622</v>
      </c>
      <c r="G2007" s="232" t="s">
        <v>251</v>
      </c>
      <c r="H2007" s="234">
        <v>1</v>
      </c>
      <c r="I2007" s="236">
        <v>1</v>
      </c>
      <c r="J2007" s="236"/>
      <c r="W2007" s="176" t="s">
        <v>1144</v>
      </c>
      <c r="X2007" s="176" t="s">
        <v>1144</v>
      </c>
      <c r="Y2007" s="176" t="s">
        <v>1144</v>
      </c>
      <c r="Z2007" s="176" t="s">
        <v>1144</v>
      </c>
    </row>
    <row r="2008" spans="1:26" x14ac:dyDescent="0.3">
      <c r="A2008" s="232">
        <v>811555</v>
      </c>
      <c r="B2008" s="232" t="s">
        <v>3352</v>
      </c>
      <c r="C2008" s="232" t="s">
        <v>351</v>
      </c>
      <c r="D2008" s="232" t="s">
        <v>3353</v>
      </c>
      <c r="E2008" s="232">
        <v>1</v>
      </c>
      <c r="F2008" s="233">
        <v>34239</v>
      </c>
      <c r="G2008" s="232" t="s">
        <v>251</v>
      </c>
      <c r="H2008" s="234">
        <v>1</v>
      </c>
      <c r="I2008" s="236">
        <v>1</v>
      </c>
      <c r="J2008" s="236"/>
      <c r="W2008" s="176" t="s">
        <v>1144</v>
      </c>
      <c r="X2008" s="176" t="s">
        <v>1144</v>
      </c>
      <c r="Y2008" s="176" t="s">
        <v>1144</v>
      </c>
      <c r="Z2008" s="176" t="s">
        <v>1144</v>
      </c>
    </row>
    <row r="2009" spans="1:26" x14ac:dyDescent="0.3">
      <c r="A2009" s="232">
        <v>811559</v>
      </c>
      <c r="B2009" s="232" t="s">
        <v>3354</v>
      </c>
      <c r="C2009" s="232" t="s">
        <v>82</v>
      </c>
      <c r="D2009" s="232" t="s">
        <v>717</v>
      </c>
      <c r="E2009" s="232">
        <v>1</v>
      </c>
      <c r="H2009" s="234">
        <v>1</v>
      </c>
      <c r="I2009" s="236">
        <v>1</v>
      </c>
      <c r="J2009" s="236"/>
      <c r="W2009" s="176" t="s">
        <v>1144</v>
      </c>
      <c r="X2009" s="176" t="s">
        <v>1144</v>
      </c>
      <c r="Y2009" s="176" t="s">
        <v>1144</v>
      </c>
      <c r="Z2009" s="176" t="s">
        <v>1144</v>
      </c>
    </row>
    <row r="2010" spans="1:26" x14ac:dyDescent="0.3">
      <c r="A2010" s="232">
        <v>811561</v>
      </c>
      <c r="B2010" s="232" t="s">
        <v>3355</v>
      </c>
      <c r="C2010" s="232" t="s">
        <v>186</v>
      </c>
      <c r="D2010" s="232" t="s">
        <v>684</v>
      </c>
      <c r="E2010" s="232">
        <v>1</v>
      </c>
      <c r="F2010" s="233">
        <v>34211</v>
      </c>
      <c r="G2010" s="232" t="s">
        <v>251</v>
      </c>
      <c r="H2010" s="234">
        <v>1</v>
      </c>
      <c r="I2010" s="236">
        <v>1</v>
      </c>
      <c r="J2010" s="236"/>
      <c r="W2010" s="176" t="s">
        <v>1144</v>
      </c>
      <c r="X2010" s="176" t="s">
        <v>1144</v>
      </c>
      <c r="Y2010" s="176" t="s">
        <v>1144</v>
      </c>
      <c r="Z2010" s="176" t="s">
        <v>1144</v>
      </c>
    </row>
    <row r="2011" spans="1:26" x14ac:dyDescent="0.3">
      <c r="A2011" s="232">
        <v>811566</v>
      </c>
      <c r="B2011" s="232" t="s">
        <v>3356</v>
      </c>
      <c r="C2011" s="232" t="s">
        <v>83</v>
      </c>
      <c r="D2011" s="232" t="s">
        <v>676</v>
      </c>
      <c r="E2011" s="232">
        <v>1</v>
      </c>
      <c r="F2011" s="233">
        <v>32701</v>
      </c>
      <c r="G2011" s="232" t="s">
        <v>702</v>
      </c>
      <c r="H2011" s="234">
        <v>1</v>
      </c>
      <c r="I2011" s="236">
        <v>1</v>
      </c>
      <c r="J2011" s="236"/>
      <c r="W2011" s="176" t="s">
        <v>1144</v>
      </c>
      <c r="X2011" s="176" t="s">
        <v>1144</v>
      </c>
      <c r="Y2011" s="176" t="s">
        <v>1144</v>
      </c>
      <c r="Z2011" s="176" t="s">
        <v>1144</v>
      </c>
    </row>
    <row r="2012" spans="1:26" x14ac:dyDescent="0.3">
      <c r="A2012" s="232">
        <v>811571</v>
      </c>
      <c r="B2012" s="232" t="s">
        <v>3358</v>
      </c>
      <c r="C2012" s="232" t="s">
        <v>3359</v>
      </c>
      <c r="D2012" s="232" t="s">
        <v>1838</v>
      </c>
      <c r="E2012" s="232">
        <v>1</v>
      </c>
      <c r="F2012" s="233">
        <v>28593</v>
      </c>
      <c r="G2012" s="232" t="s">
        <v>251</v>
      </c>
      <c r="H2012" s="234">
        <v>1</v>
      </c>
      <c r="I2012" s="236">
        <v>1</v>
      </c>
      <c r="J2012" s="236"/>
      <c r="W2012" s="176" t="s">
        <v>1144</v>
      </c>
      <c r="X2012" s="176" t="s">
        <v>1144</v>
      </c>
      <c r="Y2012" s="176" t="s">
        <v>1144</v>
      </c>
      <c r="Z2012" s="176" t="s">
        <v>1144</v>
      </c>
    </row>
    <row r="2013" spans="1:26" x14ac:dyDescent="0.3">
      <c r="A2013" s="232">
        <v>811573</v>
      </c>
      <c r="B2013" s="232" t="s">
        <v>3360</v>
      </c>
      <c r="C2013" s="232" t="s">
        <v>92</v>
      </c>
      <c r="D2013" s="232" t="s">
        <v>1838</v>
      </c>
      <c r="E2013" s="232">
        <v>1</v>
      </c>
      <c r="F2013" s="233">
        <v>34906</v>
      </c>
      <c r="G2013" s="232" t="s">
        <v>2636</v>
      </c>
      <c r="H2013" s="234">
        <v>1</v>
      </c>
      <c r="I2013" s="236">
        <v>1</v>
      </c>
      <c r="J2013" s="236"/>
      <c r="W2013" s="176" t="s">
        <v>1144</v>
      </c>
      <c r="Y2013" s="176" t="s">
        <v>1144</v>
      </c>
      <c r="Z2013" s="176" t="s">
        <v>1144</v>
      </c>
    </row>
    <row r="2014" spans="1:26" x14ac:dyDescent="0.3">
      <c r="A2014" s="232">
        <v>811575</v>
      </c>
      <c r="B2014" s="232" t="s">
        <v>3361</v>
      </c>
      <c r="C2014" s="232" t="s">
        <v>3362</v>
      </c>
      <c r="D2014" s="232" t="s">
        <v>634</v>
      </c>
      <c r="E2014" s="232">
        <v>1</v>
      </c>
      <c r="G2014" s="232" t="s">
        <v>251</v>
      </c>
      <c r="H2014" s="234">
        <v>1</v>
      </c>
      <c r="I2014" s="236">
        <v>1</v>
      </c>
      <c r="J2014" s="236"/>
      <c r="W2014" s="176" t="s">
        <v>1144</v>
      </c>
      <c r="X2014" s="176" t="s">
        <v>1144</v>
      </c>
      <c r="Y2014" s="176" t="s">
        <v>1144</v>
      </c>
      <c r="Z2014" s="176" t="s">
        <v>1144</v>
      </c>
    </row>
    <row r="2015" spans="1:26" x14ac:dyDescent="0.3">
      <c r="A2015" s="232">
        <v>811577</v>
      </c>
      <c r="B2015" s="232" t="s">
        <v>3363</v>
      </c>
      <c r="C2015" s="232" t="s">
        <v>66</v>
      </c>
      <c r="D2015" s="232" t="s">
        <v>3364</v>
      </c>
      <c r="E2015" s="232">
        <v>1</v>
      </c>
      <c r="F2015" s="233">
        <v>34140</v>
      </c>
      <c r="G2015" s="232" t="s">
        <v>251</v>
      </c>
      <c r="H2015" s="234">
        <v>1</v>
      </c>
      <c r="I2015" s="236">
        <v>1</v>
      </c>
      <c r="J2015" s="236"/>
      <c r="W2015" s="176" t="s">
        <v>1144</v>
      </c>
      <c r="X2015" s="176" t="s">
        <v>1144</v>
      </c>
      <c r="Y2015" s="176" t="s">
        <v>1144</v>
      </c>
      <c r="Z2015" s="176" t="s">
        <v>1144</v>
      </c>
    </row>
    <row r="2016" spans="1:26" x14ac:dyDescent="0.3">
      <c r="A2016" s="232">
        <v>811583</v>
      </c>
      <c r="B2016" s="232" t="s">
        <v>3365</v>
      </c>
      <c r="C2016" s="232" t="s">
        <v>345</v>
      </c>
      <c r="D2016" s="232" t="s">
        <v>736</v>
      </c>
      <c r="E2016" s="232">
        <v>1</v>
      </c>
      <c r="F2016" s="233">
        <v>35345</v>
      </c>
      <c r="G2016" s="232" t="s">
        <v>964</v>
      </c>
      <c r="H2016" s="234">
        <v>1</v>
      </c>
      <c r="I2016" s="236">
        <v>1</v>
      </c>
      <c r="J2016" s="236"/>
      <c r="W2016" s="176" t="s">
        <v>1144</v>
      </c>
      <c r="X2016" s="176" t="s">
        <v>1144</v>
      </c>
      <c r="Y2016" s="176" t="s">
        <v>1144</v>
      </c>
      <c r="Z2016" s="176" t="s">
        <v>1144</v>
      </c>
    </row>
    <row r="2017" spans="1:26" x14ac:dyDescent="0.3">
      <c r="A2017" s="232">
        <v>811584</v>
      </c>
      <c r="B2017" s="232" t="s">
        <v>3366</v>
      </c>
      <c r="C2017" s="232" t="s">
        <v>506</v>
      </c>
      <c r="D2017" s="232" t="s">
        <v>3367</v>
      </c>
      <c r="E2017" s="232">
        <v>1</v>
      </c>
      <c r="F2017" s="233">
        <v>32795</v>
      </c>
      <c r="G2017" s="232" t="s">
        <v>1658</v>
      </c>
      <c r="H2017" s="234">
        <v>1</v>
      </c>
      <c r="I2017" s="236">
        <v>1</v>
      </c>
      <c r="J2017" s="236"/>
      <c r="W2017" s="176" t="s">
        <v>1144</v>
      </c>
      <c r="X2017" s="176" t="s">
        <v>1144</v>
      </c>
      <c r="Y2017" s="176" t="s">
        <v>1144</v>
      </c>
      <c r="Z2017" s="176" t="s">
        <v>1144</v>
      </c>
    </row>
    <row r="2018" spans="1:26" x14ac:dyDescent="0.3">
      <c r="A2018" s="232">
        <v>811586</v>
      </c>
      <c r="B2018" s="232" t="s">
        <v>3368</v>
      </c>
      <c r="C2018" s="232" t="s">
        <v>90</v>
      </c>
      <c r="D2018" s="232" t="s">
        <v>628</v>
      </c>
      <c r="E2018" s="232">
        <v>1</v>
      </c>
      <c r="F2018" s="233">
        <v>35850</v>
      </c>
      <c r="G2018" s="232" t="s">
        <v>604</v>
      </c>
      <c r="H2018" s="234">
        <v>1</v>
      </c>
      <c r="I2018" s="236">
        <v>1</v>
      </c>
      <c r="J2018" s="236"/>
      <c r="W2018" s="176" t="s">
        <v>1144</v>
      </c>
      <c r="X2018" s="176" t="s">
        <v>1144</v>
      </c>
      <c r="Y2018" s="176" t="s">
        <v>1144</v>
      </c>
      <c r="Z2018" s="176" t="s">
        <v>1144</v>
      </c>
    </row>
    <row r="2019" spans="1:26" x14ac:dyDescent="0.3">
      <c r="A2019" s="232">
        <v>811587</v>
      </c>
      <c r="B2019" s="232" t="s">
        <v>3369</v>
      </c>
      <c r="C2019" s="232" t="s">
        <v>136</v>
      </c>
      <c r="D2019" s="232" t="s">
        <v>802</v>
      </c>
      <c r="E2019" s="232">
        <v>1</v>
      </c>
      <c r="H2019" s="234">
        <v>1</v>
      </c>
      <c r="I2019" s="236">
        <v>1</v>
      </c>
      <c r="J2019" s="236"/>
      <c r="W2019" s="176" t="s">
        <v>1144</v>
      </c>
      <c r="X2019" s="176" t="s">
        <v>1144</v>
      </c>
      <c r="Y2019" s="176" t="s">
        <v>1144</v>
      </c>
      <c r="Z2019" s="176" t="s">
        <v>1144</v>
      </c>
    </row>
    <row r="2020" spans="1:26" x14ac:dyDescent="0.3">
      <c r="A2020" s="232">
        <v>811589</v>
      </c>
      <c r="B2020" s="232" t="s">
        <v>3370</v>
      </c>
      <c r="C2020" s="232" t="s">
        <v>66</v>
      </c>
      <c r="D2020" s="232" t="s">
        <v>1351</v>
      </c>
      <c r="E2020" s="232">
        <v>1</v>
      </c>
      <c r="G2020" s="232" t="s">
        <v>620</v>
      </c>
      <c r="H2020" s="234">
        <v>1</v>
      </c>
      <c r="I2020" s="236">
        <v>1</v>
      </c>
      <c r="J2020" s="236"/>
      <c r="W2020" s="176" t="s">
        <v>1144</v>
      </c>
      <c r="X2020" s="176" t="s">
        <v>1144</v>
      </c>
      <c r="Y2020" s="176" t="s">
        <v>1144</v>
      </c>
      <c r="Z2020" s="176" t="s">
        <v>1144</v>
      </c>
    </row>
    <row r="2021" spans="1:26" x14ac:dyDescent="0.3">
      <c r="A2021" s="232">
        <v>811591</v>
      </c>
      <c r="B2021" s="232" t="s">
        <v>3371</v>
      </c>
      <c r="C2021" s="232" t="s">
        <v>64</v>
      </c>
      <c r="D2021" s="232" t="s">
        <v>958</v>
      </c>
      <c r="E2021" s="232">
        <v>1</v>
      </c>
      <c r="F2021" s="233">
        <v>35592</v>
      </c>
      <c r="G2021" s="232" t="s">
        <v>702</v>
      </c>
      <c r="H2021" s="234">
        <v>1</v>
      </c>
      <c r="I2021" s="236">
        <v>1</v>
      </c>
      <c r="J2021" s="236"/>
      <c r="W2021" s="176" t="s">
        <v>1144</v>
      </c>
      <c r="X2021" s="176" t="s">
        <v>1144</v>
      </c>
      <c r="Y2021" s="176" t="s">
        <v>1144</v>
      </c>
      <c r="Z2021" s="176" t="s">
        <v>1144</v>
      </c>
    </row>
    <row r="2022" spans="1:26" x14ac:dyDescent="0.3">
      <c r="A2022" s="232">
        <v>811592</v>
      </c>
      <c r="B2022" s="232" t="s">
        <v>3372</v>
      </c>
      <c r="C2022" s="232" t="s">
        <v>63</v>
      </c>
      <c r="D2022" s="232" t="s">
        <v>2091</v>
      </c>
      <c r="E2022" s="232">
        <v>1</v>
      </c>
      <c r="F2022" s="233">
        <v>35892</v>
      </c>
      <c r="G2022" s="232" t="s">
        <v>1025</v>
      </c>
      <c r="H2022" s="234">
        <v>1</v>
      </c>
      <c r="I2022" s="236">
        <v>1</v>
      </c>
      <c r="J2022" s="236"/>
      <c r="W2022" s="176" t="s">
        <v>1144</v>
      </c>
      <c r="X2022" s="176" t="s">
        <v>1144</v>
      </c>
      <c r="Y2022" s="176" t="s">
        <v>1144</v>
      </c>
      <c r="Z2022" s="176" t="s">
        <v>1144</v>
      </c>
    </row>
    <row r="2023" spans="1:26" x14ac:dyDescent="0.3">
      <c r="A2023" s="232">
        <v>811601</v>
      </c>
      <c r="B2023" s="232" t="s">
        <v>3376</v>
      </c>
      <c r="C2023" s="232" t="s">
        <v>66</v>
      </c>
      <c r="D2023" s="232" t="s">
        <v>731</v>
      </c>
      <c r="E2023" s="232">
        <v>1</v>
      </c>
      <c r="F2023" s="233">
        <v>31534</v>
      </c>
      <c r="G2023" s="232" t="s">
        <v>251</v>
      </c>
      <c r="H2023" s="234">
        <v>1</v>
      </c>
      <c r="I2023" s="236">
        <v>1</v>
      </c>
      <c r="J2023" s="236"/>
      <c r="W2023" s="176" t="s">
        <v>1144</v>
      </c>
      <c r="X2023" s="176" t="s">
        <v>1144</v>
      </c>
      <c r="Y2023" s="176" t="s">
        <v>1144</v>
      </c>
      <c r="Z2023" s="176" t="s">
        <v>1144</v>
      </c>
    </row>
    <row r="2024" spans="1:26" x14ac:dyDescent="0.3">
      <c r="A2024" s="232">
        <v>811618</v>
      </c>
      <c r="B2024" s="232" t="s">
        <v>3381</v>
      </c>
      <c r="C2024" s="232" t="s">
        <v>3382</v>
      </c>
      <c r="D2024" s="232" t="s">
        <v>868</v>
      </c>
      <c r="E2024" s="232">
        <v>1</v>
      </c>
      <c r="F2024" s="233">
        <v>34700</v>
      </c>
      <c r="G2024" s="232" t="s">
        <v>251</v>
      </c>
      <c r="H2024" s="234">
        <v>1</v>
      </c>
      <c r="I2024" s="236">
        <v>1</v>
      </c>
      <c r="J2024" s="236"/>
      <c r="W2024" s="176" t="s">
        <v>1144</v>
      </c>
      <c r="X2024" s="176" t="s">
        <v>1144</v>
      </c>
      <c r="Y2024" s="176" t="s">
        <v>1144</v>
      </c>
      <c r="Z2024" s="176" t="s">
        <v>1144</v>
      </c>
    </row>
    <row r="2025" spans="1:26" x14ac:dyDescent="0.3">
      <c r="A2025" s="232">
        <v>811619</v>
      </c>
      <c r="B2025" s="232" t="s">
        <v>3383</v>
      </c>
      <c r="C2025" s="232" t="s">
        <v>63</v>
      </c>
      <c r="D2025" s="232" t="s">
        <v>628</v>
      </c>
      <c r="E2025" s="232">
        <v>1</v>
      </c>
      <c r="F2025" s="233">
        <v>34947</v>
      </c>
      <c r="G2025" s="232" t="s">
        <v>695</v>
      </c>
      <c r="H2025" s="234">
        <v>1</v>
      </c>
      <c r="I2025" s="236">
        <v>1</v>
      </c>
      <c r="J2025" s="236"/>
      <c r="W2025" s="176" t="s">
        <v>1144</v>
      </c>
      <c r="X2025" s="176" t="s">
        <v>1144</v>
      </c>
      <c r="Y2025" s="176" t="s">
        <v>1144</v>
      </c>
      <c r="Z2025" s="176" t="s">
        <v>1144</v>
      </c>
    </row>
    <row r="2026" spans="1:26" x14ac:dyDescent="0.3">
      <c r="A2026" s="232">
        <v>811622</v>
      </c>
      <c r="B2026" s="232" t="s">
        <v>3384</v>
      </c>
      <c r="C2026" s="232" t="s">
        <v>140</v>
      </c>
      <c r="D2026" s="232" t="s">
        <v>1003</v>
      </c>
      <c r="E2026" s="232">
        <v>1</v>
      </c>
      <c r="F2026" s="233">
        <v>36161</v>
      </c>
      <c r="G2026" s="232" t="s">
        <v>251</v>
      </c>
      <c r="H2026" s="234">
        <v>1</v>
      </c>
      <c r="I2026" s="236">
        <v>1</v>
      </c>
      <c r="J2026" s="236"/>
      <c r="W2026" s="176" t="s">
        <v>1144</v>
      </c>
      <c r="X2026" s="176" t="s">
        <v>1144</v>
      </c>
      <c r="Y2026" s="176" t="s">
        <v>1144</v>
      </c>
      <c r="Z2026" s="176" t="s">
        <v>1144</v>
      </c>
    </row>
    <row r="2027" spans="1:26" x14ac:dyDescent="0.3">
      <c r="A2027" s="232">
        <v>811626</v>
      </c>
      <c r="B2027" s="232" t="s">
        <v>3385</v>
      </c>
      <c r="C2027" s="232" t="s">
        <v>61</v>
      </c>
      <c r="D2027" s="232" t="s">
        <v>628</v>
      </c>
      <c r="E2027" s="232">
        <v>1</v>
      </c>
      <c r="F2027" s="233">
        <v>30072</v>
      </c>
      <c r="G2027" s="232" t="s">
        <v>1014</v>
      </c>
      <c r="H2027" s="234">
        <v>1</v>
      </c>
      <c r="I2027" s="236">
        <v>1</v>
      </c>
      <c r="J2027" s="236"/>
      <c r="W2027" s="176" t="s">
        <v>1144</v>
      </c>
      <c r="X2027" s="176" t="s">
        <v>1144</v>
      </c>
      <c r="Y2027" s="176" t="s">
        <v>1144</v>
      </c>
      <c r="Z2027" s="176" t="s">
        <v>1144</v>
      </c>
    </row>
    <row r="2028" spans="1:26" x14ac:dyDescent="0.3">
      <c r="A2028" s="232">
        <v>811639</v>
      </c>
      <c r="B2028" s="232" t="s">
        <v>3393</v>
      </c>
      <c r="C2028" s="232" t="s">
        <v>64</v>
      </c>
      <c r="D2028" s="232" t="s">
        <v>628</v>
      </c>
      <c r="E2028" s="232">
        <v>1</v>
      </c>
      <c r="F2028" s="233">
        <v>35720</v>
      </c>
      <c r="G2028" s="232" t="s">
        <v>3394</v>
      </c>
      <c r="H2028" s="234">
        <v>1</v>
      </c>
      <c r="I2028" s="236">
        <v>1</v>
      </c>
      <c r="J2028" s="236"/>
      <c r="W2028" s="176" t="s">
        <v>1144</v>
      </c>
      <c r="X2028" s="176" t="s">
        <v>1144</v>
      </c>
      <c r="Y2028" s="176" t="s">
        <v>1144</v>
      </c>
      <c r="Z2028" s="176" t="s">
        <v>1144</v>
      </c>
    </row>
    <row r="2029" spans="1:26" x14ac:dyDescent="0.3">
      <c r="A2029" s="232">
        <v>811640</v>
      </c>
      <c r="B2029" s="232" t="s">
        <v>3395</v>
      </c>
      <c r="C2029" s="232" t="s">
        <v>3396</v>
      </c>
      <c r="D2029" s="232" t="s">
        <v>722</v>
      </c>
      <c r="E2029" s="232">
        <v>1</v>
      </c>
      <c r="F2029" s="233">
        <v>35431</v>
      </c>
      <c r="G2029" s="232" t="s">
        <v>702</v>
      </c>
      <c r="H2029" s="234">
        <v>1</v>
      </c>
      <c r="I2029" s="236">
        <v>1</v>
      </c>
      <c r="J2029" s="236"/>
      <c r="W2029" s="176" t="s">
        <v>1144</v>
      </c>
      <c r="X2029" s="176" t="s">
        <v>1144</v>
      </c>
      <c r="Y2029" s="176" t="s">
        <v>1144</v>
      </c>
      <c r="Z2029" s="176" t="s">
        <v>1144</v>
      </c>
    </row>
    <row r="2030" spans="1:26" x14ac:dyDescent="0.3">
      <c r="A2030" s="232">
        <v>811642</v>
      </c>
      <c r="B2030" s="232" t="s">
        <v>3397</v>
      </c>
      <c r="C2030" s="232" t="s">
        <v>118</v>
      </c>
      <c r="D2030" s="232" t="s">
        <v>717</v>
      </c>
      <c r="E2030" s="232">
        <v>1</v>
      </c>
      <c r="F2030" s="233">
        <v>35355</v>
      </c>
      <c r="G2030" s="232" t="s">
        <v>1034</v>
      </c>
      <c r="H2030" s="234">
        <v>1</v>
      </c>
      <c r="I2030" s="236">
        <v>1</v>
      </c>
      <c r="J2030" s="236"/>
      <c r="W2030" s="176" t="s">
        <v>1144</v>
      </c>
      <c r="X2030" s="176" t="s">
        <v>1144</v>
      </c>
      <c r="Y2030" s="176" t="s">
        <v>1144</v>
      </c>
      <c r="Z2030" s="176" t="s">
        <v>1144</v>
      </c>
    </row>
    <row r="2031" spans="1:26" x14ac:dyDescent="0.3">
      <c r="A2031" s="232">
        <v>811644</v>
      </c>
      <c r="B2031" s="232" t="s">
        <v>3398</v>
      </c>
      <c r="C2031" s="232" t="s">
        <v>177</v>
      </c>
      <c r="D2031" s="232" t="s">
        <v>2587</v>
      </c>
      <c r="E2031" s="232">
        <v>1</v>
      </c>
      <c r="F2031" s="233">
        <v>33064</v>
      </c>
      <c r="G2031" s="232" t="s">
        <v>3399</v>
      </c>
      <c r="H2031" s="234">
        <v>1</v>
      </c>
      <c r="I2031" s="236">
        <v>1</v>
      </c>
      <c r="J2031" s="236"/>
      <c r="W2031" s="176" t="s">
        <v>1144</v>
      </c>
      <c r="X2031" s="176" t="s">
        <v>1144</v>
      </c>
      <c r="Y2031" s="176" t="s">
        <v>1144</v>
      </c>
      <c r="Z2031" s="176" t="s">
        <v>1144</v>
      </c>
    </row>
    <row r="2032" spans="1:26" x14ac:dyDescent="0.3">
      <c r="A2032" s="232">
        <v>811654</v>
      </c>
      <c r="B2032" s="232" t="s">
        <v>3408</v>
      </c>
      <c r="C2032" s="232" t="s">
        <v>418</v>
      </c>
      <c r="D2032" s="232" t="s">
        <v>699</v>
      </c>
      <c r="E2032" s="232">
        <v>1</v>
      </c>
      <c r="F2032" s="233">
        <v>35223</v>
      </c>
      <c r="G2032" s="232" t="s">
        <v>3409</v>
      </c>
      <c r="H2032" s="234">
        <v>1</v>
      </c>
      <c r="I2032" s="236">
        <v>1</v>
      </c>
      <c r="J2032" s="236"/>
      <c r="W2032" s="176" t="s">
        <v>1144</v>
      </c>
      <c r="X2032" s="176" t="s">
        <v>1144</v>
      </c>
      <c r="Y2032" s="176" t="s">
        <v>1144</v>
      </c>
      <c r="Z2032" s="176" t="s">
        <v>1144</v>
      </c>
    </row>
    <row r="2033" spans="1:26" x14ac:dyDescent="0.3">
      <c r="A2033" s="232">
        <v>811655</v>
      </c>
      <c r="B2033" s="232" t="s">
        <v>3410</v>
      </c>
      <c r="C2033" s="232" t="s">
        <v>3411</v>
      </c>
      <c r="D2033" s="232" t="s">
        <v>2587</v>
      </c>
      <c r="E2033" s="232">
        <v>1</v>
      </c>
      <c r="F2033" s="233">
        <v>35257</v>
      </c>
      <c r="G2033" s="232" t="s">
        <v>267</v>
      </c>
      <c r="H2033" s="234">
        <v>1</v>
      </c>
      <c r="I2033" s="236">
        <v>1</v>
      </c>
      <c r="J2033" s="236"/>
      <c r="W2033" s="176" t="s">
        <v>1144</v>
      </c>
      <c r="X2033" s="176" t="s">
        <v>1144</v>
      </c>
      <c r="Y2033" s="176" t="s">
        <v>1144</v>
      </c>
      <c r="Z2033" s="176" t="s">
        <v>1144</v>
      </c>
    </row>
    <row r="2034" spans="1:26" x14ac:dyDescent="0.3">
      <c r="A2034" s="232">
        <v>811656</v>
      </c>
      <c r="B2034" s="232" t="s">
        <v>3412</v>
      </c>
      <c r="C2034" s="232" t="s">
        <v>104</v>
      </c>
      <c r="D2034" s="232" t="s">
        <v>793</v>
      </c>
      <c r="E2034" s="232">
        <v>1</v>
      </c>
      <c r="F2034" s="233">
        <v>35796</v>
      </c>
      <c r="G2034" s="232" t="s">
        <v>801</v>
      </c>
      <c r="H2034" s="234">
        <v>1</v>
      </c>
      <c r="I2034" s="236">
        <v>1</v>
      </c>
      <c r="J2034" s="236"/>
      <c r="W2034" s="176" t="s">
        <v>1144</v>
      </c>
      <c r="X2034" s="176" t="s">
        <v>1144</v>
      </c>
      <c r="Y2034" s="176" t="s">
        <v>1144</v>
      </c>
      <c r="Z2034" s="176" t="s">
        <v>1144</v>
      </c>
    </row>
    <row r="2035" spans="1:26" x14ac:dyDescent="0.3">
      <c r="A2035" s="232">
        <v>811674</v>
      </c>
      <c r="B2035" s="232" t="s">
        <v>3426</v>
      </c>
      <c r="C2035" s="232" t="s">
        <v>89</v>
      </c>
      <c r="D2035" s="232" t="s">
        <v>910</v>
      </c>
      <c r="E2035" s="232">
        <v>1</v>
      </c>
      <c r="F2035" s="233">
        <v>35234</v>
      </c>
      <c r="G2035" s="232" t="s">
        <v>771</v>
      </c>
      <c r="H2035" s="234">
        <v>1</v>
      </c>
      <c r="I2035" s="236">
        <v>1</v>
      </c>
      <c r="J2035" s="236"/>
      <c r="W2035" s="176" t="s">
        <v>1144</v>
      </c>
      <c r="X2035" s="176" t="s">
        <v>1144</v>
      </c>
      <c r="Y2035" s="176" t="s">
        <v>1144</v>
      </c>
      <c r="Z2035" s="176" t="s">
        <v>1144</v>
      </c>
    </row>
    <row r="2036" spans="1:26" x14ac:dyDescent="0.3">
      <c r="A2036" s="232">
        <v>811688</v>
      </c>
      <c r="B2036" s="232" t="s">
        <v>3434</v>
      </c>
      <c r="C2036" s="232" t="s">
        <v>400</v>
      </c>
      <c r="D2036" s="232" t="s">
        <v>3157</v>
      </c>
      <c r="E2036" s="232">
        <v>1</v>
      </c>
      <c r="F2036" s="233">
        <v>35524</v>
      </c>
      <c r="G2036" s="232" t="s">
        <v>251</v>
      </c>
      <c r="H2036" s="234">
        <v>1</v>
      </c>
      <c r="I2036" s="236">
        <v>1</v>
      </c>
      <c r="J2036" s="236"/>
      <c r="W2036" s="176" t="s">
        <v>1144</v>
      </c>
      <c r="X2036" s="176" t="s">
        <v>1144</v>
      </c>
      <c r="Y2036" s="176" t="s">
        <v>1144</v>
      </c>
      <c r="Z2036" s="176" t="s">
        <v>1144</v>
      </c>
    </row>
    <row r="2037" spans="1:26" x14ac:dyDescent="0.3">
      <c r="A2037" s="232">
        <v>811694</v>
      </c>
      <c r="B2037" s="232" t="s">
        <v>3435</v>
      </c>
      <c r="C2037" s="232" t="s">
        <v>243</v>
      </c>
      <c r="D2037" s="232" t="s">
        <v>892</v>
      </c>
      <c r="E2037" s="232">
        <v>1</v>
      </c>
      <c r="F2037" s="233">
        <v>32783</v>
      </c>
      <c r="G2037" s="232" t="s">
        <v>251</v>
      </c>
      <c r="H2037" s="234">
        <v>1</v>
      </c>
      <c r="I2037" s="236">
        <v>1</v>
      </c>
      <c r="J2037" s="236"/>
      <c r="W2037" s="176" t="s">
        <v>1144</v>
      </c>
      <c r="X2037" s="176" t="s">
        <v>1144</v>
      </c>
      <c r="Y2037" s="176" t="s">
        <v>1144</v>
      </c>
      <c r="Z2037" s="176" t="s">
        <v>1144</v>
      </c>
    </row>
    <row r="2038" spans="1:26" x14ac:dyDescent="0.3">
      <c r="A2038" s="232">
        <v>811708</v>
      </c>
      <c r="B2038" s="232" t="s">
        <v>3441</v>
      </c>
      <c r="C2038" s="232" t="s">
        <v>3442</v>
      </c>
      <c r="D2038" s="232" t="s">
        <v>794</v>
      </c>
      <c r="E2038" s="232">
        <v>1</v>
      </c>
      <c r="F2038" s="233">
        <v>35475</v>
      </c>
      <c r="G2038" s="232" t="s">
        <v>3443</v>
      </c>
      <c r="H2038" s="234">
        <v>1</v>
      </c>
      <c r="I2038" s="236">
        <v>1</v>
      </c>
      <c r="J2038" s="236"/>
      <c r="W2038" s="176" t="s">
        <v>1144</v>
      </c>
      <c r="X2038" s="176" t="s">
        <v>1144</v>
      </c>
      <c r="Y2038" s="176" t="s">
        <v>1144</v>
      </c>
      <c r="Z2038" s="176" t="s">
        <v>1144</v>
      </c>
    </row>
    <row r="2039" spans="1:26" x14ac:dyDescent="0.3">
      <c r="A2039" s="232">
        <v>811709</v>
      </c>
      <c r="B2039" s="232" t="s">
        <v>3444</v>
      </c>
      <c r="C2039" s="232" t="s">
        <v>455</v>
      </c>
      <c r="D2039" s="232" t="s">
        <v>863</v>
      </c>
      <c r="E2039" s="232">
        <v>1</v>
      </c>
      <c r="F2039" s="233">
        <v>32208</v>
      </c>
      <c r="G2039" s="232" t="s">
        <v>3445</v>
      </c>
      <c r="H2039" s="234">
        <v>1</v>
      </c>
      <c r="I2039" s="236">
        <v>1</v>
      </c>
      <c r="J2039" s="236"/>
      <c r="W2039" s="176" t="s">
        <v>1144</v>
      </c>
      <c r="X2039" s="176" t="s">
        <v>1144</v>
      </c>
      <c r="Y2039" s="176" t="s">
        <v>1144</v>
      </c>
      <c r="Z2039" s="176" t="s">
        <v>1144</v>
      </c>
    </row>
    <row r="2040" spans="1:26" x14ac:dyDescent="0.3">
      <c r="A2040" s="232">
        <v>811710</v>
      </c>
      <c r="B2040" s="232" t="s">
        <v>3446</v>
      </c>
      <c r="C2040" s="232" t="s">
        <v>186</v>
      </c>
      <c r="D2040" s="232" t="s">
        <v>3447</v>
      </c>
      <c r="E2040" s="232">
        <v>1</v>
      </c>
      <c r="F2040" s="233">
        <v>34943</v>
      </c>
      <c r="G2040" s="232" t="s">
        <v>3448</v>
      </c>
      <c r="H2040" s="234">
        <v>1</v>
      </c>
      <c r="I2040" s="236">
        <v>1</v>
      </c>
      <c r="J2040" s="236"/>
      <c r="W2040" s="176" t="s">
        <v>1144</v>
      </c>
      <c r="X2040" s="176" t="s">
        <v>1144</v>
      </c>
      <c r="Y2040" s="176" t="s">
        <v>1144</v>
      </c>
      <c r="Z2040" s="176" t="s">
        <v>1144</v>
      </c>
    </row>
    <row r="2041" spans="1:26" x14ac:dyDescent="0.3">
      <c r="A2041" s="232">
        <v>811715</v>
      </c>
      <c r="B2041" s="232" t="s">
        <v>3451</v>
      </c>
      <c r="C2041" s="232" t="s">
        <v>117</v>
      </c>
      <c r="D2041" s="232" t="s">
        <v>958</v>
      </c>
      <c r="E2041" s="232">
        <v>1</v>
      </c>
      <c r="F2041" s="233">
        <v>35796</v>
      </c>
      <c r="G2041" s="232" t="s">
        <v>3452</v>
      </c>
      <c r="H2041" s="234">
        <v>1</v>
      </c>
      <c r="I2041" s="236">
        <v>1</v>
      </c>
      <c r="J2041" s="236"/>
      <c r="W2041" s="176" t="s">
        <v>1144</v>
      </c>
      <c r="X2041" s="176" t="s">
        <v>1144</v>
      </c>
      <c r="Y2041" s="176" t="s">
        <v>1144</v>
      </c>
      <c r="Z2041" s="176" t="s">
        <v>1144</v>
      </c>
    </row>
    <row r="2042" spans="1:26" x14ac:dyDescent="0.3">
      <c r="A2042" s="232">
        <v>811716</v>
      </c>
      <c r="B2042" s="232" t="s">
        <v>3453</v>
      </c>
      <c r="C2042" s="232" t="s">
        <v>68</v>
      </c>
      <c r="D2042" s="232" t="s">
        <v>980</v>
      </c>
      <c r="E2042" s="232">
        <v>1</v>
      </c>
      <c r="F2042" s="233">
        <v>35634</v>
      </c>
      <c r="G2042" s="232" t="s">
        <v>621</v>
      </c>
      <c r="H2042" s="234">
        <v>1</v>
      </c>
      <c r="I2042" s="236">
        <v>1</v>
      </c>
      <c r="J2042" s="236"/>
      <c r="W2042" s="176" t="s">
        <v>1144</v>
      </c>
      <c r="Y2042" s="176" t="s">
        <v>1144</v>
      </c>
      <c r="Z2042" s="176" t="s">
        <v>1144</v>
      </c>
    </row>
    <row r="2043" spans="1:26" x14ac:dyDescent="0.3">
      <c r="A2043" s="232">
        <v>811757</v>
      </c>
      <c r="B2043" s="232" t="s">
        <v>3475</v>
      </c>
      <c r="C2043" s="232" t="s">
        <v>96</v>
      </c>
      <c r="D2043" s="232" t="s">
        <v>3476</v>
      </c>
      <c r="E2043" s="232">
        <v>1</v>
      </c>
      <c r="F2043" s="233">
        <v>34552</v>
      </c>
      <c r="G2043" s="232" t="s">
        <v>770</v>
      </c>
      <c r="H2043" s="234">
        <v>1</v>
      </c>
      <c r="I2043" s="236">
        <v>1</v>
      </c>
      <c r="J2043" s="236"/>
      <c r="W2043" s="176" t="s">
        <v>1144</v>
      </c>
      <c r="X2043" s="176" t="s">
        <v>1144</v>
      </c>
      <c r="Y2043" s="176" t="s">
        <v>1144</v>
      </c>
      <c r="Z2043" s="176" t="s">
        <v>1144</v>
      </c>
    </row>
    <row r="2044" spans="1:26" x14ac:dyDescent="0.3">
      <c r="A2044" s="232">
        <v>811763</v>
      </c>
      <c r="B2044" s="232" t="s">
        <v>3480</v>
      </c>
      <c r="C2044" s="232" t="s">
        <v>69</v>
      </c>
      <c r="D2044" s="232" t="s">
        <v>746</v>
      </c>
      <c r="E2044" s="232">
        <v>1</v>
      </c>
      <c r="F2044" s="233">
        <v>35476</v>
      </c>
      <c r="G2044" s="232" t="s">
        <v>251</v>
      </c>
      <c r="H2044" s="234">
        <v>1</v>
      </c>
      <c r="I2044" s="236">
        <v>1</v>
      </c>
      <c r="J2044" s="236"/>
      <c r="W2044" s="176" t="s">
        <v>1144</v>
      </c>
      <c r="X2044" s="176" t="s">
        <v>1144</v>
      </c>
      <c r="Y2044" s="176" t="s">
        <v>1144</v>
      </c>
      <c r="Z2044" s="176" t="s">
        <v>1144</v>
      </c>
    </row>
    <row r="2045" spans="1:26" x14ac:dyDescent="0.3">
      <c r="A2045" s="232">
        <v>811780</v>
      </c>
      <c r="B2045" s="232" t="s">
        <v>3492</v>
      </c>
      <c r="C2045" s="232" t="s">
        <v>77</v>
      </c>
      <c r="D2045" s="232" t="s">
        <v>747</v>
      </c>
      <c r="E2045" s="232">
        <v>1</v>
      </c>
      <c r="F2045" s="233">
        <v>35541</v>
      </c>
      <c r="G2045" s="232" t="s">
        <v>251</v>
      </c>
      <c r="H2045" s="234">
        <v>1</v>
      </c>
      <c r="I2045" s="236">
        <v>1</v>
      </c>
      <c r="J2045" s="236"/>
      <c r="W2045" s="176" t="s">
        <v>1144</v>
      </c>
      <c r="X2045" s="176" t="s">
        <v>1144</v>
      </c>
      <c r="Y2045" s="176" t="s">
        <v>1144</v>
      </c>
      <c r="Z2045" s="176" t="s">
        <v>1144</v>
      </c>
    </row>
    <row r="2046" spans="1:26" x14ac:dyDescent="0.3">
      <c r="A2046" s="232">
        <v>811781</v>
      </c>
      <c r="B2046" s="232" t="s">
        <v>3493</v>
      </c>
      <c r="C2046" s="232" t="s">
        <v>304</v>
      </c>
      <c r="D2046" s="232" t="s">
        <v>932</v>
      </c>
      <c r="E2046" s="232">
        <v>1</v>
      </c>
      <c r="F2046" s="233" t="s">
        <v>3494</v>
      </c>
      <c r="G2046" s="232" t="s">
        <v>251</v>
      </c>
      <c r="H2046" s="234">
        <v>1</v>
      </c>
      <c r="I2046" s="236">
        <v>1</v>
      </c>
      <c r="J2046" s="236"/>
      <c r="W2046" s="176" t="s">
        <v>1144</v>
      </c>
      <c r="X2046" s="176" t="s">
        <v>1144</v>
      </c>
      <c r="Y2046" s="176" t="s">
        <v>1144</v>
      </c>
      <c r="Z2046" s="176" t="s">
        <v>1144</v>
      </c>
    </row>
    <row r="2047" spans="1:26" x14ac:dyDescent="0.3">
      <c r="A2047" s="232">
        <v>811783</v>
      </c>
      <c r="B2047" s="232" t="s">
        <v>3495</v>
      </c>
      <c r="C2047" s="232" t="s">
        <v>200</v>
      </c>
      <c r="D2047" s="232" t="s">
        <v>1075</v>
      </c>
      <c r="E2047" s="232">
        <v>1</v>
      </c>
      <c r="F2047" s="233">
        <v>33501</v>
      </c>
      <c r="G2047" s="232" t="s">
        <v>3428</v>
      </c>
      <c r="H2047" s="234">
        <v>1</v>
      </c>
      <c r="I2047" s="236">
        <v>1</v>
      </c>
      <c r="J2047" s="236"/>
      <c r="W2047" s="176" t="s">
        <v>1144</v>
      </c>
      <c r="X2047" s="176" t="s">
        <v>1144</v>
      </c>
      <c r="Y2047" s="176" t="s">
        <v>1144</v>
      </c>
      <c r="Z2047" s="176" t="s">
        <v>1144</v>
      </c>
    </row>
    <row r="2048" spans="1:26" x14ac:dyDescent="0.3">
      <c r="A2048" s="232">
        <v>811784</v>
      </c>
      <c r="B2048" s="232" t="s">
        <v>3496</v>
      </c>
      <c r="C2048" s="232" t="s">
        <v>513</v>
      </c>
      <c r="D2048" s="232" t="s">
        <v>1350</v>
      </c>
      <c r="E2048" s="232">
        <v>1</v>
      </c>
      <c r="F2048" s="233">
        <v>35647</v>
      </c>
      <c r="G2048" s="232" t="s">
        <v>960</v>
      </c>
      <c r="H2048" s="234">
        <v>1</v>
      </c>
      <c r="I2048" s="236">
        <v>1</v>
      </c>
      <c r="J2048" s="236"/>
      <c r="W2048" s="176" t="s">
        <v>1144</v>
      </c>
      <c r="X2048" s="176" t="s">
        <v>1144</v>
      </c>
      <c r="Y2048" s="176" t="s">
        <v>1144</v>
      </c>
      <c r="Z2048" s="176" t="s">
        <v>1144</v>
      </c>
    </row>
    <row r="2049" spans="1:26" x14ac:dyDescent="0.3">
      <c r="A2049" s="232">
        <v>811786</v>
      </c>
      <c r="B2049" s="232" t="s">
        <v>3497</v>
      </c>
      <c r="C2049" s="232" t="s">
        <v>357</v>
      </c>
      <c r="D2049" s="232" t="s">
        <v>728</v>
      </c>
      <c r="E2049" s="232">
        <v>1</v>
      </c>
      <c r="F2049" s="233">
        <v>35482</v>
      </c>
      <c r="G2049" s="232" t="s">
        <v>262</v>
      </c>
      <c r="H2049" s="234">
        <v>1</v>
      </c>
      <c r="I2049" s="236">
        <v>1</v>
      </c>
      <c r="J2049" s="236"/>
      <c r="W2049" s="176" t="s">
        <v>1144</v>
      </c>
      <c r="X2049" s="176" t="s">
        <v>1144</v>
      </c>
      <c r="Y2049" s="176" t="s">
        <v>1144</v>
      </c>
      <c r="Z2049" s="176" t="s">
        <v>1144</v>
      </c>
    </row>
    <row r="2050" spans="1:26" x14ac:dyDescent="0.3">
      <c r="A2050" s="232">
        <v>811793</v>
      </c>
      <c r="B2050" s="232" t="s">
        <v>3498</v>
      </c>
      <c r="C2050" s="232" t="s">
        <v>514</v>
      </c>
      <c r="D2050" s="232" t="s">
        <v>1871</v>
      </c>
      <c r="E2050" s="232">
        <v>1</v>
      </c>
      <c r="F2050" s="233" t="s">
        <v>3499</v>
      </c>
      <c r="G2050" s="232" t="s">
        <v>698</v>
      </c>
      <c r="H2050" s="234">
        <v>1</v>
      </c>
      <c r="I2050" s="236">
        <v>1</v>
      </c>
      <c r="J2050" s="236"/>
      <c r="W2050" s="176" t="s">
        <v>1144</v>
      </c>
      <c r="X2050" s="176" t="s">
        <v>1144</v>
      </c>
      <c r="Y2050" s="176" t="s">
        <v>1144</v>
      </c>
      <c r="Z2050" s="176" t="s">
        <v>1144</v>
      </c>
    </row>
    <row r="2051" spans="1:26" x14ac:dyDescent="0.3">
      <c r="A2051" s="232">
        <v>811794</v>
      </c>
      <c r="B2051" s="232" t="s">
        <v>3500</v>
      </c>
      <c r="C2051" s="232" t="s">
        <v>68</v>
      </c>
      <c r="D2051" s="232" t="s">
        <v>3501</v>
      </c>
      <c r="E2051" s="232">
        <v>1</v>
      </c>
      <c r="F2051" s="233">
        <v>35801</v>
      </c>
      <c r="G2051" s="232" t="s">
        <v>801</v>
      </c>
      <c r="H2051" s="234">
        <v>1</v>
      </c>
      <c r="I2051" s="236">
        <v>1</v>
      </c>
      <c r="J2051" s="236"/>
      <c r="W2051" s="176" t="s">
        <v>1144</v>
      </c>
      <c r="X2051" s="176" t="s">
        <v>1144</v>
      </c>
      <c r="Y2051" s="176" t="s">
        <v>1144</v>
      </c>
      <c r="Z2051" s="176" t="s">
        <v>1144</v>
      </c>
    </row>
    <row r="2052" spans="1:26" x14ac:dyDescent="0.3">
      <c r="A2052" s="232">
        <v>811795</v>
      </c>
      <c r="B2052" s="232" t="s">
        <v>3502</v>
      </c>
      <c r="C2052" s="232" t="s">
        <v>70</v>
      </c>
      <c r="D2052" s="232" t="s">
        <v>1005</v>
      </c>
      <c r="E2052" s="232">
        <v>1</v>
      </c>
      <c r="F2052" s="233">
        <v>35546</v>
      </c>
      <c r="G2052" s="232" t="s">
        <v>269</v>
      </c>
      <c r="H2052" s="234">
        <v>1</v>
      </c>
      <c r="I2052" s="236">
        <v>1</v>
      </c>
      <c r="J2052" s="236"/>
      <c r="W2052" s="176" t="s">
        <v>1144</v>
      </c>
      <c r="X2052" s="176" t="s">
        <v>1144</v>
      </c>
      <c r="Y2052" s="176" t="s">
        <v>1144</v>
      </c>
      <c r="Z2052" s="176" t="s">
        <v>1144</v>
      </c>
    </row>
    <row r="2053" spans="1:26" x14ac:dyDescent="0.3">
      <c r="A2053" s="232">
        <v>811796</v>
      </c>
      <c r="B2053" s="232" t="s">
        <v>3503</v>
      </c>
      <c r="C2053" s="232" t="s">
        <v>182</v>
      </c>
      <c r="D2053" s="232" t="s">
        <v>3504</v>
      </c>
      <c r="E2053" s="232">
        <v>1</v>
      </c>
      <c r="F2053" s="233">
        <v>35683</v>
      </c>
      <c r="G2053" s="232" t="s">
        <v>702</v>
      </c>
      <c r="H2053" s="234">
        <v>1</v>
      </c>
      <c r="I2053" s="236">
        <v>1</v>
      </c>
      <c r="J2053" s="236"/>
      <c r="W2053" s="176" t="s">
        <v>1144</v>
      </c>
      <c r="X2053" s="176" t="s">
        <v>1144</v>
      </c>
      <c r="Y2053" s="176" t="s">
        <v>1144</v>
      </c>
      <c r="Z2053" s="176" t="s">
        <v>1144</v>
      </c>
    </row>
    <row r="2054" spans="1:26" x14ac:dyDescent="0.3">
      <c r="A2054" s="232">
        <v>811797</v>
      </c>
      <c r="B2054" s="232" t="s">
        <v>3505</v>
      </c>
      <c r="C2054" s="232" t="s">
        <v>92</v>
      </c>
      <c r="D2054" s="232" t="s">
        <v>726</v>
      </c>
      <c r="E2054" s="232">
        <v>1</v>
      </c>
      <c r="F2054" s="233">
        <v>35576</v>
      </c>
      <c r="G2054" s="232" t="s">
        <v>251</v>
      </c>
      <c r="H2054" s="234">
        <v>1</v>
      </c>
      <c r="I2054" s="236">
        <v>1</v>
      </c>
      <c r="J2054" s="236"/>
      <c r="W2054" s="176" t="s">
        <v>1144</v>
      </c>
      <c r="X2054" s="176" t="s">
        <v>1144</v>
      </c>
      <c r="Y2054" s="176" t="s">
        <v>1144</v>
      </c>
      <c r="Z2054" s="176" t="s">
        <v>1144</v>
      </c>
    </row>
    <row r="2055" spans="1:26" x14ac:dyDescent="0.3">
      <c r="A2055" s="232">
        <v>811798</v>
      </c>
      <c r="B2055" s="232" t="s">
        <v>3506</v>
      </c>
      <c r="C2055" s="232" t="s">
        <v>166</v>
      </c>
      <c r="D2055" s="232" t="s">
        <v>932</v>
      </c>
      <c r="E2055" s="232">
        <v>1</v>
      </c>
      <c r="F2055" s="233">
        <v>33242</v>
      </c>
      <c r="G2055" s="232" t="s">
        <v>656</v>
      </c>
      <c r="H2055" s="234">
        <v>1</v>
      </c>
      <c r="I2055" s="236">
        <v>1</v>
      </c>
      <c r="J2055" s="236"/>
      <c r="W2055" s="176" t="s">
        <v>1144</v>
      </c>
      <c r="X2055" s="176" t="s">
        <v>1144</v>
      </c>
      <c r="Y2055" s="176" t="s">
        <v>1144</v>
      </c>
      <c r="Z2055" s="176" t="s">
        <v>1144</v>
      </c>
    </row>
    <row r="2056" spans="1:26" x14ac:dyDescent="0.3">
      <c r="A2056" s="232">
        <v>811927</v>
      </c>
      <c r="B2056" s="232" t="s">
        <v>3507</v>
      </c>
      <c r="C2056" s="232" t="s">
        <v>149</v>
      </c>
      <c r="D2056" s="232">
        <v>0</v>
      </c>
      <c r="E2056" s="232">
        <v>1</v>
      </c>
      <c r="F2056" s="233">
        <v>30325</v>
      </c>
      <c r="G2056" s="232" t="s">
        <v>251</v>
      </c>
      <c r="H2056" s="234">
        <v>1</v>
      </c>
      <c r="I2056" s="236">
        <v>1</v>
      </c>
      <c r="J2056" s="236"/>
      <c r="W2056" s="176" t="s">
        <v>1144</v>
      </c>
      <c r="X2056" s="176" t="s">
        <v>1144</v>
      </c>
      <c r="Y2056" s="176" t="s">
        <v>1144</v>
      </c>
      <c r="Z2056" s="176" t="s">
        <v>1144</v>
      </c>
    </row>
    <row r="2057" spans="1:26" x14ac:dyDescent="0.3">
      <c r="A2057" s="232">
        <v>811928</v>
      </c>
      <c r="B2057" s="232" t="s">
        <v>3508</v>
      </c>
      <c r="C2057" s="232" t="s">
        <v>366</v>
      </c>
      <c r="D2057" s="232" t="s">
        <v>979</v>
      </c>
      <c r="E2057" s="232">
        <v>1</v>
      </c>
      <c r="F2057" s="233">
        <v>35825</v>
      </c>
      <c r="G2057" s="232" t="s">
        <v>3509</v>
      </c>
      <c r="H2057" s="234">
        <v>1</v>
      </c>
      <c r="I2057" s="236">
        <v>1</v>
      </c>
      <c r="J2057" s="236"/>
      <c r="W2057" s="176" t="s">
        <v>1144</v>
      </c>
      <c r="Y2057" s="176" t="s">
        <v>1144</v>
      </c>
      <c r="Z2057" s="176" t="s">
        <v>1144</v>
      </c>
    </row>
    <row r="2058" spans="1:26" x14ac:dyDescent="0.3">
      <c r="A2058" s="232">
        <v>811930</v>
      </c>
      <c r="B2058" s="232" t="s">
        <v>3510</v>
      </c>
      <c r="C2058" s="232" t="s">
        <v>171</v>
      </c>
      <c r="D2058" s="232" t="s">
        <v>670</v>
      </c>
      <c r="E2058" s="232">
        <v>1</v>
      </c>
      <c r="F2058" s="233">
        <v>35458</v>
      </c>
      <c r="G2058" s="232" t="s">
        <v>262</v>
      </c>
      <c r="H2058" s="234">
        <v>1</v>
      </c>
      <c r="I2058" s="236">
        <v>1</v>
      </c>
      <c r="J2058" s="236"/>
      <c r="W2058" s="176" t="s">
        <v>1144</v>
      </c>
      <c r="X2058" s="176" t="s">
        <v>1144</v>
      </c>
      <c r="Y2058" s="176" t="s">
        <v>1144</v>
      </c>
      <c r="Z2058" s="176" t="s">
        <v>1144</v>
      </c>
    </row>
    <row r="2059" spans="1:26" x14ac:dyDescent="0.3">
      <c r="A2059" s="232">
        <v>811945</v>
      </c>
      <c r="B2059" s="232" t="s">
        <v>3516</v>
      </c>
      <c r="C2059" s="232" t="s">
        <v>311</v>
      </c>
      <c r="D2059" s="232" t="s">
        <v>3517</v>
      </c>
      <c r="E2059" s="232">
        <v>1</v>
      </c>
      <c r="F2059" s="233">
        <v>29397</v>
      </c>
      <c r="G2059" s="232" t="s">
        <v>264</v>
      </c>
      <c r="H2059" s="234">
        <v>1</v>
      </c>
      <c r="I2059" s="236">
        <v>1</v>
      </c>
      <c r="J2059" s="236"/>
      <c r="W2059" s="176" t="s">
        <v>1144</v>
      </c>
      <c r="X2059" s="176" t="s">
        <v>1144</v>
      </c>
      <c r="Y2059" s="176" t="s">
        <v>1144</v>
      </c>
      <c r="Z2059" s="176" t="s">
        <v>1144</v>
      </c>
    </row>
    <row r="2060" spans="1:26" x14ac:dyDescent="0.3">
      <c r="A2060" s="232">
        <v>811970</v>
      </c>
      <c r="B2060" s="232" t="s">
        <v>3520</v>
      </c>
      <c r="C2060" s="232" t="s">
        <v>66</v>
      </c>
      <c r="D2060" s="232" t="s">
        <v>606</v>
      </c>
      <c r="E2060" s="232">
        <v>1</v>
      </c>
      <c r="F2060" s="233">
        <v>33239</v>
      </c>
      <c r="G2060" s="232" t="s">
        <v>265</v>
      </c>
      <c r="H2060" s="234">
        <v>1</v>
      </c>
      <c r="I2060" s="236">
        <v>1</v>
      </c>
      <c r="J2060" s="236"/>
      <c r="W2060" s="176" t="s">
        <v>1144</v>
      </c>
      <c r="Y2060" s="176" t="s">
        <v>1144</v>
      </c>
      <c r="Z2060" s="176" t="s">
        <v>1144</v>
      </c>
    </row>
    <row r="2061" spans="1:26" x14ac:dyDescent="0.3">
      <c r="A2061" s="232">
        <v>802727</v>
      </c>
      <c r="B2061" s="232" t="s">
        <v>3521</v>
      </c>
      <c r="C2061" s="232" t="s">
        <v>136</v>
      </c>
      <c r="D2061" s="232" t="s">
        <v>653</v>
      </c>
      <c r="E2061" s="232">
        <v>1</v>
      </c>
      <c r="F2061" s="233">
        <v>33398</v>
      </c>
      <c r="G2061" s="232" t="s">
        <v>261</v>
      </c>
      <c r="H2061" s="234">
        <v>1</v>
      </c>
      <c r="I2061" s="236">
        <v>1</v>
      </c>
      <c r="J2061" s="236"/>
      <c r="X2061" s="176" t="s">
        <v>1144</v>
      </c>
      <c r="Y2061" s="176" t="s">
        <v>1144</v>
      </c>
      <c r="Z2061" s="176" t="s">
        <v>1144</v>
      </c>
    </row>
    <row r="2062" spans="1:26" x14ac:dyDescent="0.3">
      <c r="A2062" s="232">
        <v>805223</v>
      </c>
      <c r="B2062" s="232" t="s">
        <v>3523</v>
      </c>
      <c r="C2062" s="232" t="s">
        <v>68</v>
      </c>
      <c r="D2062" s="232" t="s">
        <v>636</v>
      </c>
      <c r="E2062" s="232">
        <v>1</v>
      </c>
      <c r="F2062" s="233">
        <v>35608</v>
      </c>
      <c r="G2062" s="232" t="s">
        <v>251</v>
      </c>
      <c r="H2062" s="234">
        <v>1</v>
      </c>
      <c r="I2062" s="236">
        <v>1</v>
      </c>
      <c r="J2062" s="236"/>
      <c r="X2062" s="176" t="s">
        <v>1144</v>
      </c>
      <c r="Y2062" s="176" t="s">
        <v>1144</v>
      </c>
      <c r="Z2062" s="176" t="s">
        <v>1144</v>
      </c>
    </row>
    <row r="2063" spans="1:26" x14ac:dyDescent="0.3">
      <c r="A2063" s="232">
        <v>805554</v>
      </c>
      <c r="B2063" s="232" t="s">
        <v>3527</v>
      </c>
      <c r="C2063" s="232" t="s">
        <v>102</v>
      </c>
      <c r="D2063" s="232" t="s">
        <v>653</v>
      </c>
      <c r="E2063" s="232">
        <v>1</v>
      </c>
      <c r="F2063" s="233">
        <v>33896</v>
      </c>
      <c r="G2063" s="232" t="s">
        <v>251</v>
      </c>
      <c r="H2063" s="234">
        <v>1</v>
      </c>
      <c r="I2063" s="236">
        <v>1</v>
      </c>
      <c r="J2063" s="236"/>
      <c r="Y2063" s="176" t="s">
        <v>1144</v>
      </c>
      <c r="Z2063" s="176" t="s">
        <v>1144</v>
      </c>
    </row>
    <row r="2064" spans="1:26" x14ac:dyDescent="0.3">
      <c r="A2064" s="232">
        <v>805595</v>
      </c>
      <c r="B2064" s="232" t="s">
        <v>3528</v>
      </c>
      <c r="C2064" s="232" t="s">
        <v>3529</v>
      </c>
      <c r="D2064" s="232" t="s">
        <v>3530</v>
      </c>
      <c r="E2064" s="232">
        <v>1</v>
      </c>
      <c r="F2064" s="233">
        <v>34700</v>
      </c>
      <c r="G2064" s="232" t="s">
        <v>621</v>
      </c>
      <c r="H2064" s="234">
        <v>1</v>
      </c>
      <c r="I2064" s="236">
        <v>1</v>
      </c>
      <c r="J2064" s="236"/>
      <c r="Y2064" s="176" t="s">
        <v>1144</v>
      </c>
      <c r="Z2064" s="176" t="s">
        <v>1144</v>
      </c>
    </row>
    <row r="2065" spans="1:26" x14ac:dyDescent="0.3">
      <c r="A2065" s="232">
        <v>806039</v>
      </c>
      <c r="B2065" s="232" t="s">
        <v>3532</v>
      </c>
      <c r="C2065" s="232" t="s">
        <v>189</v>
      </c>
      <c r="D2065" s="232" t="s">
        <v>784</v>
      </c>
      <c r="E2065" s="232">
        <v>1</v>
      </c>
      <c r="F2065" s="233">
        <v>34158</v>
      </c>
      <c r="G2065" s="232" t="s">
        <v>251</v>
      </c>
      <c r="H2065" s="234">
        <v>1</v>
      </c>
      <c r="I2065" s="236">
        <v>1</v>
      </c>
      <c r="J2065" s="236"/>
      <c r="X2065" s="176" t="s">
        <v>1144</v>
      </c>
      <c r="Y2065" s="176" t="s">
        <v>1144</v>
      </c>
      <c r="Z2065" s="176" t="s">
        <v>1144</v>
      </c>
    </row>
    <row r="2066" spans="1:26" x14ac:dyDescent="0.3">
      <c r="A2066" s="232">
        <v>806242</v>
      </c>
      <c r="B2066" s="232" t="s">
        <v>3533</v>
      </c>
      <c r="C2066" s="232" t="s">
        <v>66</v>
      </c>
      <c r="D2066" s="232" t="s">
        <v>609</v>
      </c>
      <c r="E2066" s="232">
        <v>1</v>
      </c>
      <c r="F2066" s="233">
        <v>34468</v>
      </c>
      <c r="G2066" s="232" t="s">
        <v>251</v>
      </c>
      <c r="H2066" s="234">
        <v>1</v>
      </c>
      <c r="I2066" s="236">
        <v>1</v>
      </c>
      <c r="J2066" s="236"/>
      <c r="Y2066" s="176" t="s">
        <v>1144</v>
      </c>
      <c r="Z2066" s="176" t="s">
        <v>1144</v>
      </c>
    </row>
    <row r="2067" spans="1:26" x14ac:dyDescent="0.3">
      <c r="A2067" s="232">
        <v>806909</v>
      </c>
      <c r="B2067" s="232" t="s">
        <v>3537</v>
      </c>
      <c r="C2067" s="232" t="s">
        <v>69</v>
      </c>
      <c r="D2067" s="232" t="s">
        <v>627</v>
      </c>
      <c r="E2067" s="232">
        <v>1</v>
      </c>
      <c r="F2067" s="233">
        <v>35557</v>
      </c>
      <c r="G2067" s="232" t="s">
        <v>251</v>
      </c>
      <c r="H2067" s="234">
        <v>1</v>
      </c>
      <c r="I2067" s="236">
        <v>1</v>
      </c>
      <c r="J2067" s="236"/>
      <c r="X2067" s="176" t="s">
        <v>1144</v>
      </c>
      <c r="Y2067" s="176" t="s">
        <v>1144</v>
      </c>
      <c r="Z2067" s="176" t="s">
        <v>1144</v>
      </c>
    </row>
    <row r="2068" spans="1:26" x14ac:dyDescent="0.3">
      <c r="A2068" s="232">
        <v>807346</v>
      </c>
      <c r="B2068" s="232" t="s">
        <v>3541</v>
      </c>
      <c r="C2068" s="232" t="s">
        <v>201</v>
      </c>
      <c r="D2068" s="232" t="s">
        <v>659</v>
      </c>
      <c r="E2068" s="232">
        <v>1</v>
      </c>
      <c r="H2068" s="234">
        <v>1</v>
      </c>
      <c r="I2068" s="236">
        <v>1</v>
      </c>
      <c r="J2068" s="236"/>
      <c r="X2068" s="176" t="s">
        <v>1144</v>
      </c>
      <c r="Y2068" s="176" t="s">
        <v>1144</v>
      </c>
      <c r="Z2068" s="176" t="s">
        <v>1144</v>
      </c>
    </row>
    <row r="2069" spans="1:26" x14ac:dyDescent="0.3">
      <c r="A2069" s="232">
        <v>807834</v>
      </c>
      <c r="B2069" s="232" t="s">
        <v>3542</v>
      </c>
      <c r="C2069" s="232" t="s">
        <v>3543</v>
      </c>
      <c r="D2069" s="232" t="s">
        <v>644</v>
      </c>
      <c r="E2069" s="232">
        <v>1</v>
      </c>
      <c r="F2069" s="233">
        <v>35438</v>
      </c>
      <c r="G2069" s="232" t="s">
        <v>251</v>
      </c>
      <c r="H2069" s="234">
        <v>1</v>
      </c>
      <c r="I2069" s="236">
        <v>1</v>
      </c>
      <c r="J2069" s="236"/>
      <c r="Y2069" s="176" t="s">
        <v>1144</v>
      </c>
      <c r="Z2069" s="176" t="s">
        <v>1144</v>
      </c>
    </row>
    <row r="2070" spans="1:26" x14ac:dyDescent="0.3">
      <c r="A2070" s="232">
        <v>807930</v>
      </c>
      <c r="B2070" s="232" t="s">
        <v>3544</v>
      </c>
      <c r="C2070" s="232" t="s">
        <v>412</v>
      </c>
      <c r="D2070" s="232" t="s">
        <v>958</v>
      </c>
      <c r="E2070" s="232">
        <v>1</v>
      </c>
      <c r="H2070" s="234">
        <v>1</v>
      </c>
      <c r="I2070" s="236">
        <v>1</v>
      </c>
      <c r="J2070" s="236"/>
      <c r="X2070" s="176" t="s">
        <v>1144</v>
      </c>
      <c r="Y2070" s="176" t="s">
        <v>1144</v>
      </c>
      <c r="Z2070" s="176" t="s">
        <v>1144</v>
      </c>
    </row>
    <row r="2071" spans="1:26" x14ac:dyDescent="0.3">
      <c r="A2071" s="232">
        <v>807933</v>
      </c>
      <c r="B2071" s="232" t="s">
        <v>3545</v>
      </c>
      <c r="C2071" s="232" t="s">
        <v>130</v>
      </c>
      <c r="D2071" s="232" t="s">
        <v>3546</v>
      </c>
      <c r="E2071" s="232">
        <v>1</v>
      </c>
      <c r="F2071" s="233">
        <v>32971</v>
      </c>
      <c r="G2071" s="232" t="s">
        <v>251</v>
      </c>
      <c r="H2071" s="234">
        <v>1</v>
      </c>
      <c r="I2071" s="236">
        <v>1</v>
      </c>
      <c r="J2071" s="236"/>
      <c r="X2071" s="176" t="s">
        <v>1144</v>
      </c>
      <c r="Y2071" s="176" t="s">
        <v>1144</v>
      </c>
      <c r="Z2071" s="176" t="s">
        <v>1144</v>
      </c>
    </row>
    <row r="2072" spans="1:26" x14ac:dyDescent="0.3">
      <c r="A2072" s="232">
        <v>807956</v>
      </c>
      <c r="B2072" s="232" t="s">
        <v>3547</v>
      </c>
      <c r="C2072" s="232" t="s">
        <v>338</v>
      </c>
      <c r="D2072" s="232" t="s">
        <v>2673</v>
      </c>
      <c r="E2072" s="232">
        <v>1</v>
      </c>
      <c r="F2072" s="233">
        <v>35796</v>
      </c>
      <c r="G2072" s="232" t="s">
        <v>251</v>
      </c>
      <c r="H2072" s="234">
        <v>1</v>
      </c>
      <c r="I2072" s="236">
        <v>1</v>
      </c>
      <c r="J2072" s="236"/>
      <c r="X2072" s="176" t="s">
        <v>1144</v>
      </c>
      <c r="Y2072" s="176" t="s">
        <v>1144</v>
      </c>
      <c r="Z2072" s="176" t="s">
        <v>1144</v>
      </c>
    </row>
    <row r="2073" spans="1:26" x14ac:dyDescent="0.3">
      <c r="A2073" s="232">
        <v>808337</v>
      </c>
      <c r="B2073" s="232" t="s">
        <v>3548</v>
      </c>
      <c r="C2073" s="232" t="s">
        <v>69</v>
      </c>
      <c r="D2073" s="232" t="s">
        <v>637</v>
      </c>
      <c r="E2073" s="232">
        <v>1</v>
      </c>
      <c r="G2073" s="232" t="s">
        <v>267</v>
      </c>
      <c r="H2073" s="234">
        <v>1</v>
      </c>
      <c r="I2073" s="236">
        <v>1</v>
      </c>
      <c r="J2073" s="236"/>
      <c r="X2073" s="176" t="s">
        <v>1144</v>
      </c>
      <c r="Y2073" s="176" t="s">
        <v>1144</v>
      </c>
      <c r="Z2073" s="176" t="s">
        <v>1144</v>
      </c>
    </row>
    <row r="2074" spans="1:26" x14ac:dyDescent="0.3">
      <c r="A2074" s="232">
        <v>808570</v>
      </c>
      <c r="B2074" s="232" t="s">
        <v>3549</v>
      </c>
      <c r="C2074" s="232" t="s">
        <v>123</v>
      </c>
      <c r="D2074" s="232" t="s">
        <v>670</v>
      </c>
      <c r="E2074" s="232">
        <v>1</v>
      </c>
      <c r="F2074" s="233">
        <v>35552</v>
      </c>
      <c r="G2074" s="232" t="s">
        <v>663</v>
      </c>
      <c r="H2074" s="234">
        <v>1</v>
      </c>
      <c r="I2074" s="236">
        <v>1</v>
      </c>
      <c r="J2074" s="236"/>
      <c r="X2074" s="176" t="s">
        <v>1144</v>
      </c>
      <c r="Y2074" s="176" t="s">
        <v>1144</v>
      </c>
      <c r="Z2074" s="176" t="s">
        <v>1144</v>
      </c>
    </row>
    <row r="2075" spans="1:26" x14ac:dyDescent="0.3">
      <c r="A2075" s="232">
        <v>808574</v>
      </c>
      <c r="B2075" s="232" t="s">
        <v>3550</v>
      </c>
      <c r="C2075" s="232" t="s">
        <v>2174</v>
      </c>
      <c r="D2075" s="232" t="s">
        <v>3551</v>
      </c>
      <c r="E2075" s="232">
        <v>1</v>
      </c>
      <c r="F2075" s="233">
        <v>36800</v>
      </c>
      <c r="G2075" s="232" t="s">
        <v>251</v>
      </c>
      <c r="H2075" s="234">
        <v>1</v>
      </c>
      <c r="I2075" s="236">
        <v>1</v>
      </c>
      <c r="J2075" s="236"/>
      <c r="Y2075" s="176" t="s">
        <v>1144</v>
      </c>
      <c r="Z2075" s="176" t="s">
        <v>1144</v>
      </c>
    </row>
    <row r="2076" spans="1:26" x14ac:dyDescent="0.3">
      <c r="A2076" s="232">
        <v>808579</v>
      </c>
      <c r="B2076" s="232" t="s">
        <v>3552</v>
      </c>
      <c r="C2076" s="232" t="s">
        <v>452</v>
      </c>
      <c r="D2076" s="232" t="s">
        <v>852</v>
      </c>
      <c r="E2076" s="232">
        <v>1</v>
      </c>
      <c r="F2076" s="233">
        <v>36404</v>
      </c>
      <c r="G2076" s="232" t="s">
        <v>251</v>
      </c>
      <c r="H2076" s="234">
        <v>1</v>
      </c>
      <c r="I2076" s="236">
        <v>1</v>
      </c>
      <c r="J2076" s="236"/>
      <c r="Y2076" s="176" t="s">
        <v>1144</v>
      </c>
      <c r="Z2076" s="176" t="s">
        <v>1144</v>
      </c>
    </row>
    <row r="2077" spans="1:26" x14ac:dyDescent="0.3">
      <c r="A2077" s="232">
        <v>808587</v>
      </c>
      <c r="B2077" s="232" t="s">
        <v>3553</v>
      </c>
      <c r="C2077" s="232" t="s">
        <v>79</v>
      </c>
      <c r="D2077" s="232" t="s">
        <v>822</v>
      </c>
      <c r="E2077" s="232">
        <v>1</v>
      </c>
      <c r="F2077" s="233">
        <v>36431</v>
      </c>
      <c r="G2077" s="232" t="s">
        <v>251</v>
      </c>
      <c r="H2077" s="234">
        <v>1</v>
      </c>
      <c r="I2077" s="236">
        <v>1</v>
      </c>
      <c r="J2077" s="236"/>
      <c r="X2077" s="176" t="s">
        <v>1144</v>
      </c>
      <c r="Y2077" s="176" t="s">
        <v>1144</v>
      </c>
      <c r="Z2077" s="176" t="s">
        <v>1144</v>
      </c>
    </row>
    <row r="2078" spans="1:26" x14ac:dyDescent="0.3">
      <c r="A2078" s="232">
        <v>809168</v>
      </c>
      <c r="B2078" s="232" t="s">
        <v>3559</v>
      </c>
      <c r="C2078" s="232" t="s">
        <v>157</v>
      </c>
      <c r="D2078" s="232" t="s">
        <v>3560</v>
      </c>
      <c r="E2078" s="232">
        <v>1</v>
      </c>
      <c r="F2078" s="233">
        <v>35119</v>
      </c>
      <c r="G2078" s="232" t="s">
        <v>3561</v>
      </c>
      <c r="H2078" s="234">
        <v>1</v>
      </c>
      <c r="I2078" s="236">
        <v>1</v>
      </c>
      <c r="J2078" s="236"/>
      <c r="X2078" s="176" t="s">
        <v>1144</v>
      </c>
      <c r="Y2078" s="176" t="s">
        <v>1144</v>
      </c>
      <c r="Z2078" s="176" t="s">
        <v>1144</v>
      </c>
    </row>
    <row r="2079" spans="1:26" x14ac:dyDescent="0.3">
      <c r="A2079" s="232">
        <v>809212</v>
      </c>
      <c r="B2079" s="232" t="s">
        <v>3562</v>
      </c>
      <c r="C2079" s="232" t="s">
        <v>462</v>
      </c>
      <c r="D2079" s="232" t="s">
        <v>607</v>
      </c>
      <c r="E2079" s="232">
        <v>1</v>
      </c>
      <c r="F2079" s="233">
        <v>33970</v>
      </c>
      <c r="G2079" s="232" t="s">
        <v>253</v>
      </c>
      <c r="H2079" s="234">
        <v>1</v>
      </c>
      <c r="I2079" s="236">
        <v>1</v>
      </c>
      <c r="J2079" s="236"/>
      <c r="X2079" s="176" t="s">
        <v>1144</v>
      </c>
      <c r="Y2079" s="176" t="s">
        <v>1144</v>
      </c>
      <c r="Z2079" s="176" t="s">
        <v>1144</v>
      </c>
    </row>
    <row r="2080" spans="1:26" x14ac:dyDescent="0.3">
      <c r="A2080" s="232">
        <v>809333</v>
      </c>
      <c r="B2080" s="232" t="s">
        <v>3563</v>
      </c>
      <c r="C2080" s="232" t="s">
        <v>67</v>
      </c>
      <c r="D2080" s="232" t="s">
        <v>634</v>
      </c>
      <c r="E2080" s="232">
        <v>1</v>
      </c>
      <c r="F2080" s="233">
        <v>35963</v>
      </c>
      <c r="G2080" s="232" t="s">
        <v>251</v>
      </c>
      <c r="H2080" s="234">
        <v>1</v>
      </c>
      <c r="I2080" s="236">
        <v>1</v>
      </c>
      <c r="J2080" s="236"/>
      <c r="Y2080" s="176" t="s">
        <v>1144</v>
      </c>
      <c r="Z2080" s="176" t="s">
        <v>1144</v>
      </c>
    </row>
    <row r="2081" spans="1:26" x14ac:dyDescent="0.3">
      <c r="A2081" s="232">
        <v>809335</v>
      </c>
      <c r="B2081" s="232" t="s">
        <v>3564</v>
      </c>
      <c r="C2081" s="232" t="s">
        <v>94</v>
      </c>
      <c r="D2081" s="232" t="s">
        <v>628</v>
      </c>
      <c r="E2081" s="232">
        <v>1</v>
      </c>
      <c r="F2081" s="233">
        <v>31413</v>
      </c>
      <c r="G2081" s="232" t="s">
        <v>261</v>
      </c>
      <c r="H2081" s="234">
        <v>1</v>
      </c>
      <c r="I2081" s="236">
        <v>1</v>
      </c>
      <c r="J2081" s="236"/>
      <c r="X2081" s="176" t="s">
        <v>1144</v>
      </c>
      <c r="Y2081" s="176" t="s">
        <v>1144</v>
      </c>
      <c r="Z2081" s="176" t="s">
        <v>1144</v>
      </c>
    </row>
    <row r="2082" spans="1:26" x14ac:dyDescent="0.3">
      <c r="A2082" s="232">
        <v>809461</v>
      </c>
      <c r="B2082" s="232" t="s">
        <v>3567</v>
      </c>
      <c r="C2082" s="232" t="s">
        <v>192</v>
      </c>
      <c r="D2082" s="232" t="s">
        <v>607</v>
      </c>
      <c r="E2082" s="232">
        <v>1</v>
      </c>
      <c r="F2082" s="233">
        <v>35445</v>
      </c>
      <c r="G2082" s="232" t="s">
        <v>251</v>
      </c>
      <c r="H2082" s="234">
        <v>1</v>
      </c>
      <c r="I2082" s="236">
        <v>1</v>
      </c>
      <c r="J2082" s="236"/>
      <c r="X2082" s="176" t="s">
        <v>1144</v>
      </c>
      <c r="Y2082" s="176" t="s">
        <v>1144</v>
      </c>
      <c r="Z2082" s="176" t="s">
        <v>1144</v>
      </c>
    </row>
    <row r="2083" spans="1:26" x14ac:dyDescent="0.3">
      <c r="A2083" s="232">
        <v>809489</v>
      </c>
      <c r="B2083" s="232" t="s">
        <v>3569</v>
      </c>
      <c r="C2083" s="232" t="s">
        <v>64</v>
      </c>
      <c r="D2083" s="232" t="s">
        <v>726</v>
      </c>
      <c r="E2083" s="232">
        <v>1</v>
      </c>
      <c r="F2083" s="233">
        <v>35431</v>
      </c>
      <c r="G2083" s="232" t="s">
        <v>251</v>
      </c>
      <c r="H2083" s="234">
        <v>1</v>
      </c>
      <c r="I2083" s="236">
        <v>1</v>
      </c>
      <c r="J2083" s="236"/>
      <c r="X2083" s="176" t="s">
        <v>1144</v>
      </c>
      <c r="Y2083" s="176" t="s">
        <v>1144</v>
      </c>
      <c r="Z2083" s="176" t="s">
        <v>1144</v>
      </c>
    </row>
    <row r="2084" spans="1:26" x14ac:dyDescent="0.3">
      <c r="A2084" s="232">
        <v>809510</v>
      </c>
      <c r="B2084" s="232" t="s">
        <v>3570</v>
      </c>
      <c r="C2084" s="232" t="s">
        <v>3571</v>
      </c>
      <c r="D2084" s="232" t="s">
        <v>634</v>
      </c>
      <c r="E2084" s="232">
        <v>1</v>
      </c>
      <c r="F2084" s="233">
        <v>30629</v>
      </c>
      <c r="H2084" s="234">
        <v>1</v>
      </c>
      <c r="I2084" s="236">
        <v>1</v>
      </c>
      <c r="J2084" s="236"/>
      <c r="X2084" s="176" t="s">
        <v>1144</v>
      </c>
      <c r="Y2084" s="176" t="s">
        <v>1144</v>
      </c>
      <c r="Z2084" s="176" t="s">
        <v>1144</v>
      </c>
    </row>
    <row r="2085" spans="1:26" x14ac:dyDescent="0.3">
      <c r="A2085" s="232">
        <v>809555</v>
      </c>
      <c r="B2085" s="232" t="s">
        <v>3572</v>
      </c>
      <c r="C2085" s="232" t="s">
        <v>116</v>
      </c>
      <c r="D2085" s="232" t="s">
        <v>662</v>
      </c>
      <c r="E2085" s="232">
        <v>1</v>
      </c>
      <c r="F2085" s="233">
        <v>35986</v>
      </c>
      <c r="G2085" s="232" t="s">
        <v>3573</v>
      </c>
      <c r="H2085" s="234">
        <v>1</v>
      </c>
      <c r="I2085" s="236">
        <v>1</v>
      </c>
      <c r="J2085" s="236"/>
      <c r="Y2085" s="176" t="s">
        <v>1144</v>
      </c>
      <c r="Z2085" s="176" t="s">
        <v>1144</v>
      </c>
    </row>
    <row r="2086" spans="1:26" x14ac:dyDescent="0.3">
      <c r="A2086" s="232">
        <v>809573</v>
      </c>
      <c r="B2086" s="232" t="s">
        <v>3574</v>
      </c>
      <c r="C2086" s="232" t="s">
        <v>128</v>
      </c>
      <c r="D2086" s="232" t="s">
        <v>3575</v>
      </c>
      <c r="E2086" s="232">
        <v>1</v>
      </c>
      <c r="F2086" s="233">
        <v>35796</v>
      </c>
      <c r="G2086" s="232" t="s">
        <v>2848</v>
      </c>
      <c r="H2086" s="234">
        <v>1</v>
      </c>
      <c r="I2086" s="236">
        <v>1</v>
      </c>
      <c r="J2086" s="236"/>
      <c r="Y2086" s="176" t="s">
        <v>1144</v>
      </c>
      <c r="Z2086" s="176" t="s">
        <v>1144</v>
      </c>
    </row>
    <row r="2087" spans="1:26" x14ac:dyDescent="0.3">
      <c r="A2087" s="232">
        <v>809959</v>
      </c>
      <c r="B2087" s="232" t="s">
        <v>3577</v>
      </c>
      <c r="C2087" s="232" t="s">
        <v>129</v>
      </c>
      <c r="D2087" s="232" t="s">
        <v>670</v>
      </c>
      <c r="E2087" s="232">
        <v>1</v>
      </c>
      <c r="F2087" s="233">
        <v>36000</v>
      </c>
      <c r="G2087" s="232" t="s">
        <v>251</v>
      </c>
      <c r="H2087" s="234">
        <v>1</v>
      </c>
      <c r="I2087" s="236">
        <v>1</v>
      </c>
      <c r="J2087" s="236"/>
      <c r="Y2087" s="176" t="s">
        <v>1144</v>
      </c>
      <c r="Z2087" s="176" t="s">
        <v>1144</v>
      </c>
    </row>
    <row r="2088" spans="1:26" x14ac:dyDescent="0.3">
      <c r="A2088" s="232">
        <v>809967</v>
      </c>
      <c r="B2088" s="232" t="s">
        <v>3578</v>
      </c>
      <c r="C2088" s="232" t="s">
        <v>61</v>
      </c>
      <c r="D2088" s="232" t="s">
        <v>747</v>
      </c>
      <c r="E2088" s="232">
        <v>1</v>
      </c>
      <c r="F2088" s="233">
        <v>36091</v>
      </c>
      <c r="G2088" s="232" t="s">
        <v>695</v>
      </c>
      <c r="H2088" s="234">
        <v>1</v>
      </c>
      <c r="I2088" s="236">
        <v>1</v>
      </c>
      <c r="J2088" s="236"/>
      <c r="Y2088" s="176" t="s">
        <v>1144</v>
      </c>
      <c r="Z2088" s="176" t="s">
        <v>1144</v>
      </c>
    </row>
    <row r="2089" spans="1:26" x14ac:dyDescent="0.3">
      <c r="A2089" s="232">
        <v>810017</v>
      </c>
      <c r="B2089" s="232" t="s">
        <v>3579</v>
      </c>
      <c r="C2089" s="232" t="s">
        <v>104</v>
      </c>
      <c r="D2089" s="232" t="s">
        <v>633</v>
      </c>
      <c r="E2089" s="232">
        <v>1</v>
      </c>
      <c r="F2089" s="233">
        <v>36100</v>
      </c>
      <c r="G2089" s="232" t="s">
        <v>836</v>
      </c>
      <c r="H2089" s="234">
        <v>1</v>
      </c>
      <c r="I2089" s="236">
        <v>1</v>
      </c>
      <c r="J2089" s="236"/>
      <c r="X2089" s="176" t="s">
        <v>1144</v>
      </c>
      <c r="Y2089" s="176" t="s">
        <v>1144</v>
      </c>
      <c r="Z2089" s="176" t="s">
        <v>1144</v>
      </c>
    </row>
    <row r="2090" spans="1:26" x14ac:dyDescent="0.3">
      <c r="A2090" s="232">
        <v>810019</v>
      </c>
      <c r="B2090" s="232" t="s">
        <v>3580</v>
      </c>
      <c r="C2090" s="232" t="s">
        <v>3581</v>
      </c>
      <c r="D2090" s="232" t="s">
        <v>1643</v>
      </c>
      <c r="E2090" s="232">
        <v>1</v>
      </c>
      <c r="F2090" s="233">
        <v>35446</v>
      </c>
      <c r="G2090" s="232" t="s">
        <v>251</v>
      </c>
      <c r="H2090" s="234">
        <v>1</v>
      </c>
      <c r="I2090" s="236">
        <v>1</v>
      </c>
      <c r="J2090" s="236"/>
      <c r="Y2090" s="176" t="s">
        <v>1144</v>
      </c>
      <c r="Z2090" s="176" t="s">
        <v>1144</v>
      </c>
    </row>
    <row r="2091" spans="1:26" x14ac:dyDescent="0.3">
      <c r="A2091" s="232">
        <v>810047</v>
      </c>
      <c r="B2091" s="232" t="s">
        <v>3583</v>
      </c>
      <c r="C2091" s="232" t="s">
        <v>67</v>
      </c>
      <c r="D2091" s="232" t="s">
        <v>1765</v>
      </c>
      <c r="E2091" s="232">
        <v>1</v>
      </c>
      <c r="F2091" s="233">
        <v>36228</v>
      </c>
      <c r="G2091" s="232" t="s">
        <v>251</v>
      </c>
      <c r="H2091" s="234">
        <v>1</v>
      </c>
      <c r="I2091" s="236">
        <v>1</v>
      </c>
      <c r="J2091" s="236"/>
      <c r="X2091" s="176" t="s">
        <v>1144</v>
      </c>
      <c r="Y2091" s="176" t="s">
        <v>1144</v>
      </c>
      <c r="Z2091" s="176" t="s">
        <v>1144</v>
      </c>
    </row>
    <row r="2092" spans="1:26" x14ac:dyDescent="0.3">
      <c r="A2092" s="232">
        <v>810099</v>
      </c>
      <c r="B2092" s="232" t="s">
        <v>3584</v>
      </c>
      <c r="C2092" s="232" t="s">
        <v>415</v>
      </c>
      <c r="D2092" s="232" t="s">
        <v>2616</v>
      </c>
      <c r="E2092" s="232">
        <v>1</v>
      </c>
      <c r="F2092" s="233">
        <v>36180</v>
      </c>
      <c r="G2092" s="232" t="s">
        <v>251</v>
      </c>
      <c r="H2092" s="234">
        <v>1</v>
      </c>
      <c r="I2092" s="236">
        <v>1</v>
      </c>
      <c r="J2092" s="236"/>
      <c r="X2092" s="176" t="s">
        <v>1144</v>
      </c>
      <c r="Y2092" s="176" t="s">
        <v>1144</v>
      </c>
      <c r="Z2092" s="176" t="s">
        <v>1144</v>
      </c>
    </row>
    <row r="2093" spans="1:26" x14ac:dyDescent="0.3">
      <c r="A2093" s="232">
        <v>810115</v>
      </c>
      <c r="B2093" s="232" t="s">
        <v>3585</v>
      </c>
      <c r="C2093" s="232" t="s">
        <v>153</v>
      </c>
      <c r="D2093" s="232" t="s">
        <v>852</v>
      </c>
      <c r="E2093" s="232">
        <v>1</v>
      </c>
      <c r="F2093" s="233">
        <v>35855</v>
      </c>
      <c r="G2093" s="232" t="s">
        <v>251</v>
      </c>
      <c r="H2093" s="234">
        <v>1</v>
      </c>
      <c r="I2093" s="236">
        <v>1</v>
      </c>
      <c r="J2093" s="236"/>
      <c r="X2093" s="176" t="s">
        <v>1144</v>
      </c>
      <c r="Y2093" s="176" t="s">
        <v>1144</v>
      </c>
      <c r="Z2093" s="176" t="s">
        <v>1144</v>
      </c>
    </row>
    <row r="2094" spans="1:26" x14ac:dyDescent="0.3">
      <c r="A2094" s="232">
        <v>810125</v>
      </c>
      <c r="B2094" s="232" t="s">
        <v>3586</v>
      </c>
      <c r="C2094" s="232" t="s">
        <v>354</v>
      </c>
      <c r="D2094" s="232" t="s">
        <v>710</v>
      </c>
      <c r="E2094" s="232">
        <v>1</v>
      </c>
      <c r="F2094" s="233">
        <v>35443</v>
      </c>
      <c r="G2094" s="232" t="s">
        <v>251</v>
      </c>
      <c r="H2094" s="234">
        <v>1</v>
      </c>
      <c r="I2094" s="236">
        <v>1</v>
      </c>
      <c r="J2094" s="236"/>
      <c r="Y2094" s="176" t="s">
        <v>1144</v>
      </c>
      <c r="Z2094" s="176" t="s">
        <v>1144</v>
      </c>
    </row>
    <row r="2095" spans="1:26" x14ac:dyDescent="0.3">
      <c r="A2095" s="232">
        <v>810151</v>
      </c>
      <c r="B2095" s="232" t="s">
        <v>3587</v>
      </c>
      <c r="C2095" s="232" t="s">
        <v>163</v>
      </c>
      <c r="D2095" s="232" t="s">
        <v>1305</v>
      </c>
      <c r="E2095" s="232">
        <v>1</v>
      </c>
      <c r="F2095" s="233">
        <v>36161</v>
      </c>
      <c r="G2095" s="232" t="s">
        <v>251</v>
      </c>
      <c r="H2095" s="234">
        <v>1</v>
      </c>
      <c r="I2095" s="236">
        <v>1</v>
      </c>
      <c r="J2095" s="236"/>
      <c r="Y2095" s="176" t="s">
        <v>1144</v>
      </c>
      <c r="Z2095" s="176" t="s">
        <v>1144</v>
      </c>
    </row>
    <row r="2096" spans="1:26" x14ac:dyDescent="0.3">
      <c r="A2096" s="232">
        <v>810153</v>
      </c>
      <c r="B2096" s="232" t="s">
        <v>3588</v>
      </c>
      <c r="C2096" s="232" t="s">
        <v>3589</v>
      </c>
      <c r="D2096" s="232" t="s">
        <v>3590</v>
      </c>
      <c r="E2096" s="232">
        <v>1</v>
      </c>
      <c r="F2096" s="233">
        <v>36295</v>
      </c>
      <c r="G2096" s="232" t="s">
        <v>251</v>
      </c>
      <c r="H2096" s="234">
        <v>1</v>
      </c>
      <c r="I2096" s="236">
        <v>1</v>
      </c>
      <c r="J2096" s="236"/>
      <c r="X2096" s="176" t="s">
        <v>1144</v>
      </c>
      <c r="Y2096" s="176" t="s">
        <v>1144</v>
      </c>
      <c r="Z2096" s="176" t="s">
        <v>1144</v>
      </c>
    </row>
    <row r="2097" spans="1:26" x14ac:dyDescent="0.3">
      <c r="A2097" s="232">
        <v>810365</v>
      </c>
      <c r="B2097" s="232" t="s">
        <v>3593</v>
      </c>
      <c r="C2097" s="232" t="s">
        <v>306</v>
      </c>
      <c r="D2097" s="232" t="s">
        <v>746</v>
      </c>
      <c r="E2097" s="232">
        <v>1</v>
      </c>
      <c r="F2097" s="233">
        <v>32143</v>
      </c>
      <c r="G2097" s="232" t="s">
        <v>251</v>
      </c>
      <c r="H2097" s="234">
        <v>1</v>
      </c>
      <c r="I2097" s="236">
        <v>1</v>
      </c>
      <c r="J2097" s="236"/>
      <c r="X2097" s="176" t="s">
        <v>1144</v>
      </c>
      <c r="Y2097" s="176" t="s">
        <v>1144</v>
      </c>
      <c r="Z2097" s="176" t="s">
        <v>1144</v>
      </c>
    </row>
    <row r="2098" spans="1:26" x14ac:dyDescent="0.3">
      <c r="A2098" s="232">
        <v>810504</v>
      </c>
      <c r="B2098" s="232" t="s">
        <v>3596</v>
      </c>
      <c r="C2098" s="232" t="s">
        <v>89</v>
      </c>
      <c r="D2098" s="232" t="s">
        <v>602</v>
      </c>
      <c r="E2098" s="232">
        <v>1</v>
      </c>
      <c r="F2098" s="233">
        <v>36276</v>
      </c>
      <c r="G2098" s="232" t="s">
        <v>251</v>
      </c>
      <c r="H2098" s="234">
        <v>1</v>
      </c>
      <c r="I2098" s="236">
        <v>1</v>
      </c>
      <c r="J2098" s="236"/>
      <c r="X2098" s="176" t="s">
        <v>1144</v>
      </c>
      <c r="Y2098" s="176" t="s">
        <v>1144</v>
      </c>
      <c r="Z2098" s="176" t="s">
        <v>1144</v>
      </c>
    </row>
    <row r="2099" spans="1:26" x14ac:dyDescent="0.3">
      <c r="A2099" s="232">
        <v>810589</v>
      </c>
      <c r="B2099" s="232" t="s">
        <v>3602</v>
      </c>
      <c r="C2099" s="232" t="s">
        <v>3603</v>
      </c>
      <c r="D2099" s="232" t="s">
        <v>998</v>
      </c>
      <c r="E2099" s="232">
        <v>1</v>
      </c>
      <c r="F2099" s="233">
        <v>36340</v>
      </c>
      <c r="G2099" s="232" t="s">
        <v>702</v>
      </c>
      <c r="H2099" s="234">
        <v>1</v>
      </c>
      <c r="I2099" s="236">
        <v>1</v>
      </c>
      <c r="J2099" s="236"/>
      <c r="Y2099" s="176" t="s">
        <v>1144</v>
      </c>
      <c r="Z2099" s="176" t="s">
        <v>1144</v>
      </c>
    </row>
    <row r="2100" spans="1:26" x14ac:dyDescent="0.3">
      <c r="A2100" s="232">
        <v>810854</v>
      </c>
      <c r="B2100" s="232" t="s">
        <v>3604</v>
      </c>
      <c r="C2100" s="232" t="s">
        <v>67</v>
      </c>
      <c r="D2100" s="232" t="s">
        <v>704</v>
      </c>
      <c r="E2100" s="232">
        <v>1</v>
      </c>
      <c r="F2100" s="233">
        <v>34457</v>
      </c>
      <c r="G2100" s="232" t="s">
        <v>689</v>
      </c>
      <c r="H2100" s="234">
        <v>1</v>
      </c>
      <c r="I2100" s="236">
        <v>1</v>
      </c>
      <c r="J2100" s="236"/>
      <c r="Y2100" s="176" t="s">
        <v>1144</v>
      </c>
      <c r="Z2100" s="176" t="s">
        <v>1144</v>
      </c>
    </row>
    <row r="2101" spans="1:26" x14ac:dyDescent="0.3">
      <c r="A2101" s="232">
        <v>810863</v>
      </c>
      <c r="B2101" s="232" t="s">
        <v>3608</v>
      </c>
      <c r="C2101" s="232" t="s">
        <v>398</v>
      </c>
      <c r="D2101" s="232" t="s">
        <v>3342</v>
      </c>
      <c r="E2101" s="232">
        <v>1</v>
      </c>
      <c r="F2101" s="233">
        <v>35819</v>
      </c>
      <c r="G2101" s="232" t="s">
        <v>759</v>
      </c>
      <c r="H2101" s="234">
        <v>1</v>
      </c>
      <c r="I2101" s="236">
        <v>1</v>
      </c>
      <c r="J2101" s="236"/>
      <c r="Y2101" s="176" t="s">
        <v>1144</v>
      </c>
      <c r="Z2101" s="176" t="s">
        <v>1144</v>
      </c>
    </row>
    <row r="2102" spans="1:26" x14ac:dyDescent="0.3">
      <c r="A2102" s="232">
        <v>810868</v>
      </c>
      <c r="B2102" s="232" t="s">
        <v>3609</v>
      </c>
      <c r="C2102" s="232" t="s">
        <v>66</v>
      </c>
      <c r="D2102" s="232" t="s">
        <v>780</v>
      </c>
      <c r="E2102" s="232">
        <v>1</v>
      </c>
      <c r="F2102" s="233">
        <v>32143</v>
      </c>
      <c r="G2102" s="232" t="s">
        <v>857</v>
      </c>
      <c r="H2102" s="234">
        <v>1</v>
      </c>
      <c r="I2102" s="236">
        <v>1</v>
      </c>
      <c r="J2102" s="236"/>
      <c r="Y2102" s="176" t="s">
        <v>1144</v>
      </c>
      <c r="Z2102" s="176" t="s">
        <v>1144</v>
      </c>
    </row>
    <row r="2103" spans="1:26" x14ac:dyDescent="0.3">
      <c r="A2103" s="232">
        <v>810880</v>
      </c>
      <c r="B2103" s="232" t="s">
        <v>3611</v>
      </c>
      <c r="C2103" s="232" t="s">
        <v>411</v>
      </c>
      <c r="D2103" s="232" t="s">
        <v>3153</v>
      </c>
      <c r="E2103" s="232">
        <v>1</v>
      </c>
      <c r="F2103" s="233">
        <v>32808</v>
      </c>
      <c r="G2103" s="232" t="s">
        <v>702</v>
      </c>
      <c r="H2103" s="234">
        <v>1</v>
      </c>
      <c r="I2103" s="236">
        <v>1</v>
      </c>
      <c r="J2103" s="236"/>
      <c r="X2103" s="176" t="s">
        <v>1144</v>
      </c>
      <c r="Y2103" s="176" t="s">
        <v>1144</v>
      </c>
      <c r="Z2103" s="176" t="s">
        <v>1144</v>
      </c>
    </row>
    <row r="2104" spans="1:26" x14ac:dyDescent="0.3">
      <c r="A2104" s="232">
        <v>810881</v>
      </c>
      <c r="B2104" s="232" t="s">
        <v>3612</v>
      </c>
      <c r="C2104" s="232" t="s">
        <v>118</v>
      </c>
      <c r="D2104" s="232" t="s">
        <v>875</v>
      </c>
      <c r="E2104" s="232">
        <v>1</v>
      </c>
      <c r="H2104" s="234">
        <v>1</v>
      </c>
      <c r="I2104" s="236">
        <v>1</v>
      </c>
      <c r="J2104" s="236"/>
      <c r="Y2104" s="176" t="s">
        <v>1144</v>
      </c>
      <c r="Z2104" s="176" t="s">
        <v>1144</v>
      </c>
    </row>
    <row r="2105" spans="1:26" x14ac:dyDescent="0.3">
      <c r="A2105" s="232">
        <v>810993</v>
      </c>
      <c r="B2105" s="232" t="s">
        <v>3614</v>
      </c>
      <c r="C2105" s="232" t="s">
        <v>66</v>
      </c>
      <c r="D2105" s="232" t="s">
        <v>2522</v>
      </c>
      <c r="E2105" s="232">
        <v>1</v>
      </c>
      <c r="F2105" s="233">
        <v>35031</v>
      </c>
      <c r="G2105" s="232" t="s">
        <v>666</v>
      </c>
      <c r="H2105" s="234">
        <v>1</v>
      </c>
      <c r="I2105" s="236">
        <v>1</v>
      </c>
      <c r="J2105" s="236"/>
      <c r="X2105" s="176" t="s">
        <v>1144</v>
      </c>
      <c r="Y2105" s="176" t="s">
        <v>1144</v>
      </c>
      <c r="Z2105" s="176" t="s">
        <v>1144</v>
      </c>
    </row>
    <row r="2106" spans="1:26" x14ac:dyDescent="0.3">
      <c r="A2106" s="232">
        <v>810994</v>
      </c>
      <c r="B2106" s="232" t="s">
        <v>3615</v>
      </c>
      <c r="C2106" s="232" t="s">
        <v>70</v>
      </c>
      <c r="D2106" s="232" t="s">
        <v>2506</v>
      </c>
      <c r="E2106" s="232">
        <v>1</v>
      </c>
      <c r="F2106" s="233">
        <v>34865</v>
      </c>
      <c r="G2106" s="232" t="s">
        <v>262</v>
      </c>
      <c r="H2106" s="234">
        <v>1</v>
      </c>
      <c r="I2106" s="236">
        <v>1</v>
      </c>
      <c r="J2106" s="236"/>
      <c r="X2106" s="176" t="s">
        <v>1144</v>
      </c>
      <c r="Y2106" s="176" t="s">
        <v>1144</v>
      </c>
      <c r="Z2106" s="176" t="s">
        <v>1144</v>
      </c>
    </row>
    <row r="2107" spans="1:26" x14ac:dyDescent="0.3">
      <c r="A2107" s="232">
        <v>811009</v>
      </c>
      <c r="B2107" s="232" t="s">
        <v>3619</v>
      </c>
      <c r="C2107" s="232" t="s">
        <v>64</v>
      </c>
      <c r="D2107" s="232" t="s">
        <v>3620</v>
      </c>
      <c r="E2107" s="232">
        <v>1</v>
      </c>
      <c r="F2107" s="233">
        <v>35431</v>
      </c>
      <c r="G2107" s="232" t="s">
        <v>702</v>
      </c>
      <c r="H2107" s="234">
        <v>1</v>
      </c>
      <c r="I2107" s="236">
        <v>1</v>
      </c>
      <c r="J2107" s="236"/>
      <c r="Y2107" s="176" t="s">
        <v>1144</v>
      </c>
      <c r="Z2107" s="176" t="s">
        <v>1144</v>
      </c>
    </row>
    <row r="2108" spans="1:26" x14ac:dyDescent="0.3">
      <c r="A2108" s="232">
        <v>811010</v>
      </c>
      <c r="B2108" s="232" t="s">
        <v>3621</v>
      </c>
      <c r="C2108" s="232" t="s">
        <v>104</v>
      </c>
      <c r="D2108" s="232" t="s">
        <v>911</v>
      </c>
      <c r="E2108" s="232">
        <v>1</v>
      </c>
      <c r="F2108" s="233">
        <v>35621</v>
      </c>
      <c r="G2108" s="232" t="s">
        <v>3622</v>
      </c>
      <c r="H2108" s="234">
        <v>1</v>
      </c>
      <c r="I2108" s="236">
        <v>1</v>
      </c>
      <c r="J2108" s="236"/>
      <c r="Y2108" s="176" t="s">
        <v>1144</v>
      </c>
      <c r="Z2108" s="176" t="s">
        <v>1144</v>
      </c>
    </row>
    <row r="2109" spans="1:26" x14ac:dyDescent="0.3">
      <c r="A2109" s="232">
        <v>811016</v>
      </c>
      <c r="B2109" s="232" t="s">
        <v>3623</v>
      </c>
      <c r="C2109" s="232" t="s">
        <v>69</v>
      </c>
      <c r="D2109" s="232" t="s">
        <v>747</v>
      </c>
      <c r="E2109" s="232">
        <v>1</v>
      </c>
      <c r="F2109" s="233">
        <v>36192</v>
      </c>
      <c r="G2109" s="232" t="s">
        <v>846</v>
      </c>
      <c r="H2109" s="234">
        <v>1</v>
      </c>
      <c r="I2109" s="236">
        <v>1</v>
      </c>
      <c r="J2109" s="236"/>
      <c r="Y2109" s="176" t="s">
        <v>1144</v>
      </c>
      <c r="Z2109" s="176" t="s">
        <v>1144</v>
      </c>
    </row>
    <row r="2110" spans="1:26" x14ac:dyDescent="0.3">
      <c r="A2110" s="232">
        <v>811020</v>
      </c>
      <c r="B2110" s="232" t="s">
        <v>3624</v>
      </c>
      <c r="C2110" s="232" t="s">
        <v>62</v>
      </c>
      <c r="D2110" s="232" t="s">
        <v>3625</v>
      </c>
      <c r="E2110" s="232">
        <v>1</v>
      </c>
      <c r="F2110" s="233">
        <v>35142</v>
      </c>
      <c r="G2110" s="232" t="s">
        <v>621</v>
      </c>
      <c r="H2110" s="234">
        <v>1</v>
      </c>
      <c r="I2110" s="236">
        <v>1</v>
      </c>
      <c r="J2110" s="236"/>
      <c r="X2110" s="176" t="s">
        <v>1144</v>
      </c>
      <c r="Y2110" s="176" t="s">
        <v>1144</v>
      </c>
      <c r="Z2110" s="176" t="s">
        <v>1144</v>
      </c>
    </row>
    <row r="2111" spans="1:26" x14ac:dyDescent="0.3">
      <c r="A2111" s="232">
        <v>811022</v>
      </c>
      <c r="B2111" s="232" t="s">
        <v>3626</v>
      </c>
      <c r="C2111" s="232" t="s">
        <v>95</v>
      </c>
      <c r="D2111" s="232" t="s">
        <v>1359</v>
      </c>
      <c r="E2111" s="232">
        <v>1</v>
      </c>
      <c r="F2111" s="233">
        <v>35659</v>
      </c>
      <c r="G2111" s="232" t="s">
        <v>251</v>
      </c>
      <c r="H2111" s="234">
        <v>1</v>
      </c>
      <c r="I2111" s="236">
        <v>1</v>
      </c>
      <c r="J2111" s="236"/>
      <c r="Y2111" s="176" t="s">
        <v>1144</v>
      </c>
      <c r="Z2111" s="176" t="s">
        <v>1144</v>
      </c>
    </row>
    <row r="2112" spans="1:26" x14ac:dyDescent="0.3">
      <c r="A2112" s="232">
        <v>811025</v>
      </c>
      <c r="B2112" s="232" t="s">
        <v>3628</v>
      </c>
      <c r="C2112" s="232" t="s">
        <v>68</v>
      </c>
      <c r="D2112" s="232" t="s">
        <v>862</v>
      </c>
      <c r="E2112" s="232">
        <v>1</v>
      </c>
      <c r="F2112" s="233">
        <v>35460</v>
      </c>
      <c r="G2112" s="232" t="s">
        <v>251</v>
      </c>
      <c r="H2112" s="234">
        <v>1</v>
      </c>
      <c r="I2112" s="236">
        <v>1</v>
      </c>
      <c r="J2112" s="236"/>
      <c r="X2112" s="176" t="s">
        <v>1144</v>
      </c>
      <c r="Y2112" s="176" t="s">
        <v>1144</v>
      </c>
      <c r="Z2112" s="176" t="s">
        <v>1144</v>
      </c>
    </row>
    <row r="2113" spans="1:26" x14ac:dyDescent="0.3">
      <c r="A2113" s="232">
        <v>811029</v>
      </c>
      <c r="B2113" s="232" t="s">
        <v>3629</v>
      </c>
      <c r="C2113" s="232" t="s">
        <v>68</v>
      </c>
      <c r="D2113" s="232" t="s">
        <v>902</v>
      </c>
      <c r="E2113" s="232">
        <v>1</v>
      </c>
      <c r="F2113" s="233">
        <v>36185</v>
      </c>
      <c r="G2113" s="232" t="s">
        <v>621</v>
      </c>
      <c r="H2113" s="234">
        <v>1</v>
      </c>
      <c r="I2113" s="236">
        <v>1</v>
      </c>
      <c r="J2113" s="236"/>
      <c r="Y2113" s="176" t="s">
        <v>1144</v>
      </c>
      <c r="Z2113" s="176" t="s">
        <v>1144</v>
      </c>
    </row>
    <row r="2114" spans="1:26" x14ac:dyDescent="0.3">
      <c r="A2114" s="232">
        <v>811033</v>
      </c>
      <c r="B2114" s="232" t="s">
        <v>3632</v>
      </c>
      <c r="C2114" s="232" t="s">
        <v>197</v>
      </c>
      <c r="D2114" s="232" t="s">
        <v>724</v>
      </c>
      <c r="E2114" s="232">
        <v>1</v>
      </c>
      <c r="F2114" s="233">
        <v>35247</v>
      </c>
      <c r="G2114" s="232" t="s">
        <v>271</v>
      </c>
      <c r="H2114" s="234">
        <v>1</v>
      </c>
      <c r="I2114" s="236">
        <v>1</v>
      </c>
      <c r="J2114" s="236"/>
      <c r="Y2114" s="176" t="s">
        <v>1144</v>
      </c>
      <c r="Z2114" s="176" t="s">
        <v>1144</v>
      </c>
    </row>
    <row r="2115" spans="1:26" x14ac:dyDescent="0.3">
      <c r="A2115" s="232">
        <v>811051</v>
      </c>
      <c r="B2115" s="232" t="s">
        <v>3638</v>
      </c>
      <c r="C2115" s="232" t="s">
        <v>66</v>
      </c>
      <c r="D2115" s="232" t="s">
        <v>795</v>
      </c>
      <c r="E2115" s="232">
        <v>1</v>
      </c>
      <c r="H2115" s="234">
        <v>1</v>
      </c>
      <c r="I2115" s="236">
        <v>1</v>
      </c>
      <c r="J2115" s="236"/>
      <c r="Y2115" s="176" t="s">
        <v>1144</v>
      </c>
      <c r="Z2115" s="176" t="s">
        <v>1144</v>
      </c>
    </row>
    <row r="2116" spans="1:26" x14ac:dyDescent="0.3">
      <c r="A2116" s="232">
        <v>811054</v>
      </c>
      <c r="B2116" s="232" t="s">
        <v>3643</v>
      </c>
      <c r="C2116" s="232" t="s">
        <v>66</v>
      </c>
      <c r="D2116" s="232" t="s">
        <v>1047</v>
      </c>
      <c r="E2116" s="232">
        <v>1</v>
      </c>
      <c r="F2116" s="233">
        <v>35796</v>
      </c>
      <c r="G2116" s="232" t="s">
        <v>253</v>
      </c>
      <c r="H2116" s="234">
        <v>1</v>
      </c>
      <c r="I2116" s="236">
        <v>1</v>
      </c>
      <c r="J2116" s="236"/>
      <c r="X2116" s="176" t="s">
        <v>1144</v>
      </c>
      <c r="Y2116" s="176" t="s">
        <v>1144</v>
      </c>
      <c r="Z2116" s="176" t="s">
        <v>1144</v>
      </c>
    </row>
    <row r="2117" spans="1:26" x14ac:dyDescent="0.3">
      <c r="A2117" s="232">
        <v>811062</v>
      </c>
      <c r="B2117" s="232" t="s">
        <v>3648</v>
      </c>
      <c r="C2117" s="232" t="s">
        <v>314</v>
      </c>
      <c r="D2117" s="232" t="s">
        <v>1057</v>
      </c>
      <c r="E2117" s="232">
        <v>1</v>
      </c>
      <c r="F2117" s="233">
        <v>35859</v>
      </c>
      <c r="G2117" s="232" t="s">
        <v>253</v>
      </c>
      <c r="H2117" s="234">
        <v>1</v>
      </c>
      <c r="I2117" s="236">
        <v>1</v>
      </c>
      <c r="J2117" s="236"/>
      <c r="X2117" s="176" t="s">
        <v>1144</v>
      </c>
      <c r="Y2117" s="176" t="s">
        <v>1144</v>
      </c>
      <c r="Z2117" s="176" t="s">
        <v>1144</v>
      </c>
    </row>
    <row r="2118" spans="1:26" x14ac:dyDescent="0.3">
      <c r="A2118" s="232">
        <v>811080</v>
      </c>
      <c r="B2118" s="232" t="s">
        <v>3659</v>
      </c>
      <c r="C2118" s="232" t="s">
        <v>304</v>
      </c>
      <c r="D2118" s="232" t="s">
        <v>980</v>
      </c>
      <c r="E2118" s="232">
        <v>1</v>
      </c>
      <c r="F2118" s="233">
        <v>36161</v>
      </c>
      <c r="G2118" s="232" t="s">
        <v>251</v>
      </c>
      <c r="H2118" s="234">
        <v>1</v>
      </c>
      <c r="I2118" s="236">
        <v>1</v>
      </c>
      <c r="J2118" s="236"/>
      <c r="X2118" s="176" t="s">
        <v>1144</v>
      </c>
      <c r="Y2118" s="176" t="s">
        <v>1144</v>
      </c>
      <c r="Z2118" s="176" t="s">
        <v>1144</v>
      </c>
    </row>
    <row r="2119" spans="1:26" x14ac:dyDescent="0.3">
      <c r="A2119" s="232">
        <v>811084</v>
      </c>
      <c r="B2119" s="232" t="s">
        <v>3662</v>
      </c>
      <c r="C2119" s="232" t="s">
        <v>488</v>
      </c>
      <c r="D2119" s="232" t="s">
        <v>607</v>
      </c>
      <c r="E2119" s="232">
        <v>1</v>
      </c>
      <c r="F2119" s="233">
        <v>36072</v>
      </c>
      <c r="G2119" s="232" t="s">
        <v>848</v>
      </c>
      <c r="H2119" s="234">
        <v>1</v>
      </c>
      <c r="I2119" s="236">
        <v>1</v>
      </c>
      <c r="J2119" s="236"/>
      <c r="X2119" s="176" t="s">
        <v>1144</v>
      </c>
      <c r="Y2119" s="176" t="s">
        <v>1144</v>
      </c>
      <c r="Z2119" s="176" t="s">
        <v>1144</v>
      </c>
    </row>
    <row r="2120" spans="1:26" x14ac:dyDescent="0.3">
      <c r="A2120" s="232">
        <v>811108</v>
      </c>
      <c r="B2120" s="232" t="s">
        <v>3670</v>
      </c>
      <c r="C2120" s="232" t="s">
        <v>3671</v>
      </c>
      <c r="D2120" s="232" t="s">
        <v>1760</v>
      </c>
      <c r="E2120" s="232">
        <v>1</v>
      </c>
      <c r="F2120" s="233">
        <v>35744</v>
      </c>
      <c r="G2120" s="232" t="s">
        <v>251</v>
      </c>
      <c r="H2120" s="234">
        <v>1</v>
      </c>
      <c r="I2120" s="236">
        <v>1</v>
      </c>
      <c r="J2120" s="236"/>
      <c r="X2120" s="176" t="s">
        <v>1144</v>
      </c>
      <c r="Y2120" s="176" t="s">
        <v>1144</v>
      </c>
      <c r="Z2120" s="176" t="s">
        <v>1144</v>
      </c>
    </row>
    <row r="2121" spans="1:26" x14ac:dyDescent="0.3">
      <c r="A2121" s="232">
        <v>811110</v>
      </c>
      <c r="B2121" s="232" t="s">
        <v>3672</v>
      </c>
      <c r="C2121" s="232" t="s">
        <v>390</v>
      </c>
      <c r="D2121" s="232" t="s">
        <v>931</v>
      </c>
      <c r="E2121" s="232">
        <v>1</v>
      </c>
      <c r="F2121" s="233">
        <v>31048</v>
      </c>
      <c r="G2121" s="232" t="s">
        <v>3673</v>
      </c>
      <c r="H2121" s="234">
        <v>1</v>
      </c>
      <c r="I2121" s="236">
        <v>1</v>
      </c>
      <c r="J2121" s="236"/>
      <c r="X2121" s="176" t="s">
        <v>1144</v>
      </c>
      <c r="Y2121" s="176" t="s">
        <v>1144</v>
      </c>
      <c r="Z2121" s="176" t="s">
        <v>1144</v>
      </c>
    </row>
    <row r="2122" spans="1:26" x14ac:dyDescent="0.3">
      <c r="A2122" s="232">
        <v>811149</v>
      </c>
      <c r="B2122" s="232" t="s">
        <v>3681</v>
      </c>
      <c r="C2122" s="232" t="s">
        <v>118</v>
      </c>
      <c r="D2122" s="232" t="s">
        <v>3682</v>
      </c>
      <c r="E2122" s="232">
        <v>1</v>
      </c>
      <c r="F2122" s="233">
        <v>35796</v>
      </c>
      <c r="G2122" s="232" t="s">
        <v>749</v>
      </c>
      <c r="H2122" s="234">
        <v>1</v>
      </c>
      <c r="I2122" s="236">
        <v>1</v>
      </c>
      <c r="J2122" s="236"/>
      <c r="Y2122" s="176" t="s">
        <v>1144</v>
      </c>
      <c r="Z2122" s="176" t="s">
        <v>1144</v>
      </c>
    </row>
    <row r="2123" spans="1:26" x14ac:dyDescent="0.3">
      <c r="A2123" s="232">
        <v>811174</v>
      </c>
      <c r="B2123" s="232" t="s">
        <v>3688</v>
      </c>
      <c r="C2123" s="232" t="s">
        <v>326</v>
      </c>
      <c r="D2123" s="232" t="s">
        <v>1379</v>
      </c>
      <c r="E2123" s="232">
        <v>1</v>
      </c>
      <c r="F2123" s="233">
        <v>28330</v>
      </c>
      <c r="G2123" s="232" t="s">
        <v>253</v>
      </c>
      <c r="H2123" s="234">
        <v>1</v>
      </c>
      <c r="I2123" s="236">
        <v>1</v>
      </c>
      <c r="J2123" s="236"/>
      <c r="Y2123" s="176" t="s">
        <v>1144</v>
      </c>
      <c r="Z2123" s="176" t="s">
        <v>1144</v>
      </c>
    </row>
    <row r="2124" spans="1:26" x14ac:dyDescent="0.3">
      <c r="A2124" s="232">
        <v>811191</v>
      </c>
      <c r="B2124" s="232" t="s">
        <v>3691</v>
      </c>
      <c r="C2124" s="232" t="s">
        <v>1704</v>
      </c>
      <c r="D2124" s="232" t="s">
        <v>653</v>
      </c>
      <c r="E2124" s="232">
        <v>1</v>
      </c>
      <c r="F2124" s="233">
        <v>29087</v>
      </c>
      <c r="G2124" s="232" t="s">
        <v>251</v>
      </c>
      <c r="H2124" s="234">
        <v>1</v>
      </c>
      <c r="I2124" s="236">
        <v>1</v>
      </c>
      <c r="J2124" s="236"/>
      <c r="Y2124" s="176" t="s">
        <v>1144</v>
      </c>
      <c r="Z2124" s="176" t="s">
        <v>1144</v>
      </c>
    </row>
    <row r="2125" spans="1:26" x14ac:dyDescent="0.3">
      <c r="A2125" s="232">
        <v>811207</v>
      </c>
      <c r="B2125" s="232" t="s">
        <v>3696</v>
      </c>
      <c r="C2125" s="232" t="s">
        <v>380</v>
      </c>
      <c r="D2125" s="232" t="s">
        <v>1017</v>
      </c>
      <c r="E2125" s="232">
        <v>1</v>
      </c>
      <c r="F2125" s="233">
        <v>32874</v>
      </c>
      <c r="G2125" s="232" t="s">
        <v>271</v>
      </c>
      <c r="H2125" s="234">
        <v>1</v>
      </c>
      <c r="I2125" s="236">
        <v>1</v>
      </c>
      <c r="J2125" s="236"/>
      <c r="X2125" s="176" t="s">
        <v>1144</v>
      </c>
      <c r="Y2125" s="176" t="s">
        <v>1144</v>
      </c>
      <c r="Z2125" s="176" t="s">
        <v>1144</v>
      </c>
    </row>
    <row r="2126" spans="1:26" x14ac:dyDescent="0.3">
      <c r="A2126" s="232">
        <v>811208</v>
      </c>
      <c r="B2126" s="232" t="s">
        <v>3697</v>
      </c>
      <c r="C2126" s="232" t="s">
        <v>95</v>
      </c>
      <c r="D2126" s="232" t="s">
        <v>931</v>
      </c>
      <c r="E2126" s="232">
        <v>1</v>
      </c>
      <c r="F2126" s="233">
        <v>30527</v>
      </c>
      <c r="G2126" s="232" t="s">
        <v>251</v>
      </c>
      <c r="H2126" s="234">
        <v>1</v>
      </c>
      <c r="I2126" s="236">
        <v>1</v>
      </c>
      <c r="J2126" s="236"/>
      <c r="Y2126" s="176" t="s">
        <v>1144</v>
      </c>
      <c r="Z2126" s="176" t="s">
        <v>1144</v>
      </c>
    </row>
    <row r="2127" spans="1:26" x14ac:dyDescent="0.3">
      <c r="A2127" s="232">
        <v>811210</v>
      </c>
      <c r="B2127" s="232" t="s">
        <v>3698</v>
      </c>
      <c r="C2127" s="232" t="s">
        <v>126</v>
      </c>
      <c r="D2127" s="232" t="s">
        <v>3699</v>
      </c>
      <c r="E2127" s="232">
        <v>1</v>
      </c>
      <c r="F2127" s="233">
        <v>31692</v>
      </c>
      <c r="G2127" s="232" t="s">
        <v>253</v>
      </c>
      <c r="H2127" s="234">
        <v>1</v>
      </c>
      <c r="I2127" s="236">
        <v>1</v>
      </c>
      <c r="J2127" s="236"/>
      <c r="X2127" s="176" t="s">
        <v>1144</v>
      </c>
      <c r="Y2127" s="176" t="s">
        <v>1144</v>
      </c>
      <c r="Z2127" s="176" t="s">
        <v>1144</v>
      </c>
    </row>
    <row r="2128" spans="1:26" x14ac:dyDescent="0.3">
      <c r="A2128" s="232">
        <v>811217</v>
      </c>
      <c r="B2128" s="232" t="s">
        <v>3701</v>
      </c>
      <c r="C2128" s="232" t="s">
        <v>3702</v>
      </c>
      <c r="D2128" s="232" t="s">
        <v>3703</v>
      </c>
      <c r="E2128" s="232">
        <v>1</v>
      </c>
      <c r="G2128" s="232" t="s">
        <v>920</v>
      </c>
      <c r="H2128" s="234">
        <v>1</v>
      </c>
      <c r="I2128" s="236">
        <v>1</v>
      </c>
      <c r="J2128" s="236"/>
      <c r="X2128" s="176" t="s">
        <v>1144</v>
      </c>
      <c r="Y2128" s="176" t="s">
        <v>1144</v>
      </c>
      <c r="Z2128" s="176" t="s">
        <v>1144</v>
      </c>
    </row>
    <row r="2129" spans="1:26" x14ac:dyDescent="0.3">
      <c r="A2129" s="232">
        <v>811243</v>
      </c>
      <c r="B2129" s="232" t="s">
        <v>3707</v>
      </c>
      <c r="C2129" s="232" t="s">
        <v>120</v>
      </c>
      <c r="D2129" s="232" t="s">
        <v>739</v>
      </c>
      <c r="E2129" s="232">
        <v>1</v>
      </c>
      <c r="F2129" s="233">
        <v>35431</v>
      </c>
      <c r="G2129" s="232" t="s">
        <v>251</v>
      </c>
      <c r="H2129" s="234">
        <v>1</v>
      </c>
      <c r="I2129" s="236">
        <v>1</v>
      </c>
      <c r="J2129" s="236"/>
      <c r="Y2129" s="176" t="s">
        <v>1144</v>
      </c>
      <c r="Z2129" s="176" t="s">
        <v>1144</v>
      </c>
    </row>
    <row r="2130" spans="1:26" x14ac:dyDescent="0.3">
      <c r="A2130" s="232">
        <v>811248</v>
      </c>
      <c r="B2130" s="232" t="s">
        <v>3708</v>
      </c>
      <c r="C2130" s="232" t="s">
        <v>94</v>
      </c>
      <c r="D2130" s="232" t="s">
        <v>659</v>
      </c>
      <c r="E2130" s="232">
        <v>1</v>
      </c>
      <c r="F2130" s="233">
        <v>36188</v>
      </c>
      <c r="G2130" s="232" t="s">
        <v>3709</v>
      </c>
      <c r="H2130" s="234">
        <v>1</v>
      </c>
      <c r="I2130" s="236">
        <v>1</v>
      </c>
      <c r="J2130" s="236"/>
      <c r="X2130" s="176" t="s">
        <v>1144</v>
      </c>
      <c r="Y2130" s="176" t="s">
        <v>1144</v>
      </c>
      <c r="Z2130" s="176" t="s">
        <v>1144</v>
      </c>
    </row>
    <row r="2131" spans="1:26" x14ac:dyDescent="0.3">
      <c r="A2131" s="232">
        <v>811330</v>
      </c>
      <c r="B2131" s="232" t="s">
        <v>3711</v>
      </c>
      <c r="C2131" s="232" t="s">
        <v>3712</v>
      </c>
      <c r="D2131" s="232" t="s">
        <v>3713</v>
      </c>
      <c r="E2131" s="232">
        <v>1</v>
      </c>
      <c r="F2131" s="233">
        <v>31945</v>
      </c>
      <c r="G2131" s="232" t="s">
        <v>702</v>
      </c>
      <c r="H2131" s="234">
        <v>1</v>
      </c>
      <c r="I2131" s="236">
        <v>1</v>
      </c>
      <c r="J2131" s="236"/>
      <c r="Y2131" s="176" t="s">
        <v>1144</v>
      </c>
      <c r="Z2131" s="176" t="s">
        <v>1144</v>
      </c>
    </row>
    <row r="2132" spans="1:26" x14ac:dyDescent="0.3">
      <c r="A2132" s="232">
        <v>811333</v>
      </c>
      <c r="B2132" s="232" t="s">
        <v>3714</v>
      </c>
      <c r="C2132" s="232" t="s">
        <v>89</v>
      </c>
      <c r="D2132" s="232" t="s">
        <v>664</v>
      </c>
      <c r="E2132" s="232">
        <v>1</v>
      </c>
      <c r="F2132" s="233">
        <v>34823</v>
      </c>
      <c r="G2132" s="232" t="s">
        <v>1019</v>
      </c>
      <c r="H2132" s="234">
        <v>1</v>
      </c>
      <c r="I2132" s="236">
        <v>1</v>
      </c>
      <c r="J2132" s="236"/>
      <c r="Y2132" s="176" t="s">
        <v>1144</v>
      </c>
      <c r="Z2132" s="176" t="s">
        <v>1144</v>
      </c>
    </row>
    <row r="2133" spans="1:26" x14ac:dyDescent="0.3">
      <c r="A2133" s="232">
        <v>811347</v>
      </c>
      <c r="B2133" s="232" t="s">
        <v>3716</v>
      </c>
      <c r="C2133" s="232" t="s">
        <v>3717</v>
      </c>
      <c r="D2133" s="232" t="s">
        <v>3718</v>
      </c>
      <c r="E2133" s="232">
        <v>1</v>
      </c>
      <c r="G2133" s="232" t="s">
        <v>702</v>
      </c>
      <c r="H2133" s="234">
        <v>1</v>
      </c>
      <c r="I2133" s="236">
        <v>1</v>
      </c>
      <c r="J2133" s="236"/>
      <c r="Y2133" s="176" t="s">
        <v>1144</v>
      </c>
      <c r="Z2133" s="176" t="s">
        <v>1144</v>
      </c>
    </row>
    <row r="2134" spans="1:26" x14ac:dyDescent="0.3">
      <c r="A2134" s="232">
        <v>811348</v>
      </c>
      <c r="B2134" s="232" t="s">
        <v>3719</v>
      </c>
      <c r="C2134" s="232" t="s">
        <v>314</v>
      </c>
      <c r="D2134" s="232" t="s">
        <v>931</v>
      </c>
      <c r="E2134" s="232">
        <v>1</v>
      </c>
      <c r="F2134" s="233">
        <v>25569</v>
      </c>
      <c r="G2134" s="232" t="s">
        <v>1076</v>
      </c>
      <c r="H2134" s="234">
        <v>1</v>
      </c>
      <c r="I2134" s="236">
        <v>1</v>
      </c>
      <c r="J2134" s="236"/>
      <c r="X2134" s="176" t="s">
        <v>1144</v>
      </c>
      <c r="Y2134" s="176" t="s">
        <v>1144</v>
      </c>
      <c r="Z2134" s="176" t="s">
        <v>1144</v>
      </c>
    </row>
    <row r="2135" spans="1:26" x14ac:dyDescent="0.3">
      <c r="A2135" s="232">
        <v>811351</v>
      </c>
      <c r="B2135" s="232" t="s">
        <v>3720</v>
      </c>
      <c r="C2135" s="232" t="s">
        <v>3721</v>
      </c>
      <c r="D2135" s="232" t="s">
        <v>659</v>
      </c>
      <c r="E2135" s="232">
        <v>1</v>
      </c>
      <c r="F2135" s="233">
        <v>35822</v>
      </c>
      <c r="G2135" s="232" t="s">
        <v>661</v>
      </c>
      <c r="H2135" s="234">
        <v>1</v>
      </c>
      <c r="I2135" s="236">
        <v>1</v>
      </c>
      <c r="J2135" s="236"/>
      <c r="X2135" s="176" t="s">
        <v>1144</v>
      </c>
      <c r="Y2135" s="176" t="s">
        <v>1144</v>
      </c>
      <c r="Z2135" s="176" t="s">
        <v>1144</v>
      </c>
    </row>
    <row r="2136" spans="1:26" x14ac:dyDescent="0.3">
      <c r="A2136" s="232">
        <v>811361</v>
      </c>
      <c r="B2136" s="232" t="s">
        <v>3724</v>
      </c>
      <c r="C2136" s="232" t="s">
        <v>104</v>
      </c>
      <c r="D2136" s="232" t="s">
        <v>704</v>
      </c>
      <c r="E2136" s="232">
        <v>1</v>
      </c>
      <c r="F2136" s="233">
        <v>35574</v>
      </c>
      <c r="G2136" s="232" t="s">
        <v>251</v>
      </c>
      <c r="H2136" s="234">
        <v>1</v>
      </c>
      <c r="I2136" s="236">
        <v>1</v>
      </c>
      <c r="J2136" s="236"/>
      <c r="X2136" s="176" t="s">
        <v>1144</v>
      </c>
      <c r="Y2136" s="176" t="s">
        <v>1144</v>
      </c>
      <c r="Z2136" s="176" t="s">
        <v>1144</v>
      </c>
    </row>
    <row r="2137" spans="1:26" x14ac:dyDescent="0.3">
      <c r="A2137" s="232">
        <v>811372</v>
      </c>
      <c r="B2137" s="232" t="s">
        <v>3729</v>
      </c>
      <c r="C2137" s="232" t="s">
        <v>61</v>
      </c>
      <c r="D2137" s="232" t="s">
        <v>3730</v>
      </c>
      <c r="E2137" s="232">
        <v>1</v>
      </c>
      <c r="F2137" s="233">
        <v>27930</v>
      </c>
      <c r="G2137" s="232" t="s">
        <v>251</v>
      </c>
      <c r="H2137" s="234">
        <v>1</v>
      </c>
      <c r="I2137" s="236">
        <v>1</v>
      </c>
      <c r="J2137" s="236"/>
      <c r="X2137" s="176" t="s">
        <v>1144</v>
      </c>
      <c r="Y2137" s="176" t="s">
        <v>1144</v>
      </c>
      <c r="Z2137" s="176" t="s">
        <v>1144</v>
      </c>
    </row>
    <row r="2138" spans="1:26" x14ac:dyDescent="0.3">
      <c r="A2138" s="232">
        <v>811377</v>
      </c>
      <c r="B2138" s="232" t="s">
        <v>3733</v>
      </c>
      <c r="C2138" s="232" t="s">
        <v>3734</v>
      </c>
      <c r="D2138" s="232" t="s">
        <v>3735</v>
      </c>
      <c r="E2138" s="232">
        <v>1</v>
      </c>
      <c r="F2138" s="233">
        <v>35784</v>
      </c>
      <c r="G2138" s="232" t="s">
        <v>3736</v>
      </c>
      <c r="H2138" s="234">
        <v>1</v>
      </c>
      <c r="I2138" s="236">
        <v>1</v>
      </c>
      <c r="J2138" s="236"/>
      <c r="Y2138" s="176" t="s">
        <v>1144</v>
      </c>
      <c r="Z2138" s="176" t="s">
        <v>1144</v>
      </c>
    </row>
    <row r="2139" spans="1:26" x14ac:dyDescent="0.3">
      <c r="A2139" s="232">
        <v>811380</v>
      </c>
      <c r="B2139" s="232" t="s">
        <v>3737</v>
      </c>
      <c r="C2139" s="232" t="s">
        <v>80</v>
      </c>
      <c r="D2139" s="232" t="s">
        <v>3351</v>
      </c>
      <c r="E2139" s="232">
        <v>1</v>
      </c>
      <c r="F2139" s="233">
        <v>35796</v>
      </c>
      <c r="G2139" s="232" t="s">
        <v>3738</v>
      </c>
      <c r="H2139" s="234">
        <v>1</v>
      </c>
      <c r="I2139" s="236">
        <v>1</v>
      </c>
      <c r="J2139" s="236"/>
      <c r="Y2139" s="176" t="s">
        <v>1144</v>
      </c>
      <c r="Z2139" s="176" t="s">
        <v>1144</v>
      </c>
    </row>
    <row r="2140" spans="1:26" x14ac:dyDescent="0.3">
      <c r="A2140" s="232">
        <v>811398</v>
      </c>
      <c r="B2140" s="232" t="s">
        <v>3748</v>
      </c>
      <c r="C2140" s="232" t="s">
        <v>151</v>
      </c>
      <c r="D2140" s="232" t="s">
        <v>1741</v>
      </c>
      <c r="E2140" s="232">
        <v>1</v>
      </c>
      <c r="G2140" s="232" t="s">
        <v>253</v>
      </c>
      <c r="H2140" s="234">
        <v>1</v>
      </c>
      <c r="I2140" s="236">
        <v>1</v>
      </c>
      <c r="J2140" s="236"/>
      <c r="Y2140" s="176" t="s">
        <v>1144</v>
      </c>
      <c r="Z2140" s="176" t="s">
        <v>1144</v>
      </c>
    </row>
    <row r="2141" spans="1:26" x14ac:dyDescent="0.3">
      <c r="A2141" s="232">
        <v>811502</v>
      </c>
      <c r="B2141" s="232" t="s">
        <v>3749</v>
      </c>
      <c r="C2141" s="232" t="s">
        <v>121</v>
      </c>
      <c r="D2141" s="232" t="s">
        <v>3750</v>
      </c>
      <c r="E2141" s="232">
        <v>1</v>
      </c>
      <c r="F2141" s="233">
        <v>36192</v>
      </c>
      <c r="G2141" s="232" t="s">
        <v>251</v>
      </c>
      <c r="H2141" s="234">
        <v>1</v>
      </c>
      <c r="I2141" s="236">
        <v>1</v>
      </c>
      <c r="J2141" s="236"/>
      <c r="Y2141" s="176" t="s">
        <v>1144</v>
      </c>
      <c r="Z2141" s="176" t="s">
        <v>1144</v>
      </c>
    </row>
    <row r="2142" spans="1:26" x14ac:dyDescent="0.3">
      <c r="A2142" s="232">
        <v>811510</v>
      </c>
      <c r="B2142" s="232" t="s">
        <v>505</v>
      </c>
      <c r="C2142" s="232" t="s">
        <v>3751</v>
      </c>
      <c r="D2142" s="232" t="s">
        <v>3752</v>
      </c>
      <c r="E2142" s="232">
        <v>1</v>
      </c>
      <c r="F2142" s="233">
        <v>35331</v>
      </c>
      <c r="G2142" s="232" t="s">
        <v>1676</v>
      </c>
      <c r="H2142" s="234">
        <v>1</v>
      </c>
      <c r="I2142" s="236">
        <v>1</v>
      </c>
      <c r="J2142" s="236"/>
      <c r="X2142" s="176" t="s">
        <v>1144</v>
      </c>
      <c r="Y2142" s="176" t="s">
        <v>1144</v>
      </c>
      <c r="Z2142" s="176" t="s">
        <v>1144</v>
      </c>
    </row>
    <row r="2143" spans="1:26" x14ac:dyDescent="0.3">
      <c r="A2143" s="232">
        <v>811513</v>
      </c>
      <c r="B2143" s="232" t="s">
        <v>3753</v>
      </c>
      <c r="C2143" s="232" t="s">
        <v>189</v>
      </c>
      <c r="D2143" s="232" t="s">
        <v>654</v>
      </c>
      <c r="E2143" s="232">
        <v>1</v>
      </c>
      <c r="G2143" s="232" t="s">
        <v>251</v>
      </c>
      <c r="H2143" s="234">
        <v>1</v>
      </c>
      <c r="I2143" s="236">
        <v>1</v>
      </c>
      <c r="J2143" s="236"/>
      <c r="X2143" s="176" t="s">
        <v>1144</v>
      </c>
      <c r="Y2143" s="176" t="s">
        <v>1144</v>
      </c>
      <c r="Z2143" s="176" t="s">
        <v>1144</v>
      </c>
    </row>
    <row r="2144" spans="1:26" x14ac:dyDescent="0.3">
      <c r="A2144" s="232">
        <v>811516</v>
      </c>
      <c r="B2144" s="232" t="s">
        <v>3754</v>
      </c>
      <c r="C2144" s="232" t="s">
        <v>3755</v>
      </c>
      <c r="D2144" s="232" t="s">
        <v>627</v>
      </c>
      <c r="E2144" s="232">
        <v>1</v>
      </c>
      <c r="F2144" s="233">
        <v>36106</v>
      </c>
      <c r="G2144" s="232" t="s">
        <v>251</v>
      </c>
      <c r="H2144" s="234">
        <v>1</v>
      </c>
      <c r="I2144" s="236">
        <v>1</v>
      </c>
      <c r="J2144" s="236"/>
      <c r="Y2144" s="176" t="s">
        <v>1144</v>
      </c>
      <c r="Z2144" s="176" t="s">
        <v>1144</v>
      </c>
    </row>
    <row r="2145" spans="1:26" x14ac:dyDescent="0.3">
      <c r="A2145" s="232">
        <v>811526</v>
      </c>
      <c r="B2145" s="232" t="s">
        <v>3756</v>
      </c>
      <c r="C2145" s="232" t="s">
        <v>171</v>
      </c>
      <c r="D2145" s="232" t="s">
        <v>672</v>
      </c>
      <c r="E2145" s="232">
        <v>1</v>
      </c>
      <c r="F2145" s="233">
        <v>36161</v>
      </c>
      <c r="G2145" s="232" t="s">
        <v>269</v>
      </c>
      <c r="H2145" s="234">
        <v>1</v>
      </c>
      <c r="I2145" s="236">
        <v>1</v>
      </c>
      <c r="J2145" s="236"/>
      <c r="Y2145" s="176" t="s">
        <v>1144</v>
      </c>
      <c r="Z2145" s="176" t="s">
        <v>1144</v>
      </c>
    </row>
    <row r="2146" spans="1:26" x14ac:dyDescent="0.3">
      <c r="A2146" s="232">
        <v>811531</v>
      </c>
      <c r="B2146" s="232" t="s">
        <v>3757</v>
      </c>
      <c r="C2146" s="232" t="s">
        <v>80</v>
      </c>
      <c r="D2146" s="232" t="s">
        <v>1020</v>
      </c>
      <c r="E2146" s="232">
        <v>1</v>
      </c>
      <c r="F2146" s="233">
        <v>32874</v>
      </c>
      <c r="G2146" s="232" t="s">
        <v>251</v>
      </c>
      <c r="H2146" s="234">
        <v>1</v>
      </c>
      <c r="I2146" s="236">
        <v>1</v>
      </c>
      <c r="J2146" s="236"/>
      <c r="X2146" s="176" t="s">
        <v>1144</v>
      </c>
      <c r="Y2146" s="176" t="s">
        <v>1144</v>
      </c>
      <c r="Z2146" s="176" t="s">
        <v>1144</v>
      </c>
    </row>
    <row r="2147" spans="1:26" x14ac:dyDescent="0.3">
      <c r="A2147" s="232">
        <v>811533</v>
      </c>
      <c r="B2147" s="232" t="s">
        <v>3758</v>
      </c>
      <c r="C2147" s="232" t="s">
        <v>191</v>
      </c>
      <c r="D2147" s="232" t="s">
        <v>735</v>
      </c>
      <c r="E2147" s="232">
        <v>1</v>
      </c>
      <c r="F2147" s="233">
        <v>29587</v>
      </c>
      <c r="G2147" s="232" t="s">
        <v>253</v>
      </c>
      <c r="H2147" s="234">
        <v>1</v>
      </c>
      <c r="I2147" s="236">
        <v>1</v>
      </c>
      <c r="J2147" s="236"/>
      <c r="X2147" s="176" t="s">
        <v>1144</v>
      </c>
      <c r="Y2147" s="176" t="s">
        <v>1144</v>
      </c>
      <c r="Z2147" s="176" t="s">
        <v>1144</v>
      </c>
    </row>
    <row r="2148" spans="1:26" x14ac:dyDescent="0.3">
      <c r="A2148" s="232">
        <v>811534</v>
      </c>
      <c r="B2148" s="232" t="s">
        <v>3759</v>
      </c>
      <c r="C2148" s="232" t="s">
        <v>136</v>
      </c>
      <c r="D2148" s="232" t="s">
        <v>794</v>
      </c>
      <c r="E2148" s="232">
        <v>1</v>
      </c>
      <c r="F2148" s="233">
        <v>36175</v>
      </c>
      <c r="G2148" s="232" t="s">
        <v>1234</v>
      </c>
      <c r="H2148" s="234">
        <v>1</v>
      </c>
      <c r="I2148" s="236">
        <v>1</v>
      </c>
      <c r="J2148" s="236"/>
      <c r="X2148" s="176" t="s">
        <v>1144</v>
      </c>
      <c r="Y2148" s="176" t="s">
        <v>1144</v>
      </c>
      <c r="Z2148" s="176" t="s">
        <v>1144</v>
      </c>
    </row>
    <row r="2149" spans="1:26" x14ac:dyDescent="0.3">
      <c r="A2149" s="232">
        <v>811546</v>
      </c>
      <c r="B2149" s="232" t="s">
        <v>3760</v>
      </c>
      <c r="C2149" s="232" t="s">
        <v>68</v>
      </c>
      <c r="D2149" s="232" t="s">
        <v>1787</v>
      </c>
      <c r="E2149" s="232">
        <v>1</v>
      </c>
      <c r="F2149" s="233">
        <v>36027</v>
      </c>
      <c r="G2149" s="232" t="s">
        <v>725</v>
      </c>
      <c r="H2149" s="234">
        <v>1</v>
      </c>
      <c r="I2149" s="236">
        <v>1</v>
      </c>
      <c r="J2149" s="236"/>
      <c r="Y2149" s="176" t="s">
        <v>1144</v>
      </c>
      <c r="Z2149" s="176" t="s">
        <v>1144</v>
      </c>
    </row>
    <row r="2150" spans="1:26" x14ac:dyDescent="0.3">
      <c r="A2150" s="232">
        <v>811549</v>
      </c>
      <c r="B2150" s="232" t="s">
        <v>3761</v>
      </c>
      <c r="C2150" s="232" t="s">
        <v>66</v>
      </c>
      <c r="D2150" s="232" t="s">
        <v>717</v>
      </c>
      <c r="E2150" s="232">
        <v>1</v>
      </c>
      <c r="F2150" s="233">
        <v>35982</v>
      </c>
      <c r="G2150" s="232" t="s">
        <v>251</v>
      </c>
      <c r="H2150" s="234">
        <v>1</v>
      </c>
      <c r="I2150" s="236">
        <v>1</v>
      </c>
      <c r="J2150" s="236"/>
      <c r="Y2150" s="176" t="s">
        <v>1144</v>
      </c>
      <c r="Z2150" s="176" t="s">
        <v>1144</v>
      </c>
    </row>
    <row r="2151" spans="1:26" x14ac:dyDescent="0.3">
      <c r="A2151" s="232">
        <v>811553</v>
      </c>
      <c r="B2151" s="232" t="s">
        <v>3762</v>
      </c>
      <c r="C2151" s="232" t="s">
        <v>199</v>
      </c>
      <c r="D2151" s="232" t="s">
        <v>628</v>
      </c>
      <c r="E2151" s="232">
        <v>1</v>
      </c>
      <c r="F2151" s="233">
        <v>35796</v>
      </c>
      <c r="G2151" s="232" t="s">
        <v>3763</v>
      </c>
      <c r="H2151" s="234">
        <v>1</v>
      </c>
      <c r="I2151" s="236">
        <v>1</v>
      </c>
      <c r="J2151" s="236"/>
      <c r="Y2151" s="176" t="s">
        <v>1144</v>
      </c>
      <c r="Z2151" s="176" t="s">
        <v>1144</v>
      </c>
    </row>
    <row r="2152" spans="1:26" x14ac:dyDescent="0.3">
      <c r="A2152" s="232">
        <v>811565</v>
      </c>
      <c r="B2152" s="232" t="s">
        <v>3764</v>
      </c>
      <c r="C2152" s="232" t="s">
        <v>103</v>
      </c>
      <c r="D2152" s="232" t="s">
        <v>3765</v>
      </c>
      <c r="E2152" s="232">
        <v>1</v>
      </c>
      <c r="F2152" s="233">
        <v>35225</v>
      </c>
      <c r="G2152" s="232" t="s">
        <v>3766</v>
      </c>
      <c r="H2152" s="234">
        <v>1</v>
      </c>
      <c r="I2152" s="236">
        <v>1</v>
      </c>
      <c r="J2152" s="236"/>
      <c r="X2152" s="176" t="s">
        <v>1144</v>
      </c>
      <c r="Y2152" s="176" t="s">
        <v>1144</v>
      </c>
      <c r="Z2152" s="176" t="s">
        <v>1144</v>
      </c>
    </row>
    <row r="2153" spans="1:26" x14ac:dyDescent="0.3">
      <c r="A2153" s="232">
        <v>811567</v>
      </c>
      <c r="B2153" s="232" t="s">
        <v>3767</v>
      </c>
      <c r="C2153" s="232" t="s">
        <v>3768</v>
      </c>
      <c r="D2153" s="232" t="s">
        <v>958</v>
      </c>
      <c r="E2153" s="232">
        <v>1</v>
      </c>
      <c r="F2153" s="233">
        <v>34799</v>
      </c>
      <c r="G2153" s="232" t="s">
        <v>749</v>
      </c>
      <c r="H2153" s="234">
        <v>1</v>
      </c>
      <c r="I2153" s="236">
        <v>1</v>
      </c>
      <c r="J2153" s="236"/>
      <c r="X2153" s="176" t="s">
        <v>1144</v>
      </c>
      <c r="Y2153" s="176" t="s">
        <v>1144</v>
      </c>
      <c r="Z2153" s="176" t="s">
        <v>1144</v>
      </c>
    </row>
    <row r="2154" spans="1:26" x14ac:dyDescent="0.3">
      <c r="A2154" s="232">
        <v>811578</v>
      </c>
      <c r="B2154" s="232" t="s">
        <v>3769</v>
      </c>
      <c r="C2154" s="232" t="s">
        <v>125</v>
      </c>
      <c r="D2154" s="232" t="s">
        <v>723</v>
      </c>
      <c r="E2154" s="232">
        <v>1</v>
      </c>
      <c r="G2154" s="232" t="s">
        <v>251</v>
      </c>
      <c r="H2154" s="234">
        <v>1</v>
      </c>
      <c r="I2154" s="236">
        <v>1</v>
      </c>
      <c r="J2154" s="236"/>
      <c r="X2154" s="176" t="s">
        <v>1144</v>
      </c>
      <c r="Y2154" s="176" t="s">
        <v>1144</v>
      </c>
      <c r="Z2154" s="176" t="s">
        <v>1144</v>
      </c>
    </row>
    <row r="2155" spans="1:26" x14ac:dyDescent="0.3">
      <c r="A2155" s="232">
        <v>811579</v>
      </c>
      <c r="B2155" s="232" t="s">
        <v>3770</v>
      </c>
      <c r="C2155" s="232" t="s">
        <v>64</v>
      </c>
      <c r="D2155" s="232" t="s">
        <v>3771</v>
      </c>
      <c r="E2155" s="232">
        <v>1</v>
      </c>
      <c r="F2155" s="233">
        <v>35188</v>
      </c>
      <c r="G2155" s="232" t="s">
        <v>251</v>
      </c>
      <c r="H2155" s="234">
        <v>1</v>
      </c>
      <c r="I2155" s="236">
        <v>1</v>
      </c>
      <c r="J2155" s="236"/>
      <c r="Y2155" s="176" t="s">
        <v>1144</v>
      </c>
      <c r="Z2155" s="176" t="s">
        <v>1144</v>
      </c>
    </row>
    <row r="2156" spans="1:26" x14ac:dyDescent="0.3">
      <c r="A2156" s="232">
        <v>811580</v>
      </c>
      <c r="B2156" s="232" t="s">
        <v>3772</v>
      </c>
      <c r="C2156" s="232" t="s">
        <v>3773</v>
      </c>
      <c r="D2156" s="232" t="s">
        <v>939</v>
      </c>
      <c r="E2156" s="232">
        <v>1</v>
      </c>
      <c r="F2156" s="233">
        <v>34700</v>
      </c>
      <c r="G2156" s="232" t="s">
        <v>702</v>
      </c>
      <c r="H2156" s="234">
        <v>1</v>
      </c>
      <c r="I2156" s="236">
        <v>1</v>
      </c>
      <c r="J2156" s="236"/>
      <c r="Y2156" s="176" t="s">
        <v>1144</v>
      </c>
      <c r="Z2156" s="176" t="s">
        <v>1144</v>
      </c>
    </row>
    <row r="2157" spans="1:26" x14ac:dyDescent="0.3">
      <c r="A2157" s="232">
        <v>811582</v>
      </c>
      <c r="B2157" s="232" t="s">
        <v>3774</v>
      </c>
      <c r="C2157" s="232" t="s">
        <v>118</v>
      </c>
      <c r="D2157" s="232" t="s">
        <v>980</v>
      </c>
      <c r="E2157" s="232">
        <v>1</v>
      </c>
      <c r="F2157" s="233">
        <v>35942</v>
      </c>
      <c r="G2157" s="232" t="s">
        <v>251</v>
      </c>
      <c r="H2157" s="234">
        <v>1</v>
      </c>
      <c r="I2157" s="236">
        <v>1</v>
      </c>
      <c r="J2157" s="236"/>
      <c r="X2157" s="176" t="s">
        <v>1144</v>
      </c>
      <c r="Y2157" s="176" t="s">
        <v>1144</v>
      </c>
      <c r="Z2157" s="176" t="s">
        <v>1144</v>
      </c>
    </row>
    <row r="2158" spans="1:26" x14ac:dyDescent="0.3">
      <c r="A2158" s="232">
        <v>811590</v>
      </c>
      <c r="B2158" s="232" t="s">
        <v>3775</v>
      </c>
      <c r="C2158" s="232" t="s">
        <v>136</v>
      </c>
      <c r="D2158" s="232" t="s">
        <v>784</v>
      </c>
      <c r="E2158" s="232">
        <v>1</v>
      </c>
      <c r="F2158" s="233">
        <v>32874</v>
      </c>
      <c r="G2158" s="232" t="s">
        <v>251</v>
      </c>
      <c r="H2158" s="234">
        <v>1</v>
      </c>
      <c r="I2158" s="236">
        <v>1</v>
      </c>
      <c r="J2158" s="236"/>
      <c r="Y2158" s="176" t="s">
        <v>1144</v>
      </c>
      <c r="Z2158" s="176" t="s">
        <v>1144</v>
      </c>
    </row>
    <row r="2159" spans="1:26" x14ac:dyDescent="0.3">
      <c r="A2159" s="232">
        <v>811621</v>
      </c>
      <c r="B2159" s="232" t="s">
        <v>3780</v>
      </c>
      <c r="C2159" s="232" t="s">
        <v>424</v>
      </c>
      <c r="D2159" s="232" t="s">
        <v>1477</v>
      </c>
      <c r="E2159" s="232">
        <v>1</v>
      </c>
      <c r="F2159" s="233">
        <v>36055</v>
      </c>
      <c r="G2159" s="232" t="s">
        <v>251</v>
      </c>
      <c r="H2159" s="234">
        <v>1</v>
      </c>
      <c r="I2159" s="236">
        <v>1</v>
      </c>
      <c r="J2159" s="236"/>
      <c r="X2159" s="176" t="s">
        <v>1144</v>
      </c>
      <c r="Y2159" s="176" t="s">
        <v>1144</v>
      </c>
      <c r="Z2159" s="176" t="s">
        <v>1144</v>
      </c>
    </row>
    <row r="2160" spans="1:26" x14ac:dyDescent="0.3">
      <c r="A2160" s="232">
        <v>811623</v>
      </c>
      <c r="B2160" s="232" t="s">
        <v>3781</v>
      </c>
      <c r="C2160" s="232" t="s">
        <v>436</v>
      </c>
      <c r="D2160" s="232" t="s">
        <v>817</v>
      </c>
      <c r="E2160" s="232">
        <v>1</v>
      </c>
      <c r="F2160" s="233">
        <v>36161</v>
      </c>
      <c r="G2160" s="232" t="s">
        <v>709</v>
      </c>
      <c r="H2160" s="234">
        <v>1</v>
      </c>
      <c r="I2160" s="236">
        <v>1</v>
      </c>
      <c r="J2160" s="236"/>
      <c r="X2160" s="176" t="s">
        <v>1144</v>
      </c>
      <c r="Y2160" s="176" t="s">
        <v>1144</v>
      </c>
      <c r="Z2160" s="176" t="s">
        <v>1144</v>
      </c>
    </row>
    <row r="2161" spans="1:26" x14ac:dyDescent="0.3">
      <c r="A2161" s="232">
        <v>811624</v>
      </c>
      <c r="B2161" s="232" t="s">
        <v>3782</v>
      </c>
      <c r="C2161" s="232" t="s">
        <v>507</v>
      </c>
      <c r="D2161" s="232" t="s">
        <v>3783</v>
      </c>
      <c r="E2161" s="232">
        <v>1</v>
      </c>
      <c r="F2161" s="233">
        <v>35796</v>
      </c>
      <c r="G2161" s="232" t="s">
        <v>685</v>
      </c>
      <c r="H2161" s="234">
        <v>1</v>
      </c>
      <c r="I2161" s="236">
        <v>1</v>
      </c>
      <c r="J2161" s="236"/>
      <c r="X2161" s="176" t="s">
        <v>1144</v>
      </c>
      <c r="Y2161" s="176" t="s">
        <v>1144</v>
      </c>
      <c r="Z2161" s="176" t="s">
        <v>1144</v>
      </c>
    </row>
    <row r="2162" spans="1:26" x14ac:dyDescent="0.3">
      <c r="A2162" s="232">
        <v>811687</v>
      </c>
      <c r="B2162" s="232" t="s">
        <v>3788</v>
      </c>
      <c r="C2162" s="232" t="s">
        <v>3789</v>
      </c>
      <c r="D2162" s="232" t="s">
        <v>630</v>
      </c>
      <c r="E2162" s="232">
        <v>1</v>
      </c>
      <c r="F2162" s="233">
        <v>35922</v>
      </c>
      <c r="G2162" s="232" t="s">
        <v>251</v>
      </c>
      <c r="H2162" s="234">
        <v>1</v>
      </c>
      <c r="I2162" s="236">
        <v>1</v>
      </c>
      <c r="J2162" s="236"/>
      <c r="Y2162" s="176" t="s">
        <v>1144</v>
      </c>
      <c r="Z2162" s="176" t="s">
        <v>1144</v>
      </c>
    </row>
    <row r="2163" spans="1:26" x14ac:dyDescent="0.3">
      <c r="A2163" s="232">
        <v>811714</v>
      </c>
      <c r="B2163" s="232" t="s">
        <v>3792</v>
      </c>
      <c r="C2163" s="232" t="s">
        <v>3793</v>
      </c>
      <c r="D2163" s="232" t="s">
        <v>3794</v>
      </c>
      <c r="E2163" s="232">
        <v>1</v>
      </c>
      <c r="F2163" s="233">
        <v>35822</v>
      </c>
      <c r="G2163" s="232" t="s">
        <v>663</v>
      </c>
      <c r="H2163" s="234">
        <v>1</v>
      </c>
      <c r="I2163" s="236">
        <v>1</v>
      </c>
      <c r="J2163" s="236"/>
      <c r="Y2163" s="176" t="s">
        <v>1144</v>
      </c>
      <c r="Z2163" s="176" t="s">
        <v>1144</v>
      </c>
    </row>
    <row r="2164" spans="1:26" x14ac:dyDescent="0.3">
      <c r="A2164" s="232">
        <v>811753</v>
      </c>
      <c r="B2164" s="232" t="s">
        <v>3803</v>
      </c>
      <c r="C2164" s="232" t="s">
        <v>1202</v>
      </c>
      <c r="D2164" s="232" t="s">
        <v>3301</v>
      </c>
      <c r="E2164" s="232">
        <v>1</v>
      </c>
      <c r="F2164" s="233">
        <v>35673</v>
      </c>
      <c r="G2164" s="232" t="s">
        <v>251</v>
      </c>
      <c r="H2164" s="234">
        <v>1</v>
      </c>
      <c r="I2164" s="236">
        <v>1</v>
      </c>
      <c r="J2164" s="236"/>
      <c r="X2164" s="176" t="s">
        <v>1144</v>
      </c>
      <c r="Y2164" s="176" t="s">
        <v>1144</v>
      </c>
      <c r="Z2164" s="176" t="s">
        <v>1144</v>
      </c>
    </row>
    <row r="2165" spans="1:26" x14ac:dyDescent="0.3">
      <c r="A2165" s="232">
        <v>811785</v>
      </c>
      <c r="B2165" s="232" t="s">
        <v>3808</v>
      </c>
      <c r="C2165" s="232" t="s">
        <v>67</v>
      </c>
      <c r="D2165" s="232" t="s">
        <v>653</v>
      </c>
      <c r="E2165" s="232">
        <v>1</v>
      </c>
      <c r="F2165" s="233">
        <v>36190</v>
      </c>
      <c r="G2165" s="232" t="s">
        <v>801</v>
      </c>
      <c r="H2165" s="234">
        <v>1</v>
      </c>
      <c r="I2165" s="236">
        <v>1</v>
      </c>
      <c r="J2165" s="236"/>
      <c r="X2165" s="176" t="s">
        <v>1144</v>
      </c>
      <c r="Y2165" s="176" t="s">
        <v>1144</v>
      </c>
      <c r="Z2165" s="176" t="s">
        <v>1144</v>
      </c>
    </row>
    <row r="2166" spans="1:26" x14ac:dyDescent="0.3">
      <c r="A2166" s="232">
        <v>811787</v>
      </c>
      <c r="B2166" s="232" t="s">
        <v>3809</v>
      </c>
      <c r="C2166" s="232" t="s">
        <v>128</v>
      </c>
      <c r="D2166" s="232" t="s">
        <v>2702</v>
      </c>
      <c r="E2166" s="232">
        <v>1</v>
      </c>
      <c r="F2166" s="233">
        <v>35851</v>
      </c>
      <c r="G2166" s="232" t="s">
        <v>251</v>
      </c>
      <c r="H2166" s="234">
        <v>1</v>
      </c>
      <c r="I2166" s="236">
        <v>1</v>
      </c>
      <c r="J2166" s="236"/>
      <c r="Y2166" s="176" t="s">
        <v>1144</v>
      </c>
      <c r="Z2166" s="176" t="s">
        <v>1144</v>
      </c>
    </row>
    <row r="2167" spans="1:26" x14ac:dyDescent="0.3">
      <c r="A2167" s="232">
        <v>811788</v>
      </c>
      <c r="B2167" s="232" t="s">
        <v>3810</v>
      </c>
      <c r="C2167" s="232" t="s">
        <v>109</v>
      </c>
      <c r="D2167" s="232" t="s">
        <v>862</v>
      </c>
      <c r="E2167" s="232">
        <v>1</v>
      </c>
      <c r="F2167" s="233">
        <v>35345</v>
      </c>
      <c r="G2167" s="232" t="s">
        <v>251</v>
      </c>
      <c r="H2167" s="234">
        <v>1</v>
      </c>
      <c r="I2167" s="236">
        <v>1</v>
      </c>
      <c r="J2167" s="236"/>
      <c r="Y2167" s="176" t="s">
        <v>1144</v>
      </c>
      <c r="Z2167" s="176" t="s">
        <v>1144</v>
      </c>
    </row>
    <row r="2168" spans="1:26" x14ac:dyDescent="0.3">
      <c r="A2168" s="232">
        <v>811789</v>
      </c>
      <c r="B2168" s="232" t="s">
        <v>3811</v>
      </c>
      <c r="C2168" s="232" t="s">
        <v>90</v>
      </c>
      <c r="D2168" s="232" t="s">
        <v>815</v>
      </c>
      <c r="E2168" s="232">
        <v>1</v>
      </c>
      <c r="F2168" s="233">
        <v>35135</v>
      </c>
      <c r="G2168" s="232" t="s">
        <v>251</v>
      </c>
      <c r="H2168" s="234">
        <v>1</v>
      </c>
      <c r="I2168" s="236">
        <v>1</v>
      </c>
      <c r="J2168" s="236"/>
      <c r="X2168" s="176" t="s">
        <v>1144</v>
      </c>
      <c r="Y2168" s="176" t="s">
        <v>1144</v>
      </c>
      <c r="Z2168" s="176" t="s">
        <v>1144</v>
      </c>
    </row>
    <row r="2169" spans="1:26" x14ac:dyDescent="0.3">
      <c r="A2169" s="232">
        <v>811791</v>
      </c>
      <c r="B2169" s="232" t="s">
        <v>3814</v>
      </c>
      <c r="C2169" s="232" t="s">
        <v>64</v>
      </c>
      <c r="D2169" s="232" t="s">
        <v>3815</v>
      </c>
      <c r="E2169" s="232">
        <v>1</v>
      </c>
      <c r="F2169" s="233">
        <v>35930</v>
      </c>
      <c r="G2169" s="232" t="s">
        <v>251</v>
      </c>
      <c r="H2169" s="234">
        <v>1</v>
      </c>
      <c r="I2169" s="236">
        <v>1</v>
      </c>
      <c r="J2169" s="236"/>
      <c r="X2169" s="176" t="s">
        <v>1144</v>
      </c>
      <c r="Y2169" s="176" t="s">
        <v>1144</v>
      </c>
      <c r="Z2169" s="176" t="s">
        <v>1144</v>
      </c>
    </row>
    <row r="2170" spans="1:26" x14ac:dyDescent="0.3">
      <c r="A2170" s="232">
        <v>811792</v>
      </c>
      <c r="B2170" s="232" t="s">
        <v>3816</v>
      </c>
      <c r="C2170" s="232" t="s">
        <v>154</v>
      </c>
      <c r="D2170" s="232" t="s">
        <v>889</v>
      </c>
      <c r="E2170" s="232">
        <v>1</v>
      </c>
      <c r="F2170" s="233">
        <v>35796</v>
      </c>
      <c r="G2170" s="232" t="s">
        <v>251</v>
      </c>
      <c r="H2170" s="234">
        <v>1</v>
      </c>
      <c r="I2170" s="236">
        <v>1</v>
      </c>
      <c r="J2170" s="236"/>
      <c r="Y2170" s="176" t="s">
        <v>1144</v>
      </c>
      <c r="Z2170" s="176" t="s">
        <v>1144</v>
      </c>
    </row>
    <row r="2171" spans="1:26" x14ac:dyDescent="0.3">
      <c r="A2171" s="232">
        <v>811934</v>
      </c>
      <c r="B2171" s="232" t="s">
        <v>3817</v>
      </c>
      <c r="C2171" s="232" t="s">
        <v>3818</v>
      </c>
      <c r="D2171" s="232" t="s">
        <v>2091</v>
      </c>
      <c r="E2171" s="232">
        <v>1</v>
      </c>
      <c r="F2171" s="233">
        <v>34520</v>
      </c>
      <c r="G2171" s="232" t="s">
        <v>251</v>
      </c>
      <c r="H2171" s="234">
        <v>1</v>
      </c>
      <c r="I2171" s="236">
        <v>1</v>
      </c>
      <c r="J2171" s="236"/>
      <c r="X2171" s="176" t="s">
        <v>1144</v>
      </c>
      <c r="Y2171" s="176" t="s">
        <v>1144</v>
      </c>
      <c r="Z2171" s="176" t="s">
        <v>1144</v>
      </c>
    </row>
    <row r="2172" spans="1:26" x14ac:dyDescent="0.3">
      <c r="A2172" s="232">
        <v>811944</v>
      </c>
      <c r="B2172" s="232" t="s">
        <v>3819</v>
      </c>
      <c r="C2172" s="232" t="s">
        <v>68</v>
      </c>
      <c r="D2172" s="232" t="s">
        <v>3820</v>
      </c>
      <c r="E2172" s="232">
        <v>1</v>
      </c>
      <c r="H2172" s="234">
        <v>1</v>
      </c>
      <c r="I2172" s="236">
        <v>1</v>
      </c>
      <c r="J2172" s="236"/>
      <c r="Y2172" s="176" t="s">
        <v>1144</v>
      </c>
      <c r="Z2172" s="176" t="s">
        <v>1144</v>
      </c>
    </row>
    <row r="2173" spans="1:26" x14ac:dyDescent="0.3">
      <c r="A2173" s="232">
        <v>811949</v>
      </c>
      <c r="B2173" s="232" t="s">
        <v>3821</v>
      </c>
      <c r="C2173" s="232" t="s">
        <v>126</v>
      </c>
      <c r="D2173" s="232" t="s">
        <v>625</v>
      </c>
      <c r="E2173" s="232">
        <v>1</v>
      </c>
      <c r="F2173" s="233">
        <v>36041</v>
      </c>
      <c r="G2173" s="232" t="s">
        <v>267</v>
      </c>
      <c r="H2173" s="234">
        <v>1</v>
      </c>
      <c r="I2173" s="236">
        <v>1</v>
      </c>
      <c r="J2173" s="236"/>
      <c r="Y2173" s="176" t="s">
        <v>1144</v>
      </c>
      <c r="Z2173" s="176" t="s">
        <v>1144</v>
      </c>
    </row>
    <row r="2174" spans="1:26" x14ac:dyDescent="0.3">
      <c r="A2174" s="232">
        <v>811951</v>
      </c>
      <c r="B2174" s="232" t="s">
        <v>3822</v>
      </c>
      <c r="C2174" s="232" t="s">
        <v>128</v>
      </c>
      <c r="D2174" s="232" t="s">
        <v>3823</v>
      </c>
      <c r="E2174" s="232">
        <v>1</v>
      </c>
      <c r="F2174" s="233">
        <v>35936</v>
      </c>
      <c r="G2174" s="232" t="s">
        <v>3824</v>
      </c>
      <c r="H2174" s="234">
        <v>1</v>
      </c>
      <c r="I2174" s="236">
        <v>1</v>
      </c>
      <c r="J2174" s="236"/>
      <c r="X2174" s="176" t="s">
        <v>1144</v>
      </c>
      <c r="Y2174" s="176" t="s">
        <v>1144</v>
      </c>
      <c r="Z2174" s="176" t="s">
        <v>1144</v>
      </c>
    </row>
    <row r="2175" spans="1:26" x14ac:dyDescent="0.3">
      <c r="A2175" s="232">
        <v>811973</v>
      </c>
      <c r="B2175" s="232" t="s">
        <v>515</v>
      </c>
      <c r="C2175" s="232" t="s">
        <v>66</v>
      </c>
      <c r="D2175" s="232" t="s">
        <v>3829</v>
      </c>
      <c r="E2175" s="232">
        <v>1</v>
      </c>
      <c r="F2175" s="233">
        <v>33239</v>
      </c>
      <c r="G2175" s="232" t="s">
        <v>251</v>
      </c>
      <c r="H2175" s="234">
        <v>1</v>
      </c>
      <c r="I2175" s="236">
        <v>1</v>
      </c>
      <c r="J2175" s="236"/>
      <c r="Y2175" s="176" t="s">
        <v>1144</v>
      </c>
      <c r="Z2175" s="176" t="s">
        <v>1144</v>
      </c>
    </row>
    <row r="2176" spans="1:26" x14ac:dyDescent="0.3">
      <c r="A2176" s="232">
        <v>811974</v>
      </c>
      <c r="B2176" s="232" t="s">
        <v>3830</v>
      </c>
      <c r="C2176" s="232" t="s">
        <v>130</v>
      </c>
      <c r="D2176" s="232" t="s">
        <v>691</v>
      </c>
      <c r="E2176" s="232">
        <v>1</v>
      </c>
      <c r="F2176" s="233">
        <v>35981</v>
      </c>
      <c r="G2176" s="232" t="s">
        <v>251</v>
      </c>
      <c r="H2176" s="234">
        <v>1</v>
      </c>
      <c r="I2176" s="236">
        <v>1</v>
      </c>
      <c r="J2176" s="236"/>
      <c r="Y2176" s="176" t="s">
        <v>1144</v>
      </c>
      <c r="Z2176" s="176" t="s">
        <v>1144</v>
      </c>
    </row>
    <row r="2177" spans="1:26" x14ac:dyDescent="0.3">
      <c r="A2177" s="232">
        <v>811975</v>
      </c>
      <c r="B2177" s="232" t="s">
        <v>3831</v>
      </c>
      <c r="C2177" s="232" t="s">
        <v>140</v>
      </c>
      <c r="D2177" s="232" t="s">
        <v>2506</v>
      </c>
      <c r="E2177" s="232">
        <v>1</v>
      </c>
      <c r="F2177" s="233">
        <v>36127</v>
      </c>
      <c r="G2177" s="232" t="s">
        <v>675</v>
      </c>
      <c r="H2177" s="234">
        <v>1</v>
      </c>
      <c r="I2177" s="236">
        <v>1</v>
      </c>
      <c r="J2177" s="236"/>
      <c r="Y2177" s="176" t="s">
        <v>1144</v>
      </c>
      <c r="Z2177" s="176" t="s">
        <v>1144</v>
      </c>
    </row>
    <row r="2178" spans="1:26" x14ac:dyDescent="0.3">
      <c r="A2178" s="232">
        <v>812064</v>
      </c>
      <c r="B2178" s="232" t="s">
        <v>3832</v>
      </c>
      <c r="C2178" s="232" t="s">
        <v>482</v>
      </c>
      <c r="D2178" s="232" t="s">
        <v>837</v>
      </c>
      <c r="E2178" s="232">
        <v>1</v>
      </c>
      <c r="F2178" s="233">
        <v>35328</v>
      </c>
      <c r="G2178" s="232" t="s">
        <v>3833</v>
      </c>
      <c r="H2178" s="234">
        <v>1</v>
      </c>
      <c r="I2178" s="236">
        <v>1</v>
      </c>
      <c r="J2178" s="236"/>
      <c r="Y2178" s="176" t="s">
        <v>1144</v>
      </c>
      <c r="Z2178" s="176" t="s">
        <v>1144</v>
      </c>
    </row>
    <row r="2179" spans="1:26" x14ac:dyDescent="0.3">
      <c r="A2179" s="232">
        <v>812065</v>
      </c>
      <c r="B2179" s="232" t="s">
        <v>3834</v>
      </c>
      <c r="C2179" s="232" t="s">
        <v>3017</v>
      </c>
      <c r="D2179" s="232" t="s">
        <v>895</v>
      </c>
      <c r="E2179" s="232">
        <v>1</v>
      </c>
      <c r="F2179" s="233">
        <v>32752</v>
      </c>
      <c r="G2179" s="232" t="s">
        <v>621</v>
      </c>
      <c r="H2179" s="234">
        <v>1</v>
      </c>
      <c r="I2179" s="236">
        <v>1</v>
      </c>
      <c r="J2179" s="236"/>
      <c r="Y2179" s="176" t="s">
        <v>1144</v>
      </c>
      <c r="Z2179" s="176" t="s">
        <v>1144</v>
      </c>
    </row>
    <row r="2180" spans="1:26" x14ac:dyDescent="0.3">
      <c r="A2180" s="232">
        <v>812124</v>
      </c>
      <c r="B2180" s="232" t="s">
        <v>3835</v>
      </c>
      <c r="C2180" s="232" t="s">
        <v>66</v>
      </c>
      <c r="D2180" s="232" t="s">
        <v>980</v>
      </c>
      <c r="E2180" s="232">
        <v>1</v>
      </c>
      <c r="F2180" s="233">
        <v>35497</v>
      </c>
      <c r="G2180" s="232" t="s">
        <v>3836</v>
      </c>
      <c r="H2180" s="234">
        <v>1</v>
      </c>
      <c r="I2180" s="236">
        <v>1</v>
      </c>
      <c r="J2180" s="236"/>
      <c r="Y2180" s="176" t="s">
        <v>1144</v>
      </c>
      <c r="Z2180" s="176" t="s">
        <v>1144</v>
      </c>
    </row>
    <row r="2181" spans="1:26" x14ac:dyDescent="0.3">
      <c r="A2181" s="232">
        <v>812130</v>
      </c>
      <c r="B2181" s="232" t="s">
        <v>3839</v>
      </c>
      <c r="C2181" s="232" t="s">
        <v>113</v>
      </c>
      <c r="D2181" s="232" t="s">
        <v>2483</v>
      </c>
      <c r="E2181" s="232">
        <v>1</v>
      </c>
      <c r="F2181" s="233">
        <v>29124</v>
      </c>
      <c r="G2181" s="232" t="s">
        <v>685</v>
      </c>
      <c r="H2181" s="234">
        <v>1</v>
      </c>
      <c r="I2181" s="236">
        <v>1</v>
      </c>
      <c r="J2181" s="236"/>
      <c r="Y2181" s="176" t="s">
        <v>1144</v>
      </c>
      <c r="Z2181" s="176" t="s">
        <v>1144</v>
      </c>
    </row>
    <row r="2182" spans="1:26" x14ac:dyDescent="0.3">
      <c r="A2182" s="232">
        <v>812131</v>
      </c>
      <c r="B2182" s="232" t="s">
        <v>3840</v>
      </c>
      <c r="C2182" s="232" t="s">
        <v>77</v>
      </c>
      <c r="D2182" s="232" t="s">
        <v>714</v>
      </c>
      <c r="E2182" s="232">
        <v>1</v>
      </c>
      <c r="F2182" s="233">
        <v>35796</v>
      </c>
      <c r="G2182" s="232" t="s">
        <v>269</v>
      </c>
      <c r="H2182" s="234">
        <v>1</v>
      </c>
      <c r="I2182" s="236">
        <v>1</v>
      </c>
      <c r="J2182" s="236"/>
      <c r="Y2182" s="176" t="s">
        <v>1144</v>
      </c>
      <c r="Z2182" s="176" t="s">
        <v>1144</v>
      </c>
    </row>
    <row r="2183" spans="1:26" x14ac:dyDescent="0.3">
      <c r="A2183" s="232">
        <v>812149</v>
      </c>
      <c r="B2183" s="232" t="s">
        <v>3843</v>
      </c>
      <c r="C2183" s="232" t="s">
        <v>66</v>
      </c>
      <c r="D2183" s="232" t="s">
        <v>704</v>
      </c>
      <c r="E2183" s="232">
        <v>1</v>
      </c>
      <c r="F2183" s="233">
        <v>35796</v>
      </c>
      <c r="G2183" s="232" t="s">
        <v>3844</v>
      </c>
      <c r="H2183" s="234">
        <v>1</v>
      </c>
      <c r="I2183" s="236">
        <v>1</v>
      </c>
      <c r="J2183" s="236"/>
      <c r="Y2183" s="176" t="s">
        <v>1144</v>
      </c>
      <c r="Z2183" s="176" t="s">
        <v>1144</v>
      </c>
    </row>
    <row r="2184" spans="1:26" x14ac:dyDescent="0.3">
      <c r="A2184" s="232">
        <v>812158</v>
      </c>
      <c r="B2184" s="232" t="s">
        <v>3846</v>
      </c>
      <c r="C2184" s="232" t="s">
        <v>64</v>
      </c>
      <c r="D2184" s="232" t="s">
        <v>764</v>
      </c>
      <c r="E2184" s="232">
        <v>1</v>
      </c>
      <c r="F2184" s="233">
        <v>36190</v>
      </c>
      <c r="G2184" s="232" t="s">
        <v>2355</v>
      </c>
      <c r="H2184" s="234">
        <v>1</v>
      </c>
      <c r="I2184" s="236">
        <v>1</v>
      </c>
      <c r="J2184" s="236"/>
      <c r="Y2184" s="176" t="s">
        <v>1144</v>
      </c>
      <c r="Z2184" s="176" t="s">
        <v>1144</v>
      </c>
    </row>
    <row r="2185" spans="1:26" x14ac:dyDescent="0.3">
      <c r="A2185" s="232">
        <v>812161</v>
      </c>
      <c r="B2185" s="232" t="s">
        <v>3847</v>
      </c>
      <c r="C2185" s="232" t="s">
        <v>90</v>
      </c>
      <c r="D2185" s="232" t="s">
        <v>925</v>
      </c>
      <c r="E2185" s="232">
        <v>1</v>
      </c>
      <c r="F2185" s="233">
        <v>30566</v>
      </c>
      <c r="G2185" s="232" t="s">
        <v>262</v>
      </c>
      <c r="H2185" s="234">
        <v>1</v>
      </c>
      <c r="I2185" s="236">
        <v>1</v>
      </c>
      <c r="J2185" s="236"/>
      <c r="Y2185" s="176" t="s">
        <v>1144</v>
      </c>
      <c r="Z2185" s="176" t="s">
        <v>1144</v>
      </c>
    </row>
    <row r="2186" spans="1:26" x14ac:dyDescent="0.3">
      <c r="A2186" s="232">
        <v>812162</v>
      </c>
      <c r="B2186" s="232" t="s">
        <v>3848</v>
      </c>
      <c r="C2186" s="232" t="s">
        <v>3849</v>
      </c>
      <c r="D2186" s="232" t="s">
        <v>868</v>
      </c>
      <c r="E2186" s="232">
        <v>1</v>
      </c>
      <c r="F2186" s="233">
        <v>36344</v>
      </c>
      <c r="G2186" s="232" t="s">
        <v>638</v>
      </c>
      <c r="H2186" s="234">
        <v>1</v>
      </c>
      <c r="I2186" s="236">
        <v>1</v>
      </c>
      <c r="J2186" s="236"/>
      <c r="Y2186" s="176" t="s">
        <v>1144</v>
      </c>
      <c r="Z2186" s="176" t="s">
        <v>1144</v>
      </c>
    </row>
    <row r="2187" spans="1:26" x14ac:dyDescent="0.3">
      <c r="A2187" s="232">
        <v>812163</v>
      </c>
      <c r="B2187" s="232" t="s">
        <v>3850</v>
      </c>
      <c r="C2187" s="232" t="s">
        <v>66</v>
      </c>
      <c r="D2187" s="232" t="s">
        <v>206</v>
      </c>
      <c r="E2187" s="232">
        <v>1</v>
      </c>
      <c r="F2187" s="233">
        <v>36538</v>
      </c>
      <c r="G2187" s="232" t="s">
        <v>3851</v>
      </c>
      <c r="H2187" s="234">
        <v>1</v>
      </c>
      <c r="I2187" s="236">
        <v>1</v>
      </c>
      <c r="J2187" s="236"/>
      <c r="Y2187" s="176" t="s">
        <v>1144</v>
      </c>
      <c r="Z2187" s="176" t="s">
        <v>1144</v>
      </c>
    </row>
    <row r="2188" spans="1:26" x14ac:dyDescent="0.3">
      <c r="A2188" s="232">
        <v>812177</v>
      </c>
      <c r="B2188" s="232" t="s">
        <v>3859</v>
      </c>
      <c r="C2188" s="232" t="s">
        <v>2105</v>
      </c>
      <c r="D2188" s="232" t="s">
        <v>717</v>
      </c>
      <c r="E2188" s="232">
        <v>1</v>
      </c>
      <c r="F2188" s="233">
        <v>35614</v>
      </c>
      <c r="G2188" s="232" t="s">
        <v>2456</v>
      </c>
      <c r="H2188" s="234">
        <v>1</v>
      </c>
      <c r="I2188" s="236">
        <v>1</v>
      </c>
      <c r="J2188" s="236"/>
      <c r="Y2188" s="176" t="s">
        <v>1144</v>
      </c>
      <c r="Z2188" s="176" t="s">
        <v>1144</v>
      </c>
    </row>
    <row r="2189" spans="1:26" x14ac:dyDescent="0.3">
      <c r="A2189" s="232">
        <v>812178</v>
      </c>
      <c r="B2189" s="232" t="s">
        <v>3860</v>
      </c>
      <c r="C2189" s="232" t="s">
        <v>130</v>
      </c>
      <c r="D2189" s="232" t="s">
        <v>3861</v>
      </c>
      <c r="E2189" s="232">
        <v>1</v>
      </c>
      <c r="F2189" s="233">
        <v>35518</v>
      </c>
      <c r="G2189" s="232" t="s">
        <v>1076</v>
      </c>
      <c r="H2189" s="234">
        <v>1</v>
      </c>
      <c r="I2189" s="236">
        <v>1</v>
      </c>
      <c r="J2189" s="236"/>
      <c r="Y2189" s="176" t="s">
        <v>1144</v>
      </c>
      <c r="Z2189" s="176" t="s">
        <v>1144</v>
      </c>
    </row>
    <row r="2190" spans="1:26" x14ac:dyDescent="0.3">
      <c r="A2190" s="232">
        <v>812181</v>
      </c>
      <c r="B2190" s="232" t="s">
        <v>3862</v>
      </c>
      <c r="C2190" s="232" t="s">
        <v>3863</v>
      </c>
      <c r="D2190" s="232" t="s">
        <v>745</v>
      </c>
      <c r="E2190" s="232">
        <v>1</v>
      </c>
      <c r="F2190" s="233">
        <v>34656</v>
      </c>
      <c r="G2190" s="232" t="s">
        <v>621</v>
      </c>
      <c r="H2190" s="234">
        <v>1</v>
      </c>
      <c r="I2190" s="236">
        <v>1</v>
      </c>
      <c r="J2190" s="236"/>
      <c r="Y2190" s="176" t="s">
        <v>1144</v>
      </c>
      <c r="Z2190" s="176" t="s">
        <v>1144</v>
      </c>
    </row>
    <row r="2191" spans="1:26" x14ac:dyDescent="0.3">
      <c r="A2191" s="232">
        <v>812199</v>
      </c>
      <c r="B2191" s="232" t="s">
        <v>3874</v>
      </c>
      <c r="C2191" s="232" t="s">
        <v>92</v>
      </c>
      <c r="D2191" s="232" t="s">
        <v>822</v>
      </c>
      <c r="E2191" s="232">
        <v>1</v>
      </c>
      <c r="F2191" s="233">
        <v>36342</v>
      </c>
      <c r="G2191" s="232" t="s">
        <v>2550</v>
      </c>
      <c r="H2191" s="234">
        <v>1</v>
      </c>
      <c r="I2191" s="236">
        <v>1</v>
      </c>
      <c r="J2191" s="236"/>
      <c r="Y2191" s="176" t="s">
        <v>1144</v>
      </c>
      <c r="Z2191" s="176" t="s">
        <v>1144</v>
      </c>
    </row>
    <row r="2192" spans="1:26" x14ac:dyDescent="0.3">
      <c r="A2192" s="232">
        <v>812202</v>
      </c>
      <c r="B2192" s="232" t="s">
        <v>3876</v>
      </c>
      <c r="C2192" s="232" t="s">
        <v>121</v>
      </c>
      <c r="D2192" s="232" t="s">
        <v>994</v>
      </c>
      <c r="E2192" s="232">
        <v>1</v>
      </c>
      <c r="F2192" s="233">
        <v>35911</v>
      </c>
      <c r="G2192" s="232" t="s">
        <v>3877</v>
      </c>
      <c r="H2192" s="234">
        <v>1</v>
      </c>
      <c r="I2192" s="236">
        <v>1</v>
      </c>
      <c r="J2192" s="236"/>
      <c r="Y2192" s="176" t="s">
        <v>1144</v>
      </c>
      <c r="Z2192" s="176" t="s">
        <v>1144</v>
      </c>
    </row>
    <row r="2193" spans="1:26" x14ac:dyDescent="0.3">
      <c r="A2193" s="232">
        <v>812203</v>
      </c>
      <c r="B2193" s="232" t="s">
        <v>3878</v>
      </c>
      <c r="C2193" s="232" t="s">
        <v>3879</v>
      </c>
      <c r="D2193" s="232" t="s">
        <v>3880</v>
      </c>
      <c r="E2193" s="232">
        <v>1</v>
      </c>
      <c r="F2193" s="233">
        <v>36169</v>
      </c>
      <c r="G2193" s="232" t="s">
        <v>251</v>
      </c>
      <c r="H2193" s="234">
        <v>1</v>
      </c>
      <c r="I2193" s="236">
        <v>1</v>
      </c>
      <c r="J2193" s="236"/>
      <c r="Y2193" s="176" t="s">
        <v>1144</v>
      </c>
      <c r="Z2193" s="176" t="s">
        <v>1144</v>
      </c>
    </row>
    <row r="2194" spans="1:26" x14ac:dyDescent="0.3">
      <c r="A2194" s="232">
        <v>812208</v>
      </c>
      <c r="B2194" s="232" t="s">
        <v>3882</v>
      </c>
      <c r="C2194" s="232" t="s">
        <v>66</v>
      </c>
      <c r="D2194" s="232" t="s">
        <v>918</v>
      </c>
      <c r="E2194" s="232">
        <v>1</v>
      </c>
      <c r="F2194" s="233">
        <v>36001</v>
      </c>
      <c r="G2194" s="232" t="s">
        <v>1391</v>
      </c>
      <c r="H2194" s="234">
        <v>1</v>
      </c>
      <c r="I2194" s="236">
        <v>1</v>
      </c>
      <c r="J2194" s="236"/>
      <c r="Y2194" s="176" t="s">
        <v>1144</v>
      </c>
      <c r="Z2194" s="176" t="s">
        <v>1144</v>
      </c>
    </row>
    <row r="2195" spans="1:26" x14ac:dyDescent="0.3">
      <c r="A2195" s="232">
        <v>812210</v>
      </c>
      <c r="B2195" s="232" t="s">
        <v>3883</v>
      </c>
      <c r="C2195" s="232" t="s">
        <v>1504</v>
      </c>
      <c r="D2195" s="232" t="s">
        <v>3884</v>
      </c>
      <c r="E2195" s="232">
        <v>1</v>
      </c>
      <c r="F2195" s="233">
        <v>36162</v>
      </c>
      <c r="G2195" s="232" t="s">
        <v>713</v>
      </c>
      <c r="H2195" s="234">
        <v>1</v>
      </c>
      <c r="I2195" s="236">
        <v>1</v>
      </c>
      <c r="J2195" s="236"/>
      <c r="Y2195" s="176" t="s">
        <v>1144</v>
      </c>
      <c r="Z2195" s="176" t="s">
        <v>1144</v>
      </c>
    </row>
    <row r="2196" spans="1:26" x14ac:dyDescent="0.3">
      <c r="A2196" s="232">
        <v>812211</v>
      </c>
      <c r="B2196" s="232" t="s">
        <v>3885</v>
      </c>
      <c r="C2196" s="232" t="s">
        <v>131</v>
      </c>
      <c r="D2196" s="232" t="s">
        <v>3886</v>
      </c>
      <c r="E2196" s="232">
        <v>1</v>
      </c>
      <c r="F2196" s="233">
        <v>36535</v>
      </c>
      <c r="G2196" s="232" t="s">
        <v>251</v>
      </c>
      <c r="H2196" s="234">
        <v>1</v>
      </c>
      <c r="I2196" s="236">
        <v>1</v>
      </c>
      <c r="J2196" s="236"/>
      <c r="Y2196" s="176" t="s">
        <v>1144</v>
      </c>
      <c r="Z2196" s="176" t="s">
        <v>1144</v>
      </c>
    </row>
    <row r="2197" spans="1:26" x14ac:dyDescent="0.3">
      <c r="A2197" s="232">
        <v>812213</v>
      </c>
      <c r="B2197" s="232" t="s">
        <v>3887</v>
      </c>
      <c r="C2197" s="232" t="s">
        <v>101</v>
      </c>
      <c r="D2197" s="232" t="s">
        <v>838</v>
      </c>
      <c r="E2197" s="232">
        <v>1</v>
      </c>
      <c r="F2197" s="233">
        <v>35822</v>
      </c>
      <c r="G2197" s="232" t="s">
        <v>811</v>
      </c>
      <c r="H2197" s="234">
        <v>1</v>
      </c>
      <c r="I2197" s="236">
        <v>1</v>
      </c>
      <c r="J2197" s="236"/>
      <c r="Y2197" s="176" t="s">
        <v>1144</v>
      </c>
      <c r="Z2197" s="176" t="s">
        <v>1144</v>
      </c>
    </row>
    <row r="2198" spans="1:26" x14ac:dyDescent="0.3">
      <c r="A2198" s="232">
        <v>812216</v>
      </c>
      <c r="B2198" s="232" t="s">
        <v>3888</v>
      </c>
      <c r="C2198" s="232" t="s">
        <v>311</v>
      </c>
      <c r="D2198" s="232" t="s">
        <v>940</v>
      </c>
      <c r="E2198" s="232">
        <v>1</v>
      </c>
      <c r="F2198" s="233">
        <v>30638</v>
      </c>
      <c r="G2198" s="232" t="s">
        <v>251</v>
      </c>
      <c r="H2198" s="234">
        <v>1</v>
      </c>
      <c r="I2198" s="236">
        <v>1</v>
      </c>
      <c r="J2198" s="236"/>
      <c r="Y2198" s="176" t="s">
        <v>1144</v>
      </c>
      <c r="Z2198" s="176" t="s">
        <v>1144</v>
      </c>
    </row>
    <row r="2199" spans="1:26" x14ac:dyDescent="0.3">
      <c r="A2199" s="232">
        <v>812219</v>
      </c>
      <c r="B2199" s="232" t="s">
        <v>3890</v>
      </c>
      <c r="C2199" s="232" t="s">
        <v>104</v>
      </c>
      <c r="D2199" s="232" t="s">
        <v>736</v>
      </c>
      <c r="E2199" s="232">
        <v>1</v>
      </c>
      <c r="F2199" s="233">
        <v>35827</v>
      </c>
      <c r="G2199" s="232" t="s">
        <v>2510</v>
      </c>
      <c r="H2199" s="234">
        <v>1</v>
      </c>
      <c r="I2199" s="236">
        <v>1</v>
      </c>
      <c r="J2199" s="236"/>
      <c r="Y2199" s="176" t="s">
        <v>1144</v>
      </c>
      <c r="Z2199" s="176" t="s">
        <v>1144</v>
      </c>
    </row>
    <row r="2200" spans="1:26" x14ac:dyDescent="0.3">
      <c r="A2200" s="232">
        <v>812226</v>
      </c>
      <c r="B2200" s="232" t="s">
        <v>3893</v>
      </c>
      <c r="C2200" s="232" t="s">
        <v>365</v>
      </c>
      <c r="D2200" s="232" t="s">
        <v>3894</v>
      </c>
      <c r="E2200" s="232">
        <v>1</v>
      </c>
      <c r="F2200" s="233">
        <v>36395</v>
      </c>
      <c r="G2200" s="232" t="s">
        <v>1065</v>
      </c>
      <c r="H2200" s="234">
        <v>1</v>
      </c>
      <c r="I2200" s="236">
        <v>1</v>
      </c>
      <c r="J2200" s="236"/>
      <c r="Y2200" s="176" t="s">
        <v>1144</v>
      </c>
      <c r="Z2200" s="176" t="s">
        <v>1144</v>
      </c>
    </row>
    <row r="2201" spans="1:26" x14ac:dyDescent="0.3">
      <c r="A2201" s="232">
        <v>812230</v>
      </c>
      <c r="B2201" s="232" t="s">
        <v>3897</v>
      </c>
      <c r="C2201" s="232" t="s">
        <v>130</v>
      </c>
      <c r="D2201" s="232" t="s">
        <v>819</v>
      </c>
      <c r="E2201" s="232">
        <v>1</v>
      </c>
      <c r="F2201" s="233">
        <v>34701</v>
      </c>
      <c r="G2201" s="232" t="s">
        <v>267</v>
      </c>
      <c r="H2201" s="234">
        <v>1</v>
      </c>
      <c r="I2201" s="236">
        <v>1</v>
      </c>
      <c r="J2201" s="236"/>
      <c r="Y2201" s="176" t="s">
        <v>1144</v>
      </c>
      <c r="Z2201" s="176" t="s">
        <v>1144</v>
      </c>
    </row>
    <row r="2202" spans="1:26" x14ac:dyDescent="0.3">
      <c r="A2202" s="232">
        <v>812608</v>
      </c>
      <c r="B2202" s="232" t="s">
        <v>3901</v>
      </c>
      <c r="C2202" s="232" t="s">
        <v>62</v>
      </c>
      <c r="D2202" s="232" t="s">
        <v>619</v>
      </c>
      <c r="E2202" s="232">
        <v>1</v>
      </c>
      <c r="F2202" s="233">
        <v>35930</v>
      </c>
      <c r="G2202" s="232" t="s">
        <v>1046</v>
      </c>
      <c r="H2202" s="234">
        <v>1</v>
      </c>
      <c r="I2202" s="236">
        <v>1</v>
      </c>
      <c r="J2202" s="236"/>
      <c r="Y2202" s="176" t="s">
        <v>1144</v>
      </c>
      <c r="Z2202" s="176" t="s">
        <v>1144</v>
      </c>
    </row>
    <row r="2203" spans="1:26" x14ac:dyDescent="0.3">
      <c r="A2203" s="232">
        <v>812609</v>
      </c>
      <c r="B2203" s="232" t="s">
        <v>3902</v>
      </c>
      <c r="C2203" s="232" t="s">
        <v>191</v>
      </c>
      <c r="D2203" s="232" t="s">
        <v>627</v>
      </c>
      <c r="E2203" s="232">
        <v>1</v>
      </c>
      <c r="F2203" s="233">
        <v>36188</v>
      </c>
      <c r="G2203" s="232" t="s">
        <v>788</v>
      </c>
      <c r="H2203" s="234">
        <v>1</v>
      </c>
      <c r="I2203" s="236">
        <v>1</v>
      </c>
      <c r="J2203" s="236"/>
      <c r="Y2203" s="176" t="s">
        <v>1144</v>
      </c>
      <c r="Z2203" s="176" t="s">
        <v>1144</v>
      </c>
    </row>
    <row r="2204" spans="1:26" x14ac:dyDescent="0.3">
      <c r="A2204" s="232">
        <v>812617</v>
      </c>
      <c r="B2204" s="232" t="s">
        <v>3905</v>
      </c>
      <c r="C2204" s="232" t="s">
        <v>68</v>
      </c>
      <c r="D2204" s="232" t="s">
        <v>886</v>
      </c>
      <c r="E2204" s="232">
        <v>1</v>
      </c>
      <c r="F2204" s="233" t="s">
        <v>3906</v>
      </c>
      <c r="G2204" s="232" t="s">
        <v>3907</v>
      </c>
      <c r="H2204" s="234">
        <v>1</v>
      </c>
      <c r="I2204" s="236">
        <v>1</v>
      </c>
      <c r="J2204" s="236"/>
      <c r="Y2204" s="176" t="s">
        <v>1144</v>
      </c>
      <c r="Z2204" s="176" t="s">
        <v>1144</v>
      </c>
    </row>
    <row r="2205" spans="1:26" x14ac:dyDescent="0.3">
      <c r="A2205" s="232">
        <v>812621</v>
      </c>
      <c r="B2205" s="232" t="s">
        <v>3909</v>
      </c>
      <c r="C2205" s="232" t="s">
        <v>70</v>
      </c>
      <c r="D2205" s="232" t="s">
        <v>2570</v>
      </c>
      <c r="E2205" s="232">
        <v>1</v>
      </c>
      <c r="F2205" s="233">
        <v>36526</v>
      </c>
      <c r="G2205" s="232" t="s">
        <v>3910</v>
      </c>
      <c r="H2205" s="234">
        <v>1</v>
      </c>
      <c r="I2205" s="236">
        <v>1</v>
      </c>
      <c r="J2205" s="236"/>
      <c r="Y2205" s="176" t="s">
        <v>1144</v>
      </c>
      <c r="Z2205" s="176" t="s">
        <v>1144</v>
      </c>
    </row>
    <row r="2206" spans="1:26" x14ac:dyDescent="0.3">
      <c r="A2206" s="232">
        <v>812624</v>
      </c>
      <c r="B2206" s="232" t="s">
        <v>3913</v>
      </c>
      <c r="C2206" s="232" t="s">
        <v>61</v>
      </c>
      <c r="D2206" s="232" t="s">
        <v>1075</v>
      </c>
      <c r="E2206" s="232">
        <v>1</v>
      </c>
      <c r="F2206" s="233">
        <v>35962</v>
      </c>
      <c r="G2206" s="232" t="s">
        <v>836</v>
      </c>
      <c r="H2206" s="234">
        <v>1</v>
      </c>
      <c r="I2206" s="236">
        <v>1</v>
      </c>
      <c r="J2206" s="236"/>
      <c r="Y2206" s="176" t="s">
        <v>1144</v>
      </c>
      <c r="Z2206" s="176" t="s">
        <v>1144</v>
      </c>
    </row>
    <row r="2207" spans="1:26" x14ac:dyDescent="0.3">
      <c r="A2207" s="232">
        <v>812625</v>
      </c>
      <c r="B2207" s="232" t="s">
        <v>3914</v>
      </c>
      <c r="C2207" s="232" t="s">
        <v>69</v>
      </c>
      <c r="D2207" s="232" t="s">
        <v>658</v>
      </c>
      <c r="E2207" s="232">
        <v>1</v>
      </c>
      <c r="F2207" s="233">
        <v>29369</v>
      </c>
      <c r="G2207" s="232" t="s">
        <v>685</v>
      </c>
      <c r="H2207" s="234">
        <v>1</v>
      </c>
      <c r="I2207" s="236">
        <v>1</v>
      </c>
      <c r="J2207" s="236"/>
      <c r="Y2207" s="176" t="s">
        <v>1144</v>
      </c>
      <c r="Z2207" s="176" t="s">
        <v>1144</v>
      </c>
    </row>
    <row r="2208" spans="1:26" x14ac:dyDescent="0.3">
      <c r="A2208" s="232">
        <v>812627</v>
      </c>
      <c r="B2208" s="232" t="s">
        <v>3917</v>
      </c>
      <c r="C2208" s="232" t="s">
        <v>92</v>
      </c>
      <c r="D2208" s="232" t="s">
        <v>875</v>
      </c>
      <c r="E2208" s="232">
        <v>1</v>
      </c>
      <c r="F2208" s="233">
        <v>34700</v>
      </c>
      <c r="G2208" s="232" t="s">
        <v>265</v>
      </c>
      <c r="H2208" s="234">
        <v>1</v>
      </c>
      <c r="I2208" s="236">
        <v>1</v>
      </c>
      <c r="J2208" s="236"/>
      <c r="Y2208" s="176" t="s">
        <v>1144</v>
      </c>
      <c r="Z2208" s="176" t="s">
        <v>1144</v>
      </c>
    </row>
    <row r="2209" spans="1:26" x14ac:dyDescent="0.3">
      <c r="A2209" s="232">
        <v>812628</v>
      </c>
      <c r="B2209" s="232" t="s">
        <v>3918</v>
      </c>
      <c r="C2209" s="232" t="s">
        <v>96</v>
      </c>
      <c r="D2209" s="232" t="s">
        <v>3919</v>
      </c>
      <c r="E2209" s="232">
        <v>1</v>
      </c>
      <c r="F2209" s="233">
        <v>33868</v>
      </c>
      <c r="G2209" s="232" t="s">
        <v>713</v>
      </c>
      <c r="H2209" s="234">
        <v>1</v>
      </c>
      <c r="I2209" s="236">
        <v>1</v>
      </c>
      <c r="J2209" s="236"/>
      <c r="Y2209" s="176" t="s">
        <v>1144</v>
      </c>
      <c r="Z2209" s="176" t="s">
        <v>1144</v>
      </c>
    </row>
    <row r="2210" spans="1:26" x14ac:dyDescent="0.3">
      <c r="A2210" s="232">
        <v>812630</v>
      </c>
      <c r="B2210" s="232" t="s">
        <v>3920</v>
      </c>
      <c r="C2210" s="232" t="s">
        <v>535</v>
      </c>
      <c r="D2210" s="232" t="s">
        <v>3921</v>
      </c>
      <c r="E2210" s="232">
        <v>1</v>
      </c>
      <c r="F2210" s="233">
        <v>31877</v>
      </c>
      <c r="G2210" s="232" t="s">
        <v>758</v>
      </c>
      <c r="H2210" s="234">
        <v>1</v>
      </c>
      <c r="I2210" s="236">
        <v>1</v>
      </c>
      <c r="J2210" s="236"/>
      <c r="Y2210" s="176" t="s">
        <v>1144</v>
      </c>
      <c r="Z2210" s="176" t="s">
        <v>1144</v>
      </c>
    </row>
    <row r="2211" spans="1:26" x14ac:dyDescent="0.3">
      <c r="A2211" s="232">
        <v>812633</v>
      </c>
      <c r="B2211" s="232" t="s">
        <v>3922</v>
      </c>
      <c r="C2211" s="232" t="s">
        <v>114</v>
      </c>
      <c r="D2211" s="232" t="s">
        <v>636</v>
      </c>
      <c r="E2211" s="232">
        <v>1</v>
      </c>
      <c r="F2211" s="233">
        <v>35065</v>
      </c>
      <c r="G2211" s="232" t="s">
        <v>251</v>
      </c>
      <c r="H2211" s="234">
        <v>1</v>
      </c>
      <c r="I2211" s="236">
        <v>1</v>
      </c>
      <c r="J2211" s="236"/>
      <c r="Y2211" s="176" t="s">
        <v>1144</v>
      </c>
      <c r="Z2211" s="176" t="s">
        <v>1144</v>
      </c>
    </row>
    <row r="2212" spans="1:26" x14ac:dyDescent="0.3">
      <c r="A2212" s="232">
        <v>812634</v>
      </c>
      <c r="B2212" s="232" t="s">
        <v>3923</v>
      </c>
      <c r="C2212" s="232" t="s">
        <v>754</v>
      </c>
      <c r="D2212" s="232" t="s">
        <v>1870</v>
      </c>
      <c r="E2212" s="232">
        <v>1</v>
      </c>
      <c r="F2212" s="233" t="s">
        <v>3924</v>
      </c>
      <c r="G2212" s="232" t="s">
        <v>629</v>
      </c>
      <c r="H2212" s="234">
        <v>1</v>
      </c>
      <c r="I2212" s="236">
        <v>1</v>
      </c>
      <c r="J2212" s="236"/>
      <c r="Y2212" s="176" t="s">
        <v>1144</v>
      </c>
      <c r="Z2212" s="176" t="s">
        <v>1144</v>
      </c>
    </row>
    <row r="2213" spans="1:26" x14ac:dyDescent="0.3">
      <c r="A2213" s="232">
        <v>812636</v>
      </c>
      <c r="B2213" s="232" t="s">
        <v>3925</v>
      </c>
      <c r="C2213" s="232" t="s">
        <v>66</v>
      </c>
      <c r="D2213" s="232" t="s">
        <v>659</v>
      </c>
      <c r="E2213" s="232">
        <v>1</v>
      </c>
      <c r="F2213" s="233">
        <v>36029</v>
      </c>
      <c r="G2213" s="232" t="s">
        <v>251</v>
      </c>
      <c r="H2213" s="234">
        <v>1</v>
      </c>
      <c r="I2213" s="236">
        <v>1</v>
      </c>
      <c r="J2213" s="236"/>
      <c r="Y2213" s="176" t="s">
        <v>1144</v>
      </c>
      <c r="Z2213" s="176" t="s">
        <v>1144</v>
      </c>
    </row>
    <row r="2214" spans="1:26" x14ac:dyDescent="0.3">
      <c r="A2214" s="232">
        <v>812639</v>
      </c>
      <c r="B2214" s="232" t="s">
        <v>3927</v>
      </c>
      <c r="C2214" s="232" t="s">
        <v>77</v>
      </c>
      <c r="D2214" s="232" t="s">
        <v>672</v>
      </c>
      <c r="E2214" s="232">
        <v>1</v>
      </c>
      <c r="F2214" s="233">
        <v>36383</v>
      </c>
      <c r="G2214" s="232" t="s">
        <v>251</v>
      </c>
      <c r="H2214" s="234">
        <v>1</v>
      </c>
      <c r="I2214" s="236">
        <v>1</v>
      </c>
      <c r="J2214" s="236"/>
      <c r="Y2214" s="176" t="s">
        <v>1144</v>
      </c>
      <c r="Z2214" s="176" t="s">
        <v>1144</v>
      </c>
    </row>
    <row r="2215" spans="1:26" x14ac:dyDescent="0.3">
      <c r="A2215" s="232">
        <v>812641</v>
      </c>
      <c r="B2215" s="232" t="s">
        <v>3928</v>
      </c>
      <c r="C2215" s="232" t="s">
        <v>205</v>
      </c>
      <c r="D2215" s="232" t="s">
        <v>1061</v>
      </c>
      <c r="E2215" s="232">
        <v>1</v>
      </c>
      <c r="F2215" s="233">
        <v>33702</v>
      </c>
      <c r="G2215" s="232" t="s">
        <v>251</v>
      </c>
      <c r="H2215" s="234">
        <v>1</v>
      </c>
      <c r="I2215" s="236">
        <v>1</v>
      </c>
      <c r="J2215" s="236"/>
      <c r="Y2215" s="176" t="s">
        <v>1144</v>
      </c>
      <c r="Z2215" s="176" t="s">
        <v>1144</v>
      </c>
    </row>
    <row r="2216" spans="1:26" x14ac:dyDescent="0.3">
      <c r="A2216" s="232">
        <v>812642</v>
      </c>
      <c r="B2216" s="232" t="s">
        <v>3929</v>
      </c>
      <c r="C2216" s="232" t="s">
        <v>118</v>
      </c>
      <c r="D2216" s="232" t="s">
        <v>951</v>
      </c>
      <c r="E2216" s="232">
        <v>1</v>
      </c>
      <c r="F2216" s="233">
        <v>29952</v>
      </c>
      <c r="G2216" s="232" t="s">
        <v>2703</v>
      </c>
      <c r="H2216" s="234">
        <v>1</v>
      </c>
      <c r="I2216" s="236">
        <v>1</v>
      </c>
      <c r="J2216" s="236"/>
      <c r="Y2216" s="176" t="s">
        <v>1144</v>
      </c>
      <c r="Z2216" s="176" t="s">
        <v>1144</v>
      </c>
    </row>
    <row r="2217" spans="1:26" x14ac:dyDescent="0.3">
      <c r="A2217" s="232">
        <v>812643</v>
      </c>
      <c r="B2217" s="232" t="s">
        <v>3930</v>
      </c>
      <c r="C2217" s="232" t="s">
        <v>64</v>
      </c>
      <c r="D2217" s="232" t="s">
        <v>931</v>
      </c>
      <c r="E2217" s="232">
        <v>1</v>
      </c>
      <c r="F2217" s="233">
        <v>32683</v>
      </c>
      <c r="G2217" s="232" t="s">
        <v>251</v>
      </c>
      <c r="H2217" s="234">
        <v>1</v>
      </c>
      <c r="I2217" s="236">
        <v>1</v>
      </c>
      <c r="J2217" s="236"/>
      <c r="Y2217" s="176" t="s">
        <v>1144</v>
      </c>
      <c r="Z2217" s="176" t="s">
        <v>1144</v>
      </c>
    </row>
    <row r="2218" spans="1:26" x14ac:dyDescent="0.3">
      <c r="A2218" s="232">
        <v>812645</v>
      </c>
      <c r="B2218" s="232" t="s">
        <v>3931</v>
      </c>
      <c r="C2218" s="232" t="s">
        <v>95</v>
      </c>
      <c r="D2218" s="232" t="s">
        <v>3932</v>
      </c>
      <c r="E2218" s="232">
        <v>1</v>
      </c>
      <c r="F2218" s="233">
        <v>35640</v>
      </c>
      <c r="G2218" s="232" t="s">
        <v>251</v>
      </c>
      <c r="H2218" s="234">
        <v>1</v>
      </c>
      <c r="I2218" s="236">
        <v>1</v>
      </c>
      <c r="J2218" s="236"/>
      <c r="Y2218" s="176" t="s">
        <v>1144</v>
      </c>
      <c r="Z2218" s="176" t="s">
        <v>1144</v>
      </c>
    </row>
    <row r="2219" spans="1:26" x14ac:dyDescent="0.3">
      <c r="A2219" s="232">
        <v>812649</v>
      </c>
      <c r="B2219" s="232" t="s">
        <v>3934</v>
      </c>
      <c r="C2219" s="232" t="s">
        <v>382</v>
      </c>
      <c r="D2219" s="232" t="s">
        <v>3935</v>
      </c>
      <c r="E2219" s="232">
        <v>1</v>
      </c>
      <c r="F2219" s="233">
        <v>36356</v>
      </c>
      <c r="G2219" s="232" t="s">
        <v>251</v>
      </c>
      <c r="H2219" s="234">
        <v>1</v>
      </c>
      <c r="I2219" s="236">
        <v>1</v>
      </c>
      <c r="J2219" s="236"/>
      <c r="Y2219" s="176" t="s">
        <v>1144</v>
      </c>
      <c r="Z2219" s="176" t="s">
        <v>1144</v>
      </c>
    </row>
    <row r="2220" spans="1:26" x14ac:dyDescent="0.3">
      <c r="A2220" s="232">
        <v>812650</v>
      </c>
      <c r="B2220" s="232" t="s">
        <v>3936</v>
      </c>
      <c r="C2220" s="232" t="s">
        <v>379</v>
      </c>
      <c r="D2220" s="232" t="s">
        <v>764</v>
      </c>
      <c r="E2220" s="232">
        <v>1</v>
      </c>
      <c r="F2220" s="233">
        <v>35828</v>
      </c>
      <c r="G2220" s="232" t="s">
        <v>251</v>
      </c>
      <c r="H2220" s="234">
        <v>1</v>
      </c>
      <c r="I2220" s="236">
        <v>1</v>
      </c>
      <c r="J2220" s="236"/>
      <c r="Y2220" s="176" t="s">
        <v>1144</v>
      </c>
      <c r="Z2220" s="176" t="s">
        <v>1144</v>
      </c>
    </row>
    <row r="2221" spans="1:26" x14ac:dyDescent="0.3">
      <c r="A2221" s="232">
        <v>812651</v>
      </c>
      <c r="B2221" s="232" t="s">
        <v>3937</v>
      </c>
      <c r="C2221" s="232" t="s">
        <v>104</v>
      </c>
      <c r="D2221" s="232" t="s">
        <v>3938</v>
      </c>
      <c r="E2221" s="232">
        <v>1</v>
      </c>
      <c r="F2221" s="233">
        <v>35238</v>
      </c>
      <c r="G2221" s="232" t="s">
        <v>2711</v>
      </c>
      <c r="H2221" s="234">
        <v>1</v>
      </c>
      <c r="I2221" s="236">
        <v>1</v>
      </c>
      <c r="J2221" s="236"/>
      <c r="Y2221" s="176" t="s">
        <v>1144</v>
      </c>
      <c r="Z2221" s="176" t="s">
        <v>1144</v>
      </c>
    </row>
    <row r="2222" spans="1:26" x14ac:dyDescent="0.3">
      <c r="A2222" s="232">
        <v>812652</v>
      </c>
      <c r="B2222" s="232" t="s">
        <v>3939</v>
      </c>
      <c r="C2222" s="232" t="s">
        <v>88</v>
      </c>
      <c r="D2222" s="232" t="s">
        <v>672</v>
      </c>
      <c r="E2222" s="232">
        <v>1</v>
      </c>
      <c r="F2222" s="233">
        <v>36298</v>
      </c>
      <c r="G2222" s="232" t="s">
        <v>251</v>
      </c>
      <c r="H2222" s="234">
        <v>1</v>
      </c>
      <c r="I2222" s="236">
        <v>1</v>
      </c>
      <c r="J2222" s="236"/>
      <c r="Y2222" s="176" t="s">
        <v>1144</v>
      </c>
      <c r="Z2222" s="176" t="s">
        <v>1144</v>
      </c>
    </row>
    <row r="2223" spans="1:26" x14ac:dyDescent="0.3">
      <c r="A2223" s="232">
        <v>812664</v>
      </c>
      <c r="B2223" s="232" t="s">
        <v>3940</v>
      </c>
      <c r="C2223" s="232" t="s">
        <v>125</v>
      </c>
      <c r="D2223" s="232" t="s">
        <v>884</v>
      </c>
      <c r="E2223" s="232">
        <v>1</v>
      </c>
      <c r="F2223" s="233">
        <v>36409</v>
      </c>
      <c r="G2223" s="232" t="s">
        <v>251</v>
      </c>
      <c r="H2223" s="234">
        <v>1</v>
      </c>
      <c r="I2223" s="236">
        <v>1</v>
      </c>
      <c r="J2223" s="236"/>
      <c r="Y2223" s="176" t="s">
        <v>1144</v>
      </c>
      <c r="Z2223" s="176" t="s">
        <v>1144</v>
      </c>
    </row>
    <row r="2224" spans="1:26" x14ac:dyDescent="0.3">
      <c r="A2224" s="232">
        <v>812665</v>
      </c>
      <c r="B2224" s="232" t="s">
        <v>3941</v>
      </c>
      <c r="C2224" s="232" t="s">
        <v>62</v>
      </c>
      <c r="D2224" s="232" t="s">
        <v>607</v>
      </c>
      <c r="E2224" s="232">
        <v>1</v>
      </c>
      <c r="F2224" s="233">
        <v>30357</v>
      </c>
      <c r="G2224" s="232" t="s">
        <v>621</v>
      </c>
      <c r="H2224" s="234">
        <v>1</v>
      </c>
      <c r="I2224" s="236">
        <v>1</v>
      </c>
      <c r="J2224" s="236"/>
      <c r="Y2224" s="176" t="s">
        <v>1144</v>
      </c>
      <c r="Z2224" s="176" t="s">
        <v>1144</v>
      </c>
    </row>
    <row r="2225" spans="1:26" x14ac:dyDescent="0.3">
      <c r="A2225" s="232">
        <v>812672</v>
      </c>
      <c r="B2225" s="232" t="s">
        <v>3942</v>
      </c>
      <c r="C2225" s="232" t="s">
        <v>3793</v>
      </c>
      <c r="D2225" s="232" t="s">
        <v>3943</v>
      </c>
      <c r="E2225" s="232">
        <v>1</v>
      </c>
      <c r="F2225" s="233">
        <v>36178</v>
      </c>
      <c r="G2225" s="232" t="s">
        <v>2626</v>
      </c>
      <c r="H2225" s="234">
        <v>1</v>
      </c>
      <c r="I2225" s="236">
        <v>1</v>
      </c>
      <c r="J2225" s="236"/>
      <c r="Y2225" s="176" t="s">
        <v>1144</v>
      </c>
      <c r="Z2225" s="176" t="s">
        <v>1144</v>
      </c>
    </row>
    <row r="2226" spans="1:26" x14ac:dyDescent="0.3">
      <c r="A2226" s="232">
        <v>812679</v>
      </c>
      <c r="B2226" s="232" t="s">
        <v>3945</v>
      </c>
      <c r="C2226" s="232" t="s">
        <v>3946</v>
      </c>
      <c r="D2226" s="232" t="s">
        <v>995</v>
      </c>
      <c r="E2226" s="232">
        <v>1</v>
      </c>
      <c r="F2226" s="233">
        <v>36161</v>
      </c>
      <c r="G2226" s="232" t="s">
        <v>269</v>
      </c>
      <c r="H2226" s="234">
        <v>1</v>
      </c>
      <c r="I2226" s="236">
        <v>1</v>
      </c>
      <c r="J2226" s="236"/>
      <c r="Y2226" s="176" t="s">
        <v>1144</v>
      </c>
      <c r="Z2226" s="176" t="s">
        <v>1144</v>
      </c>
    </row>
    <row r="2227" spans="1:26" x14ac:dyDescent="0.3">
      <c r="A2227" s="232">
        <v>812680</v>
      </c>
      <c r="B2227" s="232" t="s">
        <v>3947</v>
      </c>
      <c r="C2227" s="232" t="s">
        <v>104</v>
      </c>
      <c r="D2227" s="232" t="s">
        <v>1036</v>
      </c>
      <c r="E2227" s="232">
        <v>1</v>
      </c>
      <c r="F2227" s="233">
        <v>36165</v>
      </c>
      <c r="G2227" s="232" t="s">
        <v>814</v>
      </c>
      <c r="H2227" s="234">
        <v>1</v>
      </c>
      <c r="I2227" s="236">
        <v>1</v>
      </c>
      <c r="J2227" s="236"/>
      <c r="Y2227" s="176" t="s">
        <v>1144</v>
      </c>
      <c r="Z2227" s="176" t="s">
        <v>1144</v>
      </c>
    </row>
    <row r="2228" spans="1:26" x14ac:dyDescent="0.3">
      <c r="A2228" s="232">
        <v>812681</v>
      </c>
      <c r="B2228" s="232" t="s">
        <v>3948</v>
      </c>
      <c r="C2228" s="232" t="s">
        <v>66</v>
      </c>
      <c r="D2228" s="232" t="s">
        <v>3949</v>
      </c>
      <c r="E2228" s="232">
        <v>1</v>
      </c>
      <c r="F2228" s="233">
        <v>35932</v>
      </c>
      <c r="G2228" s="232" t="s">
        <v>1609</v>
      </c>
      <c r="H2228" s="234">
        <v>1</v>
      </c>
      <c r="I2228" s="236">
        <v>1</v>
      </c>
      <c r="J2228" s="236"/>
      <c r="Y2228" s="176" t="s">
        <v>1144</v>
      </c>
      <c r="Z2228" s="176" t="s">
        <v>1144</v>
      </c>
    </row>
    <row r="2229" spans="1:26" x14ac:dyDescent="0.3">
      <c r="A2229" s="232">
        <v>812683</v>
      </c>
      <c r="B2229" s="232" t="s">
        <v>3950</v>
      </c>
      <c r="C2229" s="232" t="s">
        <v>3951</v>
      </c>
      <c r="D2229" s="232" t="s">
        <v>1075</v>
      </c>
      <c r="E2229" s="232">
        <v>1</v>
      </c>
      <c r="F2229" s="233">
        <v>34762</v>
      </c>
      <c r="G2229" s="232" t="s">
        <v>3952</v>
      </c>
      <c r="H2229" s="234">
        <v>1</v>
      </c>
      <c r="I2229" s="236">
        <v>1</v>
      </c>
      <c r="J2229" s="236"/>
      <c r="Y2229" s="176" t="s">
        <v>1144</v>
      </c>
      <c r="Z2229" s="176" t="s">
        <v>1144</v>
      </c>
    </row>
    <row r="2230" spans="1:26" x14ac:dyDescent="0.3">
      <c r="A2230" s="232">
        <v>812684</v>
      </c>
      <c r="B2230" s="232" t="s">
        <v>3953</v>
      </c>
      <c r="C2230" s="232" t="s">
        <v>68</v>
      </c>
      <c r="D2230" s="232" t="s">
        <v>628</v>
      </c>
      <c r="E2230" s="232">
        <v>1</v>
      </c>
      <c r="F2230" s="233">
        <v>30317</v>
      </c>
      <c r="G2230" s="232" t="s">
        <v>689</v>
      </c>
      <c r="H2230" s="234">
        <v>1</v>
      </c>
      <c r="I2230" s="236">
        <v>1</v>
      </c>
      <c r="J2230" s="236"/>
      <c r="Y2230" s="176" t="s">
        <v>1144</v>
      </c>
      <c r="Z2230" s="176" t="s">
        <v>1144</v>
      </c>
    </row>
    <row r="2231" spans="1:26" x14ac:dyDescent="0.3">
      <c r="A2231" s="232">
        <v>812989</v>
      </c>
      <c r="B2231" s="232" t="s">
        <v>305</v>
      </c>
      <c r="C2231" s="232" t="s">
        <v>61</v>
      </c>
      <c r="D2231" s="232" t="s">
        <v>697</v>
      </c>
      <c r="E2231" s="232">
        <v>1</v>
      </c>
      <c r="F2231" s="233">
        <v>35886</v>
      </c>
      <c r="G2231" s="232" t="s">
        <v>251</v>
      </c>
      <c r="H2231" s="234">
        <v>1</v>
      </c>
      <c r="I2231" s="236">
        <v>1</v>
      </c>
      <c r="J2231" s="236"/>
      <c r="Y2231" s="176" t="s">
        <v>1144</v>
      </c>
      <c r="Z2231" s="176" t="s">
        <v>1144</v>
      </c>
    </row>
    <row r="2232" spans="1:26" x14ac:dyDescent="0.3">
      <c r="A2232" s="232">
        <v>812990</v>
      </c>
      <c r="B2232" s="232" t="s">
        <v>305</v>
      </c>
      <c r="C2232" s="232" t="s">
        <v>90</v>
      </c>
      <c r="D2232" s="232" t="s">
        <v>925</v>
      </c>
      <c r="E2232" s="232">
        <v>1</v>
      </c>
      <c r="F2232" s="233" t="s">
        <v>3956</v>
      </c>
      <c r="G2232" s="232" t="s">
        <v>251</v>
      </c>
      <c r="H2232" s="234">
        <v>1</v>
      </c>
      <c r="I2232" s="236">
        <v>1</v>
      </c>
      <c r="J2232" s="236"/>
      <c r="Y2232" s="176" t="s">
        <v>1144</v>
      </c>
      <c r="Z2232" s="176" t="s">
        <v>1144</v>
      </c>
    </row>
    <row r="2233" spans="1:26" x14ac:dyDescent="0.3">
      <c r="A2233" s="232">
        <v>812995</v>
      </c>
      <c r="B2233" s="232" t="s">
        <v>3957</v>
      </c>
      <c r="C2233" s="232" t="s">
        <v>76</v>
      </c>
      <c r="D2233" s="232" t="s">
        <v>1218</v>
      </c>
      <c r="E2233" s="232">
        <v>1</v>
      </c>
      <c r="F2233" s="233">
        <v>35259</v>
      </c>
      <c r="G2233" s="232" t="s">
        <v>621</v>
      </c>
      <c r="H2233" s="234">
        <v>1</v>
      </c>
      <c r="I2233" s="236">
        <v>1</v>
      </c>
      <c r="J2233" s="236"/>
      <c r="Y2233" s="176" t="s">
        <v>1144</v>
      </c>
      <c r="Z2233" s="176" t="s">
        <v>1144</v>
      </c>
    </row>
    <row r="2234" spans="1:26" x14ac:dyDescent="0.3">
      <c r="A2234" s="232">
        <v>812999</v>
      </c>
      <c r="B2234" s="232" t="s">
        <v>3958</v>
      </c>
      <c r="C2234" s="232" t="s">
        <v>3959</v>
      </c>
      <c r="D2234" s="232" t="s">
        <v>727</v>
      </c>
      <c r="E2234" s="232">
        <v>1</v>
      </c>
      <c r="F2234" s="233">
        <v>33659</v>
      </c>
      <c r="G2234" s="232" t="s">
        <v>251</v>
      </c>
      <c r="H2234" s="234">
        <v>1</v>
      </c>
      <c r="I2234" s="236">
        <v>1</v>
      </c>
      <c r="J2234" s="236"/>
      <c r="Y2234" s="176" t="s">
        <v>1144</v>
      </c>
      <c r="Z2234" s="176" t="s">
        <v>1144</v>
      </c>
    </row>
    <row r="2235" spans="1:26" x14ac:dyDescent="0.3">
      <c r="A2235" s="232">
        <v>813000</v>
      </c>
      <c r="B2235" s="232" t="s">
        <v>3960</v>
      </c>
      <c r="C2235" s="232" t="s">
        <v>180</v>
      </c>
      <c r="D2235" s="232" t="s">
        <v>1043</v>
      </c>
      <c r="E2235" s="232">
        <v>1</v>
      </c>
      <c r="F2235" s="233">
        <v>36365</v>
      </c>
      <c r="G2235" s="232" t="s">
        <v>251</v>
      </c>
      <c r="H2235" s="234">
        <v>1</v>
      </c>
      <c r="I2235" s="236">
        <v>1</v>
      </c>
      <c r="J2235" s="236"/>
      <c r="Y2235" s="176" t="s">
        <v>1144</v>
      </c>
      <c r="Z2235" s="176" t="s">
        <v>1144</v>
      </c>
    </row>
    <row r="2236" spans="1:26" x14ac:dyDescent="0.3">
      <c r="A2236" s="232">
        <v>813006</v>
      </c>
      <c r="B2236" s="232" t="s">
        <v>543</v>
      </c>
      <c r="C2236" s="232" t="s">
        <v>68</v>
      </c>
      <c r="D2236" s="232" t="s">
        <v>734</v>
      </c>
      <c r="E2236" s="232">
        <v>1</v>
      </c>
      <c r="F2236" s="233">
        <v>35823</v>
      </c>
      <c r="G2236" s="232" t="s">
        <v>251</v>
      </c>
      <c r="H2236" s="234">
        <v>1</v>
      </c>
      <c r="I2236" s="236">
        <v>1</v>
      </c>
      <c r="J2236" s="236"/>
      <c r="Y2236" s="176" t="s">
        <v>1144</v>
      </c>
      <c r="Z2236" s="176" t="s">
        <v>1144</v>
      </c>
    </row>
    <row r="2237" spans="1:26" x14ac:dyDescent="0.3">
      <c r="A2237" s="232">
        <v>813008</v>
      </c>
      <c r="B2237" s="232" t="s">
        <v>134</v>
      </c>
      <c r="C2237" s="232" t="s">
        <v>69</v>
      </c>
      <c r="D2237" s="232" t="s">
        <v>2124</v>
      </c>
      <c r="E2237" s="232">
        <v>1</v>
      </c>
      <c r="F2237" s="233">
        <v>35636</v>
      </c>
      <c r="G2237" s="232" t="s">
        <v>689</v>
      </c>
      <c r="H2237" s="234">
        <v>1</v>
      </c>
      <c r="I2237" s="236">
        <v>1</v>
      </c>
      <c r="J2237" s="236"/>
      <c r="Y2237" s="176" t="s">
        <v>1144</v>
      </c>
      <c r="Z2237" s="176" t="s">
        <v>1144</v>
      </c>
    </row>
    <row r="2238" spans="1:26" x14ac:dyDescent="0.3">
      <c r="A2238" s="232">
        <v>813009</v>
      </c>
      <c r="B2238" s="232" t="s">
        <v>3961</v>
      </c>
      <c r="C2238" s="232" t="s">
        <v>118</v>
      </c>
      <c r="D2238" s="232" t="s">
        <v>3962</v>
      </c>
      <c r="E2238" s="232">
        <v>1</v>
      </c>
      <c r="F2238" s="233">
        <v>33015</v>
      </c>
      <c r="G2238" s="232" t="s">
        <v>689</v>
      </c>
      <c r="H2238" s="234">
        <v>1</v>
      </c>
      <c r="I2238" s="236">
        <v>1</v>
      </c>
      <c r="J2238" s="236"/>
      <c r="Y2238" s="176" t="s">
        <v>1144</v>
      </c>
      <c r="Z2238" s="176" t="s">
        <v>1144</v>
      </c>
    </row>
    <row r="2239" spans="1:26" x14ac:dyDescent="0.3">
      <c r="A2239" s="232">
        <v>813011</v>
      </c>
      <c r="B2239" s="232" t="s">
        <v>3963</v>
      </c>
      <c r="C2239" s="232" t="s">
        <v>68</v>
      </c>
      <c r="D2239" s="232" t="s">
        <v>1255</v>
      </c>
      <c r="E2239" s="232">
        <v>1</v>
      </c>
      <c r="F2239" s="233">
        <v>35431</v>
      </c>
      <c r="G2239" s="232" t="s">
        <v>696</v>
      </c>
      <c r="H2239" s="234">
        <v>1</v>
      </c>
      <c r="I2239" s="236">
        <v>1</v>
      </c>
      <c r="J2239" s="236"/>
      <c r="Y2239" s="176" t="s">
        <v>1144</v>
      </c>
      <c r="Z2239" s="176" t="s">
        <v>1144</v>
      </c>
    </row>
    <row r="2240" spans="1:26" x14ac:dyDescent="0.3">
      <c r="A2240" s="232">
        <v>813012</v>
      </c>
      <c r="B2240" s="232" t="s">
        <v>3964</v>
      </c>
      <c r="C2240" s="232" t="s">
        <v>3965</v>
      </c>
      <c r="D2240" s="232" t="s">
        <v>995</v>
      </c>
      <c r="E2240" s="232">
        <v>1</v>
      </c>
      <c r="F2240" s="233">
        <v>36161</v>
      </c>
      <c r="G2240" s="232" t="s">
        <v>1807</v>
      </c>
      <c r="H2240" s="234">
        <v>1</v>
      </c>
      <c r="I2240" s="236">
        <v>1</v>
      </c>
      <c r="J2240" s="236"/>
      <c r="Y2240" s="176" t="s">
        <v>1144</v>
      </c>
      <c r="Z2240" s="176" t="s">
        <v>1144</v>
      </c>
    </row>
    <row r="2241" spans="1:26" x14ac:dyDescent="0.3">
      <c r="A2241" s="232">
        <v>813014</v>
      </c>
      <c r="B2241" s="232" t="s">
        <v>3966</v>
      </c>
      <c r="C2241" s="232" t="s">
        <v>335</v>
      </c>
      <c r="D2241" s="232" t="s">
        <v>652</v>
      </c>
      <c r="E2241" s="232">
        <v>1</v>
      </c>
      <c r="F2241" s="233">
        <v>36409</v>
      </c>
      <c r="G2241" s="232" t="s">
        <v>666</v>
      </c>
      <c r="H2241" s="234">
        <v>1</v>
      </c>
      <c r="I2241" s="236">
        <v>1</v>
      </c>
      <c r="J2241" s="236"/>
      <c r="Y2241" s="176" t="s">
        <v>1144</v>
      </c>
      <c r="Z2241" s="176" t="s">
        <v>1144</v>
      </c>
    </row>
    <row r="2242" spans="1:26" x14ac:dyDescent="0.3">
      <c r="A2242" s="232">
        <v>813015</v>
      </c>
      <c r="B2242" s="232" t="s">
        <v>3967</v>
      </c>
      <c r="C2242" s="232" t="s">
        <v>139</v>
      </c>
      <c r="D2242" s="232" t="s">
        <v>3861</v>
      </c>
      <c r="E2242" s="232">
        <v>1</v>
      </c>
      <c r="F2242" s="233">
        <v>35874</v>
      </c>
      <c r="G2242" s="232" t="s">
        <v>635</v>
      </c>
      <c r="H2242" s="234">
        <v>1</v>
      </c>
      <c r="I2242" s="236">
        <v>1</v>
      </c>
      <c r="J2242" s="236"/>
      <c r="Y2242" s="176" t="s">
        <v>1144</v>
      </c>
      <c r="Z2242" s="176" t="s">
        <v>1144</v>
      </c>
    </row>
    <row r="2243" spans="1:26" x14ac:dyDescent="0.3">
      <c r="A2243" s="232">
        <v>813016</v>
      </c>
      <c r="B2243" s="232" t="s">
        <v>1167</v>
      </c>
      <c r="C2243" s="232" t="s">
        <v>104</v>
      </c>
      <c r="D2243" s="232" t="s">
        <v>767</v>
      </c>
      <c r="E2243" s="232">
        <v>1</v>
      </c>
      <c r="F2243" s="233">
        <v>35069</v>
      </c>
      <c r="G2243" s="232" t="s">
        <v>669</v>
      </c>
      <c r="H2243" s="234">
        <v>1</v>
      </c>
      <c r="I2243" s="236">
        <v>1</v>
      </c>
      <c r="J2243" s="236"/>
      <c r="Y2243" s="176" t="s">
        <v>1144</v>
      </c>
      <c r="Z2243" s="176" t="s">
        <v>1144</v>
      </c>
    </row>
    <row r="2244" spans="1:26" x14ac:dyDescent="0.3">
      <c r="A2244" s="232">
        <v>813019</v>
      </c>
      <c r="B2244" s="232" t="s">
        <v>3968</v>
      </c>
      <c r="C2244" s="232" t="s">
        <v>3969</v>
      </c>
      <c r="D2244" s="232" t="s">
        <v>691</v>
      </c>
      <c r="E2244" s="232">
        <v>1</v>
      </c>
      <c r="F2244" s="233">
        <v>36366</v>
      </c>
      <c r="G2244" s="232" t="s">
        <v>251</v>
      </c>
      <c r="H2244" s="234">
        <v>1</v>
      </c>
      <c r="I2244" s="236">
        <v>1</v>
      </c>
      <c r="J2244" s="236"/>
      <c r="Y2244" s="176" t="s">
        <v>1144</v>
      </c>
      <c r="Z2244" s="176" t="s">
        <v>1144</v>
      </c>
    </row>
    <row r="2245" spans="1:26" x14ac:dyDescent="0.3">
      <c r="A2245" s="232">
        <v>813020</v>
      </c>
      <c r="B2245" s="232" t="s">
        <v>3970</v>
      </c>
      <c r="C2245" s="232" t="s">
        <v>78</v>
      </c>
      <c r="D2245" s="232" t="s">
        <v>607</v>
      </c>
      <c r="E2245" s="232">
        <v>1</v>
      </c>
      <c r="F2245" s="233">
        <v>35431</v>
      </c>
      <c r="G2245" s="232" t="s">
        <v>3468</v>
      </c>
      <c r="H2245" s="234">
        <v>1</v>
      </c>
      <c r="I2245" s="236">
        <v>1</v>
      </c>
      <c r="J2245" s="236"/>
      <c r="Y2245" s="176" t="s">
        <v>1144</v>
      </c>
      <c r="Z2245" s="176" t="s">
        <v>1144</v>
      </c>
    </row>
    <row r="2246" spans="1:26" x14ac:dyDescent="0.3">
      <c r="A2246" s="232">
        <v>813021</v>
      </c>
      <c r="B2246" s="232" t="s">
        <v>3971</v>
      </c>
      <c r="C2246" s="232" t="s">
        <v>71</v>
      </c>
      <c r="D2246" s="232" t="s">
        <v>649</v>
      </c>
      <c r="E2246" s="232">
        <v>1</v>
      </c>
      <c r="F2246" s="233">
        <v>34831</v>
      </c>
      <c r="G2246" s="232" t="s">
        <v>251</v>
      </c>
      <c r="H2246" s="234">
        <v>1</v>
      </c>
      <c r="I2246" s="236">
        <v>1</v>
      </c>
      <c r="J2246" s="236"/>
      <c r="Y2246" s="176" t="s">
        <v>1144</v>
      </c>
      <c r="Z2246" s="176" t="s">
        <v>1144</v>
      </c>
    </row>
    <row r="2247" spans="1:26" x14ac:dyDescent="0.3">
      <c r="A2247" s="232">
        <v>813022</v>
      </c>
      <c r="B2247" s="232" t="s">
        <v>3972</v>
      </c>
      <c r="C2247" s="232" t="s">
        <v>64</v>
      </c>
      <c r="D2247" s="232" t="s">
        <v>628</v>
      </c>
      <c r="E2247" s="232">
        <v>1</v>
      </c>
      <c r="F2247" s="233">
        <v>31778</v>
      </c>
      <c r="G2247" s="232" t="s">
        <v>3973</v>
      </c>
      <c r="H2247" s="234">
        <v>1</v>
      </c>
      <c r="I2247" s="236">
        <v>1</v>
      </c>
      <c r="J2247" s="236"/>
      <c r="Y2247" s="176" t="s">
        <v>1144</v>
      </c>
      <c r="Z2247" s="176" t="s">
        <v>1144</v>
      </c>
    </row>
    <row r="2248" spans="1:26" x14ac:dyDescent="0.3">
      <c r="A2248" s="232">
        <v>813025</v>
      </c>
      <c r="B2248" s="232" t="s">
        <v>3974</v>
      </c>
      <c r="C2248" s="232" t="s">
        <v>130</v>
      </c>
      <c r="D2248" s="232" t="s">
        <v>662</v>
      </c>
      <c r="E2248" s="232">
        <v>1</v>
      </c>
      <c r="F2248" s="233">
        <v>36275</v>
      </c>
      <c r="G2248" s="232" t="s">
        <v>629</v>
      </c>
      <c r="H2248" s="234">
        <v>1</v>
      </c>
      <c r="I2248" s="236">
        <v>1</v>
      </c>
      <c r="J2248" s="236"/>
      <c r="Y2248" s="176" t="s">
        <v>1144</v>
      </c>
      <c r="Z2248" s="176" t="s">
        <v>1144</v>
      </c>
    </row>
    <row r="2249" spans="1:26" x14ac:dyDescent="0.3">
      <c r="A2249" s="232">
        <v>813027</v>
      </c>
      <c r="B2249" s="232" t="s">
        <v>3975</v>
      </c>
      <c r="C2249" s="232" t="s">
        <v>114</v>
      </c>
      <c r="D2249" s="232" t="s">
        <v>691</v>
      </c>
      <c r="E2249" s="232">
        <v>1</v>
      </c>
      <c r="F2249" s="233">
        <v>36343</v>
      </c>
      <c r="G2249" s="232" t="s">
        <v>1019</v>
      </c>
      <c r="H2249" s="234">
        <v>1</v>
      </c>
      <c r="I2249" s="236">
        <v>1</v>
      </c>
      <c r="J2249" s="236"/>
      <c r="Y2249" s="176" t="s">
        <v>1144</v>
      </c>
      <c r="Z2249" s="176" t="s">
        <v>1144</v>
      </c>
    </row>
    <row r="2250" spans="1:26" x14ac:dyDescent="0.3">
      <c r="A2250" s="232">
        <v>813028</v>
      </c>
      <c r="B2250" s="232" t="s">
        <v>3976</v>
      </c>
      <c r="C2250" s="232" t="s">
        <v>125</v>
      </c>
      <c r="D2250" s="232" t="s">
        <v>602</v>
      </c>
      <c r="E2250" s="232">
        <v>1</v>
      </c>
      <c r="F2250" s="233">
        <v>35639</v>
      </c>
      <c r="G2250" s="232" t="s">
        <v>251</v>
      </c>
      <c r="H2250" s="234">
        <v>1</v>
      </c>
      <c r="I2250" s="236">
        <v>1</v>
      </c>
      <c r="J2250" s="236"/>
      <c r="Y2250" s="176" t="s">
        <v>1144</v>
      </c>
      <c r="Z2250" s="176" t="s">
        <v>1144</v>
      </c>
    </row>
    <row r="2251" spans="1:26" x14ac:dyDescent="0.3">
      <c r="A2251" s="232">
        <v>813030</v>
      </c>
      <c r="B2251" s="232" t="s">
        <v>3977</v>
      </c>
      <c r="C2251" s="232" t="s">
        <v>92</v>
      </c>
      <c r="D2251" s="232" t="s">
        <v>628</v>
      </c>
      <c r="E2251" s="232">
        <v>1</v>
      </c>
      <c r="F2251" s="233">
        <v>33834</v>
      </c>
      <c r="H2251" s="234">
        <v>1</v>
      </c>
      <c r="I2251" s="236">
        <v>1</v>
      </c>
      <c r="J2251" s="236"/>
      <c r="Y2251" s="176" t="s">
        <v>1144</v>
      </c>
      <c r="Z2251" s="176" t="s">
        <v>1144</v>
      </c>
    </row>
    <row r="2252" spans="1:26" x14ac:dyDescent="0.3">
      <c r="A2252" s="232">
        <v>813032</v>
      </c>
      <c r="B2252" s="232" t="s">
        <v>3978</v>
      </c>
      <c r="C2252" s="232" t="s">
        <v>128</v>
      </c>
      <c r="D2252" s="232" t="s">
        <v>636</v>
      </c>
      <c r="E2252" s="232">
        <v>1</v>
      </c>
      <c r="F2252" s="233">
        <v>34022</v>
      </c>
      <c r="G2252" s="232" t="s">
        <v>251</v>
      </c>
      <c r="H2252" s="234">
        <v>1</v>
      </c>
      <c r="I2252" s="236">
        <v>1</v>
      </c>
      <c r="J2252" s="236"/>
      <c r="Y2252" s="176" t="s">
        <v>1144</v>
      </c>
      <c r="Z2252" s="176" t="s">
        <v>1144</v>
      </c>
    </row>
    <row r="2253" spans="1:26" x14ac:dyDescent="0.3">
      <c r="A2253" s="232">
        <v>813034</v>
      </c>
      <c r="B2253" s="232" t="s">
        <v>544</v>
      </c>
      <c r="C2253" s="232" t="s">
        <v>139</v>
      </c>
      <c r="D2253" s="232" t="s">
        <v>3979</v>
      </c>
      <c r="E2253" s="232">
        <v>1</v>
      </c>
      <c r="F2253" s="233">
        <v>29221</v>
      </c>
      <c r="G2253" s="232" t="s">
        <v>251</v>
      </c>
      <c r="H2253" s="234">
        <v>1</v>
      </c>
      <c r="I2253" s="236">
        <v>1</v>
      </c>
      <c r="J2253" s="236"/>
      <c r="Y2253" s="176" t="s">
        <v>1144</v>
      </c>
      <c r="Z2253" s="176" t="s">
        <v>1144</v>
      </c>
    </row>
    <row r="2254" spans="1:26" x14ac:dyDescent="0.3">
      <c r="A2254" s="232">
        <v>813035</v>
      </c>
      <c r="B2254" s="232" t="s">
        <v>3980</v>
      </c>
      <c r="C2254" s="232" t="s">
        <v>81</v>
      </c>
      <c r="D2254" s="232" t="s">
        <v>691</v>
      </c>
      <c r="E2254" s="232">
        <v>1</v>
      </c>
      <c r="F2254" s="233">
        <v>35823</v>
      </c>
      <c r="G2254" s="232" t="s">
        <v>251</v>
      </c>
      <c r="H2254" s="234">
        <v>1</v>
      </c>
      <c r="I2254" s="236">
        <v>1</v>
      </c>
      <c r="J2254" s="236"/>
      <c r="Y2254" s="176" t="s">
        <v>1144</v>
      </c>
      <c r="Z2254" s="176" t="s">
        <v>1144</v>
      </c>
    </row>
    <row r="2255" spans="1:26" x14ac:dyDescent="0.3">
      <c r="A2255" s="232">
        <v>813036</v>
      </c>
      <c r="B2255" s="232" t="s">
        <v>3981</v>
      </c>
      <c r="C2255" s="232" t="s">
        <v>3982</v>
      </c>
      <c r="D2255" s="232" t="s">
        <v>664</v>
      </c>
      <c r="E2255" s="232">
        <v>1</v>
      </c>
      <c r="F2255" s="233">
        <v>35591</v>
      </c>
      <c r="G2255" s="232" t="s">
        <v>251</v>
      </c>
      <c r="H2255" s="234">
        <v>1</v>
      </c>
      <c r="I2255" s="236">
        <v>1</v>
      </c>
      <c r="J2255" s="236"/>
      <c r="Y2255" s="176" t="s">
        <v>1144</v>
      </c>
      <c r="Z2255" s="176" t="s">
        <v>1144</v>
      </c>
    </row>
    <row r="2256" spans="1:26" x14ac:dyDescent="0.3">
      <c r="A2256" s="232">
        <v>813037</v>
      </c>
      <c r="B2256" s="232" t="s">
        <v>3983</v>
      </c>
      <c r="C2256" s="232" t="s">
        <v>69</v>
      </c>
      <c r="D2256" s="232" t="s">
        <v>697</v>
      </c>
      <c r="E2256" s="232">
        <v>1</v>
      </c>
      <c r="F2256" s="233">
        <v>36270</v>
      </c>
      <c r="G2256" s="232" t="s">
        <v>689</v>
      </c>
      <c r="H2256" s="234">
        <v>1</v>
      </c>
      <c r="I2256" s="236">
        <v>1</v>
      </c>
      <c r="J2256" s="236"/>
      <c r="Y2256" s="176" t="s">
        <v>1144</v>
      </c>
      <c r="Z2256" s="176" t="s">
        <v>1144</v>
      </c>
    </row>
    <row r="2257" spans="1:26" x14ac:dyDescent="0.3">
      <c r="A2257" s="232">
        <v>813038</v>
      </c>
      <c r="B2257" s="232" t="s">
        <v>3984</v>
      </c>
      <c r="C2257" s="232" t="s">
        <v>326</v>
      </c>
      <c r="D2257" s="232" t="s">
        <v>670</v>
      </c>
      <c r="E2257" s="232">
        <v>1</v>
      </c>
      <c r="F2257" s="233">
        <v>33512</v>
      </c>
      <c r="G2257" s="232" t="s">
        <v>620</v>
      </c>
      <c r="H2257" s="234">
        <v>1</v>
      </c>
      <c r="I2257" s="236">
        <v>1</v>
      </c>
      <c r="J2257" s="236"/>
      <c r="Y2257" s="176" t="s">
        <v>1144</v>
      </c>
      <c r="Z2257" s="176" t="s">
        <v>1144</v>
      </c>
    </row>
    <row r="2258" spans="1:26" x14ac:dyDescent="0.3">
      <c r="A2258" s="232">
        <v>813039</v>
      </c>
      <c r="B2258" s="232" t="s">
        <v>3985</v>
      </c>
      <c r="C2258" s="232" t="s">
        <v>66</v>
      </c>
      <c r="D2258" s="232" t="s">
        <v>3986</v>
      </c>
      <c r="E2258" s="232">
        <v>1</v>
      </c>
      <c r="F2258" s="233" t="s">
        <v>3987</v>
      </c>
      <c r="G2258" s="232" t="s">
        <v>640</v>
      </c>
      <c r="H2258" s="234">
        <v>1</v>
      </c>
      <c r="I2258" s="236">
        <v>1</v>
      </c>
      <c r="J2258" s="236"/>
      <c r="Y2258" s="176" t="s">
        <v>1144</v>
      </c>
      <c r="Z2258" s="176" t="s">
        <v>1144</v>
      </c>
    </row>
    <row r="2259" spans="1:26" x14ac:dyDescent="0.3">
      <c r="A2259" s="232">
        <v>813041</v>
      </c>
      <c r="B2259" s="232" t="s">
        <v>3988</v>
      </c>
      <c r="C2259" s="232" t="s">
        <v>458</v>
      </c>
      <c r="D2259" s="232" t="s">
        <v>1078</v>
      </c>
      <c r="E2259" s="232">
        <v>1</v>
      </c>
      <c r="F2259" s="233">
        <v>36161</v>
      </c>
      <c r="G2259" s="232" t="s">
        <v>709</v>
      </c>
      <c r="H2259" s="234">
        <v>1</v>
      </c>
      <c r="I2259" s="236">
        <v>1</v>
      </c>
      <c r="J2259" s="236"/>
      <c r="Y2259" s="176" t="s">
        <v>1144</v>
      </c>
      <c r="Z2259" s="176" t="s">
        <v>1144</v>
      </c>
    </row>
    <row r="2260" spans="1:26" x14ac:dyDescent="0.3">
      <c r="A2260" s="232">
        <v>813042</v>
      </c>
      <c r="B2260" s="232" t="s">
        <v>3989</v>
      </c>
      <c r="C2260" s="232" t="s">
        <v>170</v>
      </c>
      <c r="D2260" s="232" t="s">
        <v>852</v>
      </c>
      <c r="E2260" s="232">
        <v>1</v>
      </c>
      <c r="F2260" s="233">
        <v>35796</v>
      </c>
      <c r="G2260" s="232" t="s">
        <v>251</v>
      </c>
      <c r="H2260" s="234">
        <v>1</v>
      </c>
      <c r="I2260" s="236">
        <v>1</v>
      </c>
      <c r="J2260" s="236"/>
      <c r="Y2260" s="176" t="s">
        <v>1144</v>
      </c>
      <c r="Z2260" s="176" t="s">
        <v>1144</v>
      </c>
    </row>
    <row r="2261" spans="1:26" x14ac:dyDescent="0.3">
      <c r="A2261" s="232">
        <v>813045</v>
      </c>
      <c r="B2261" s="232" t="s">
        <v>3990</v>
      </c>
      <c r="C2261" s="232" t="s">
        <v>1418</v>
      </c>
      <c r="D2261" s="232" t="s">
        <v>3991</v>
      </c>
      <c r="E2261" s="232">
        <v>1</v>
      </c>
      <c r="F2261" s="233">
        <v>35459</v>
      </c>
      <c r="G2261" s="232" t="s">
        <v>604</v>
      </c>
      <c r="H2261" s="234">
        <v>1</v>
      </c>
      <c r="I2261" s="236">
        <v>1</v>
      </c>
      <c r="J2261" s="236"/>
      <c r="Y2261" s="176" t="s">
        <v>1144</v>
      </c>
      <c r="Z2261" s="176" t="s">
        <v>1144</v>
      </c>
    </row>
    <row r="2262" spans="1:26" x14ac:dyDescent="0.3">
      <c r="A2262" s="232">
        <v>813046</v>
      </c>
      <c r="B2262" s="232" t="s">
        <v>3992</v>
      </c>
      <c r="C2262" s="232" t="s">
        <v>3993</v>
      </c>
      <c r="D2262" s="232" t="s">
        <v>796</v>
      </c>
      <c r="E2262" s="232">
        <v>1</v>
      </c>
      <c r="F2262" s="233">
        <v>34459</v>
      </c>
      <c r="G2262" s="232" t="s">
        <v>2848</v>
      </c>
      <c r="H2262" s="234">
        <v>1</v>
      </c>
      <c r="I2262" s="236">
        <v>1</v>
      </c>
      <c r="J2262" s="236"/>
      <c r="Y2262" s="176" t="s">
        <v>1144</v>
      </c>
      <c r="Z2262" s="176" t="s">
        <v>1144</v>
      </c>
    </row>
    <row r="2263" spans="1:26" x14ac:dyDescent="0.3">
      <c r="A2263" s="232">
        <v>813048</v>
      </c>
      <c r="B2263" s="232" t="s">
        <v>3994</v>
      </c>
      <c r="C2263" s="232" t="s">
        <v>1565</v>
      </c>
      <c r="D2263" s="232" t="s">
        <v>1093</v>
      </c>
      <c r="E2263" s="232">
        <v>1</v>
      </c>
      <c r="F2263" s="233">
        <v>35431</v>
      </c>
      <c r="G2263" s="232" t="s">
        <v>251</v>
      </c>
      <c r="H2263" s="234">
        <v>1</v>
      </c>
      <c r="I2263" s="236">
        <v>1</v>
      </c>
      <c r="J2263" s="236"/>
      <c r="Y2263" s="176" t="s">
        <v>1144</v>
      </c>
      <c r="Z2263" s="176" t="s">
        <v>1144</v>
      </c>
    </row>
    <row r="2264" spans="1:26" x14ac:dyDescent="0.3">
      <c r="A2264" s="232">
        <v>813050</v>
      </c>
      <c r="B2264" s="232" t="s">
        <v>3995</v>
      </c>
      <c r="C2264" s="232" t="s">
        <v>491</v>
      </c>
      <c r="D2264" s="232" t="s">
        <v>1643</v>
      </c>
      <c r="E2264" s="232">
        <v>1</v>
      </c>
      <c r="F2264" s="233">
        <v>36423</v>
      </c>
      <c r="G2264" s="232" t="s">
        <v>251</v>
      </c>
      <c r="H2264" s="234">
        <v>1</v>
      </c>
      <c r="I2264" s="236">
        <v>1</v>
      </c>
      <c r="J2264" s="236"/>
      <c r="Y2264" s="176" t="s">
        <v>1144</v>
      </c>
      <c r="Z2264" s="176" t="s">
        <v>1144</v>
      </c>
    </row>
    <row r="2265" spans="1:26" x14ac:dyDescent="0.3">
      <c r="A2265" s="232">
        <v>813323</v>
      </c>
      <c r="B2265" s="232" t="s">
        <v>4002</v>
      </c>
      <c r="C2265" s="232" t="s">
        <v>68</v>
      </c>
      <c r="D2265" s="232" t="s">
        <v>726</v>
      </c>
      <c r="E2265" s="232">
        <v>1</v>
      </c>
      <c r="F2265" s="233">
        <v>34813</v>
      </c>
      <c r="G2265" s="232" t="s">
        <v>267</v>
      </c>
      <c r="H2265" s="234">
        <v>1</v>
      </c>
      <c r="I2265" s="236">
        <v>1</v>
      </c>
      <c r="J2265" s="236"/>
      <c r="Y2265" s="176" t="s">
        <v>1144</v>
      </c>
      <c r="Z2265" s="176" t="s">
        <v>1144</v>
      </c>
    </row>
    <row r="2266" spans="1:26" x14ac:dyDescent="0.3">
      <c r="A2266" s="232">
        <v>813324</v>
      </c>
      <c r="B2266" s="232" t="s">
        <v>4003</v>
      </c>
      <c r="C2266" s="232" t="s">
        <v>90</v>
      </c>
      <c r="D2266" s="232" t="s">
        <v>1004</v>
      </c>
      <c r="E2266" s="232">
        <v>1</v>
      </c>
      <c r="F2266" s="233">
        <v>32214</v>
      </c>
      <c r="G2266" s="232" t="s">
        <v>251</v>
      </c>
      <c r="H2266" s="234">
        <v>1</v>
      </c>
      <c r="I2266" s="236">
        <v>1</v>
      </c>
      <c r="J2266" s="236"/>
      <c r="Y2266" s="176" t="s">
        <v>1144</v>
      </c>
      <c r="Z2266" s="176" t="s">
        <v>1144</v>
      </c>
    </row>
    <row r="2267" spans="1:26" x14ac:dyDescent="0.3">
      <c r="A2267" s="232">
        <v>813326</v>
      </c>
      <c r="B2267" s="232" t="s">
        <v>4004</v>
      </c>
      <c r="C2267" s="232" t="s">
        <v>69</v>
      </c>
      <c r="D2267" s="232" t="s">
        <v>4005</v>
      </c>
      <c r="E2267" s="232">
        <v>1</v>
      </c>
      <c r="F2267" s="233">
        <v>35844</v>
      </c>
      <c r="G2267" s="232" t="s">
        <v>840</v>
      </c>
      <c r="H2267" s="234">
        <v>1</v>
      </c>
      <c r="I2267" s="236">
        <v>1</v>
      </c>
      <c r="J2267" s="236"/>
      <c r="Y2267" s="176" t="s">
        <v>1144</v>
      </c>
      <c r="Z2267" s="176" t="s">
        <v>1144</v>
      </c>
    </row>
    <row r="2268" spans="1:26" x14ac:dyDescent="0.3">
      <c r="A2268" s="232">
        <v>813329</v>
      </c>
      <c r="B2268" s="232" t="s">
        <v>4008</v>
      </c>
      <c r="C2268" s="232" t="s">
        <v>66</v>
      </c>
      <c r="D2268" s="232" t="s">
        <v>4009</v>
      </c>
      <c r="E2268" s="232">
        <v>1</v>
      </c>
      <c r="F2268" s="233">
        <v>30904</v>
      </c>
      <c r="G2268" s="232" t="s">
        <v>621</v>
      </c>
      <c r="H2268" s="234">
        <v>1</v>
      </c>
      <c r="I2268" s="236">
        <v>1</v>
      </c>
      <c r="J2268" s="236"/>
      <c r="Y2268" s="176" t="s">
        <v>1144</v>
      </c>
      <c r="Z2268" s="176" t="s">
        <v>1144</v>
      </c>
    </row>
    <row r="2269" spans="1:26" x14ac:dyDescent="0.3">
      <c r="A2269" s="232">
        <v>813332</v>
      </c>
      <c r="B2269" s="232" t="s">
        <v>4010</v>
      </c>
      <c r="C2269" s="232" t="s">
        <v>130</v>
      </c>
      <c r="D2269" s="232" t="s">
        <v>628</v>
      </c>
      <c r="E2269" s="232">
        <v>1</v>
      </c>
      <c r="F2269" s="233">
        <v>35986</v>
      </c>
      <c r="G2269" s="232" t="s">
        <v>4011</v>
      </c>
      <c r="H2269" s="234">
        <v>1</v>
      </c>
      <c r="I2269" s="236">
        <v>1</v>
      </c>
      <c r="J2269" s="236"/>
      <c r="Y2269" s="176" t="s">
        <v>1144</v>
      </c>
      <c r="Z2269" s="176" t="s">
        <v>1144</v>
      </c>
    </row>
    <row r="2270" spans="1:26" x14ac:dyDescent="0.3">
      <c r="A2270" s="232">
        <v>813334</v>
      </c>
      <c r="B2270" s="232" t="s">
        <v>4012</v>
      </c>
      <c r="C2270" s="232" t="s">
        <v>464</v>
      </c>
      <c r="D2270" s="232" t="s">
        <v>753</v>
      </c>
      <c r="E2270" s="232">
        <v>1</v>
      </c>
      <c r="F2270" s="233">
        <v>33406</v>
      </c>
      <c r="G2270" s="232" t="s">
        <v>864</v>
      </c>
      <c r="H2270" s="234">
        <v>1</v>
      </c>
      <c r="I2270" s="236">
        <v>1</v>
      </c>
      <c r="J2270" s="236"/>
      <c r="Y2270" s="176" t="s">
        <v>1144</v>
      </c>
      <c r="Z2270" s="176" t="s">
        <v>1144</v>
      </c>
    </row>
    <row r="2271" spans="1:26" x14ac:dyDescent="0.3">
      <c r="A2271" s="232">
        <v>813335</v>
      </c>
      <c r="B2271" s="232" t="s">
        <v>4013</v>
      </c>
      <c r="C2271" s="232" t="s">
        <v>339</v>
      </c>
      <c r="D2271" s="232" t="s">
        <v>918</v>
      </c>
      <c r="E2271" s="232">
        <v>1</v>
      </c>
      <c r="F2271" s="233" t="s">
        <v>4014</v>
      </c>
      <c r="G2271" s="232" t="s">
        <v>615</v>
      </c>
      <c r="H2271" s="234">
        <v>1</v>
      </c>
      <c r="I2271" s="236">
        <v>1</v>
      </c>
      <c r="J2271" s="236"/>
      <c r="Y2271" s="176" t="s">
        <v>1144</v>
      </c>
      <c r="Z2271" s="176" t="s">
        <v>1144</v>
      </c>
    </row>
    <row r="2272" spans="1:26" x14ac:dyDescent="0.3">
      <c r="A2272" s="232">
        <v>813336</v>
      </c>
      <c r="B2272" s="232" t="s">
        <v>4015</v>
      </c>
      <c r="C2272" s="232" t="s">
        <v>68</v>
      </c>
      <c r="D2272" s="232" t="s">
        <v>875</v>
      </c>
      <c r="E2272" s="232">
        <v>1</v>
      </c>
      <c r="F2272" s="233">
        <v>32251</v>
      </c>
      <c r="G2272" s="232" t="s">
        <v>251</v>
      </c>
      <c r="H2272" s="234">
        <v>1</v>
      </c>
      <c r="I2272" s="236">
        <v>1</v>
      </c>
      <c r="J2272" s="236"/>
      <c r="Y2272" s="176" t="s">
        <v>1144</v>
      </c>
      <c r="Z2272" s="176" t="s">
        <v>1144</v>
      </c>
    </row>
    <row r="2273" spans="1:26" x14ac:dyDescent="0.3">
      <c r="A2273" s="232">
        <v>813337</v>
      </c>
      <c r="B2273" s="232" t="s">
        <v>4016</v>
      </c>
      <c r="C2273" s="232" t="s">
        <v>69</v>
      </c>
      <c r="D2273" s="232" t="s">
        <v>837</v>
      </c>
      <c r="E2273" s="232">
        <v>1</v>
      </c>
      <c r="F2273" s="233">
        <v>35756</v>
      </c>
      <c r="G2273" s="232" t="s">
        <v>251</v>
      </c>
      <c r="H2273" s="234">
        <v>1</v>
      </c>
      <c r="I2273" s="236">
        <v>1</v>
      </c>
      <c r="J2273" s="236"/>
      <c r="Y2273" s="176" t="s">
        <v>1144</v>
      </c>
      <c r="Z2273" s="176" t="s">
        <v>1144</v>
      </c>
    </row>
    <row r="2274" spans="1:26" x14ac:dyDescent="0.3">
      <c r="A2274" s="232">
        <v>813349</v>
      </c>
      <c r="B2274" s="232" t="s">
        <v>4024</v>
      </c>
      <c r="C2274" s="232" t="s">
        <v>355</v>
      </c>
      <c r="D2274" s="232" t="s">
        <v>672</v>
      </c>
      <c r="E2274" s="232">
        <v>1</v>
      </c>
      <c r="F2274" s="233">
        <v>36526</v>
      </c>
      <c r="G2274" s="232" t="s">
        <v>251</v>
      </c>
      <c r="H2274" s="234">
        <v>1</v>
      </c>
      <c r="I2274" s="236">
        <v>1</v>
      </c>
      <c r="J2274" s="236"/>
      <c r="Y2274" s="176" t="s">
        <v>1144</v>
      </c>
      <c r="Z2274" s="176" t="s">
        <v>1144</v>
      </c>
    </row>
    <row r="2275" spans="1:26" x14ac:dyDescent="0.3">
      <c r="A2275" s="232">
        <v>813350</v>
      </c>
      <c r="B2275" s="232" t="s">
        <v>4025</v>
      </c>
      <c r="C2275" s="232" t="s">
        <v>136</v>
      </c>
      <c r="D2275" s="232" t="s">
        <v>603</v>
      </c>
      <c r="E2275" s="232">
        <v>1</v>
      </c>
      <c r="F2275" s="233">
        <v>35317</v>
      </c>
      <c r="G2275" s="232" t="s">
        <v>267</v>
      </c>
      <c r="H2275" s="234">
        <v>1</v>
      </c>
      <c r="I2275" s="236">
        <v>1</v>
      </c>
      <c r="J2275" s="236"/>
      <c r="Y2275" s="176" t="s">
        <v>1144</v>
      </c>
      <c r="Z2275" s="176" t="s">
        <v>1144</v>
      </c>
    </row>
    <row r="2276" spans="1:26" x14ac:dyDescent="0.3">
      <c r="A2276" s="232">
        <v>813356</v>
      </c>
      <c r="B2276" s="232" t="s">
        <v>4026</v>
      </c>
      <c r="C2276" s="232" t="s">
        <v>64</v>
      </c>
      <c r="D2276" s="232" t="s">
        <v>4027</v>
      </c>
      <c r="E2276" s="232">
        <v>1</v>
      </c>
      <c r="F2276" s="233">
        <v>35804</v>
      </c>
      <c r="G2276" s="232" t="s">
        <v>848</v>
      </c>
      <c r="H2276" s="234">
        <v>1</v>
      </c>
      <c r="I2276" s="236">
        <v>1</v>
      </c>
      <c r="J2276" s="236"/>
      <c r="Y2276" s="176" t="s">
        <v>1144</v>
      </c>
      <c r="Z2276" s="176" t="s">
        <v>1144</v>
      </c>
    </row>
    <row r="2277" spans="1:26" x14ac:dyDescent="0.3">
      <c r="A2277" s="232">
        <v>813364</v>
      </c>
      <c r="B2277" s="232" t="s">
        <v>4030</v>
      </c>
      <c r="C2277" s="232" t="s">
        <v>4031</v>
      </c>
      <c r="D2277" s="232" t="s">
        <v>784</v>
      </c>
      <c r="E2277" s="232">
        <v>1</v>
      </c>
      <c r="F2277" s="233">
        <v>36530</v>
      </c>
      <c r="G2277" s="232" t="s">
        <v>251</v>
      </c>
      <c r="H2277" s="234">
        <v>1</v>
      </c>
      <c r="I2277" s="236">
        <v>1</v>
      </c>
      <c r="J2277" s="236"/>
      <c r="Y2277" s="176" t="s">
        <v>1144</v>
      </c>
      <c r="Z2277" s="176" t="s">
        <v>1144</v>
      </c>
    </row>
    <row r="2278" spans="1:26" x14ac:dyDescent="0.3">
      <c r="A2278" s="232">
        <v>813367</v>
      </c>
      <c r="B2278" s="232" t="s">
        <v>4032</v>
      </c>
      <c r="C2278" s="232" t="s">
        <v>104</v>
      </c>
      <c r="D2278" s="232" t="s">
        <v>676</v>
      </c>
      <c r="E2278" s="232">
        <v>1</v>
      </c>
      <c r="F2278" s="233">
        <v>35431</v>
      </c>
      <c r="G2278" s="232" t="s">
        <v>4033</v>
      </c>
      <c r="H2278" s="234">
        <v>1</v>
      </c>
      <c r="I2278" s="236">
        <v>1</v>
      </c>
      <c r="J2278" s="236"/>
      <c r="Y2278" s="176" t="s">
        <v>1144</v>
      </c>
      <c r="Z2278" s="176" t="s">
        <v>1144</v>
      </c>
    </row>
    <row r="2279" spans="1:26" x14ac:dyDescent="0.3">
      <c r="A2279" s="232">
        <v>813368</v>
      </c>
      <c r="B2279" s="232" t="s">
        <v>4034</v>
      </c>
      <c r="C2279" s="232" t="s">
        <v>123</v>
      </c>
      <c r="D2279" s="232" t="s">
        <v>4035</v>
      </c>
      <c r="E2279" s="232">
        <v>1</v>
      </c>
      <c r="F2279" s="233">
        <v>36540</v>
      </c>
      <c r="G2279" s="232" t="s">
        <v>738</v>
      </c>
      <c r="H2279" s="234">
        <v>1</v>
      </c>
      <c r="I2279" s="236">
        <v>1</v>
      </c>
      <c r="J2279" s="236"/>
      <c r="Y2279" s="176" t="s">
        <v>1144</v>
      </c>
      <c r="Z2279" s="176" t="s">
        <v>1144</v>
      </c>
    </row>
    <row r="2280" spans="1:26" x14ac:dyDescent="0.3">
      <c r="A2280" s="232">
        <v>813369</v>
      </c>
      <c r="B2280" s="232" t="s">
        <v>4036</v>
      </c>
      <c r="C2280" s="232" t="s">
        <v>428</v>
      </c>
      <c r="D2280" s="232" t="s">
        <v>762</v>
      </c>
      <c r="E2280" s="232">
        <v>1</v>
      </c>
      <c r="F2280" s="233">
        <v>34533</v>
      </c>
      <c r="G2280" s="232" t="s">
        <v>251</v>
      </c>
      <c r="H2280" s="234">
        <v>1</v>
      </c>
      <c r="I2280" s="236">
        <v>1</v>
      </c>
      <c r="J2280" s="236"/>
      <c r="Y2280" s="176" t="s">
        <v>1144</v>
      </c>
      <c r="Z2280" s="176" t="s">
        <v>1144</v>
      </c>
    </row>
    <row r="2281" spans="1:26" x14ac:dyDescent="0.3">
      <c r="A2281" s="232">
        <v>813376</v>
      </c>
      <c r="B2281" s="232" t="s">
        <v>4038</v>
      </c>
      <c r="C2281" s="232" t="s">
        <v>363</v>
      </c>
      <c r="D2281" s="232" t="s">
        <v>4039</v>
      </c>
      <c r="E2281" s="232">
        <v>1</v>
      </c>
      <c r="F2281" s="233">
        <v>36197</v>
      </c>
      <c r="G2281" s="232" t="s">
        <v>251</v>
      </c>
      <c r="H2281" s="234">
        <v>1</v>
      </c>
      <c r="I2281" s="236">
        <v>1</v>
      </c>
      <c r="J2281" s="236"/>
      <c r="Y2281" s="176" t="s">
        <v>1144</v>
      </c>
      <c r="Z2281" s="176" t="s">
        <v>1144</v>
      </c>
    </row>
    <row r="2282" spans="1:26" x14ac:dyDescent="0.3">
      <c r="A2282" s="232">
        <v>813378</v>
      </c>
      <c r="B2282" s="232" t="s">
        <v>4040</v>
      </c>
      <c r="C2282" s="232" t="s">
        <v>152</v>
      </c>
      <c r="D2282" s="232" t="s">
        <v>625</v>
      </c>
      <c r="E2282" s="232">
        <v>1</v>
      </c>
      <c r="F2282" s="233">
        <v>35092</v>
      </c>
      <c r="G2282" s="232" t="s">
        <v>1693</v>
      </c>
      <c r="H2282" s="234">
        <v>1</v>
      </c>
      <c r="I2282" s="236">
        <v>1</v>
      </c>
      <c r="J2282" s="236"/>
      <c r="Y2282" s="176" t="s">
        <v>1144</v>
      </c>
      <c r="Z2282" s="176" t="s">
        <v>1144</v>
      </c>
    </row>
    <row r="2283" spans="1:26" x14ac:dyDescent="0.3">
      <c r="A2283" s="232">
        <v>813379</v>
      </c>
      <c r="B2283" s="232" t="s">
        <v>4041</v>
      </c>
      <c r="C2283" s="232" t="s">
        <v>66</v>
      </c>
      <c r="D2283" s="232" t="s">
        <v>628</v>
      </c>
      <c r="E2283" s="232">
        <v>1</v>
      </c>
      <c r="F2283" s="233">
        <v>35482</v>
      </c>
      <c r="G2283" s="232" t="s">
        <v>1019</v>
      </c>
      <c r="H2283" s="234">
        <v>1</v>
      </c>
      <c r="I2283" s="236">
        <v>1</v>
      </c>
      <c r="J2283" s="236"/>
      <c r="Y2283" s="176" t="s">
        <v>1144</v>
      </c>
      <c r="Z2283" s="176" t="s">
        <v>1144</v>
      </c>
    </row>
    <row r="2284" spans="1:26" x14ac:dyDescent="0.3">
      <c r="A2284" s="232">
        <v>813380</v>
      </c>
      <c r="B2284" s="232" t="s">
        <v>4042</v>
      </c>
      <c r="C2284" s="232" t="s">
        <v>191</v>
      </c>
      <c r="D2284" s="232" t="s">
        <v>2522</v>
      </c>
      <c r="E2284" s="232">
        <v>1</v>
      </c>
      <c r="F2284" s="233">
        <v>35446</v>
      </c>
      <c r="G2284" s="232" t="s">
        <v>4043</v>
      </c>
      <c r="H2284" s="234">
        <v>1</v>
      </c>
      <c r="I2284" s="236">
        <v>1</v>
      </c>
      <c r="J2284" s="236"/>
      <c r="Y2284" s="176" t="s">
        <v>1144</v>
      </c>
      <c r="Z2284" s="176" t="s">
        <v>1144</v>
      </c>
    </row>
    <row r="2285" spans="1:26" x14ac:dyDescent="0.3">
      <c r="A2285" s="232">
        <v>813381</v>
      </c>
      <c r="B2285" s="232" t="s">
        <v>4044</v>
      </c>
      <c r="C2285" s="232" t="s">
        <v>130</v>
      </c>
      <c r="D2285" s="232" t="s">
        <v>4045</v>
      </c>
      <c r="E2285" s="232">
        <v>1</v>
      </c>
      <c r="F2285" s="233">
        <v>34149</v>
      </c>
      <c r="G2285" s="232" t="s">
        <v>251</v>
      </c>
      <c r="H2285" s="234">
        <v>1</v>
      </c>
      <c r="I2285" s="236">
        <v>1</v>
      </c>
      <c r="J2285" s="236"/>
      <c r="Y2285" s="176" t="s">
        <v>1144</v>
      </c>
      <c r="Z2285" s="176" t="s">
        <v>1144</v>
      </c>
    </row>
    <row r="2286" spans="1:26" x14ac:dyDescent="0.3">
      <c r="A2286" s="232">
        <v>813384</v>
      </c>
      <c r="B2286" s="232" t="s">
        <v>4046</v>
      </c>
      <c r="C2286" s="232" t="s">
        <v>68</v>
      </c>
      <c r="D2286" s="232" t="s">
        <v>670</v>
      </c>
      <c r="E2286" s="232">
        <v>1</v>
      </c>
      <c r="F2286" s="233">
        <v>34700</v>
      </c>
      <c r="G2286" s="232" t="s">
        <v>1352</v>
      </c>
      <c r="H2286" s="234">
        <v>1</v>
      </c>
      <c r="I2286" s="236">
        <v>1</v>
      </c>
      <c r="J2286" s="236"/>
      <c r="Y2286" s="176" t="s">
        <v>1144</v>
      </c>
      <c r="Z2286" s="176" t="s">
        <v>1144</v>
      </c>
    </row>
    <row r="2287" spans="1:26" x14ac:dyDescent="0.3">
      <c r="A2287" s="232">
        <v>813385</v>
      </c>
      <c r="B2287" s="232" t="s">
        <v>4047</v>
      </c>
      <c r="C2287" s="232" t="s">
        <v>754</v>
      </c>
      <c r="D2287" s="232" t="s">
        <v>644</v>
      </c>
      <c r="E2287" s="232">
        <v>1</v>
      </c>
      <c r="F2287" s="233">
        <v>35513</v>
      </c>
      <c r="G2287" s="232" t="s">
        <v>251</v>
      </c>
      <c r="H2287" s="234">
        <v>1</v>
      </c>
      <c r="I2287" s="236">
        <v>1</v>
      </c>
      <c r="J2287" s="236"/>
      <c r="Y2287" s="176" t="s">
        <v>1144</v>
      </c>
      <c r="Z2287" s="176" t="s">
        <v>1144</v>
      </c>
    </row>
    <row r="2288" spans="1:26" x14ac:dyDescent="0.3">
      <c r="A2288" s="232">
        <v>804863</v>
      </c>
      <c r="B2288" s="232" t="s">
        <v>4048</v>
      </c>
      <c r="C2288" s="232" t="s">
        <v>331</v>
      </c>
      <c r="D2288" s="232" t="s">
        <v>4049</v>
      </c>
      <c r="E2288" s="232">
        <v>1</v>
      </c>
      <c r="F2288" s="233" t="s">
        <v>4050</v>
      </c>
      <c r="G2288" s="232" t="s">
        <v>4051</v>
      </c>
      <c r="H2288" s="234">
        <v>1</v>
      </c>
      <c r="I2288" s="236">
        <v>1</v>
      </c>
      <c r="J2288" s="236"/>
      <c r="W2288" s="176" t="s">
        <v>1144</v>
      </c>
      <c r="X2288" s="176" t="s">
        <v>1144</v>
      </c>
      <c r="Y2288" s="176" t="s">
        <v>1144</v>
      </c>
      <c r="Z2288" s="176" t="s">
        <v>1144</v>
      </c>
    </row>
    <row r="2289" spans="1:26" x14ac:dyDescent="0.3">
      <c r="A2289" s="232">
        <v>804937</v>
      </c>
      <c r="B2289" s="232" t="s">
        <v>4052</v>
      </c>
      <c r="C2289" s="232" t="s">
        <v>71</v>
      </c>
      <c r="D2289" s="232" t="s">
        <v>778</v>
      </c>
      <c r="E2289" s="232">
        <v>1</v>
      </c>
      <c r="H2289" s="234">
        <v>1</v>
      </c>
      <c r="I2289" s="236">
        <v>1</v>
      </c>
      <c r="J2289" s="236"/>
      <c r="W2289" s="176" t="s">
        <v>1144</v>
      </c>
      <c r="X2289" s="176" t="s">
        <v>1144</v>
      </c>
      <c r="Y2289" s="176" t="s">
        <v>1144</v>
      </c>
      <c r="Z2289" s="176" t="s">
        <v>1144</v>
      </c>
    </row>
    <row r="2290" spans="1:26" x14ac:dyDescent="0.3">
      <c r="A2290" s="232">
        <v>805017</v>
      </c>
      <c r="B2290" s="232" t="s">
        <v>4054</v>
      </c>
      <c r="C2290" s="232" t="s">
        <v>379</v>
      </c>
      <c r="D2290" s="232" t="s">
        <v>2673</v>
      </c>
      <c r="E2290" s="232">
        <v>1</v>
      </c>
      <c r="F2290" s="233">
        <v>34874</v>
      </c>
      <c r="G2290" s="232" t="s">
        <v>251</v>
      </c>
      <c r="H2290" s="234">
        <v>1</v>
      </c>
      <c r="I2290" s="236">
        <v>1</v>
      </c>
      <c r="J2290" s="236"/>
      <c r="W2290" s="176" t="s">
        <v>1144</v>
      </c>
      <c r="X2290" s="176" t="s">
        <v>1144</v>
      </c>
      <c r="Y2290" s="176" t="s">
        <v>1144</v>
      </c>
      <c r="Z2290" s="176" t="s">
        <v>1144</v>
      </c>
    </row>
    <row r="2291" spans="1:26" x14ac:dyDescent="0.3">
      <c r="A2291" s="232">
        <v>806639</v>
      </c>
      <c r="B2291" s="232" t="s">
        <v>4057</v>
      </c>
      <c r="C2291" s="232" t="s">
        <v>4058</v>
      </c>
      <c r="D2291" s="232" t="s">
        <v>772</v>
      </c>
      <c r="E2291" s="232">
        <v>1</v>
      </c>
      <c r="F2291" s="233">
        <v>36161</v>
      </c>
      <c r="G2291" s="232" t="s">
        <v>927</v>
      </c>
      <c r="H2291" s="234">
        <v>1</v>
      </c>
      <c r="I2291" s="236">
        <v>1</v>
      </c>
      <c r="J2291" s="236"/>
      <c r="W2291" s="176" t="s">
        <v>1144</v>
      </c>
      <c r="X2291" s="176" t="s">
        <v>1144</v>
      </c>
      <c r="Y2291" s="176" t="s">
        <v>1144</v>
      </c>
      <c r="Z2291" s="176" t="s">
        <v>1144</v>
      </c>
    </row>
    <row r="2292" spans="1:26" x14ac:dyDescent="0.3">
      <c r="A2292" s="232">
        <v>806772</v>
      </c>
      <c r="B2292" s="232" t="s">
        <v>4059</v>
      </c>
      <c r="C2292" s="232" t="s">
        <v>418</v>
      </c>
      <c r="D2292" s="232" t="s">
        <v>821</v>
      </c>
      <c r="E2292" s="232">
        <v>1</v>
      </c>
      <c r="F2292" s="233">
        <v>32910</v>
      </c>
      <c r="G2292" s="232" t="s">
        <v>251</v>
      </c>
      <c r="H2292" s="234">
        <v>1</v>
      </c>
      <c r="I2292" s="236">
        <v>1</v>
      </c>
      <c r="J2292" s="236"/>
      <c r="W2292" s="176" t="s">
        <v>1144</v>
      </c>
      <c r="X2292" s="176" t="s">
        <v>1144</v>
      </c>
      <c r="Y2292" s="176" t="s">
        <v>1144</v>
      </c>
      <c r="Z2292" s="176" t="s">
        <v>1144</v>
      </c>
    </row>
    <row r="2293" spans="1:26" x14ac:dyDescent="0.3">
      <c r="A2293" s="232">
        <v>806784</v>
      </c>
      <c r="B2293" s="232" t="s">
        <v>4060</v>
      </c>
      <c r="C2293" s="232" t="s">
        <v>1334</v>
      </c>
      <c r="D2293" s="232" t="s">
        <v>634</v>
      </c>
      <c r="E2293" s="232">
        <v>1</v>
      </c>
      <c r="F2293" s="233">
        <v>35625</v>
      </c>
      <c r="G2293" s="232" t="s">
        <v>251</v>
      </c>
      <c r="H2293" s="234">
        <v>1</v>
      </c>
      <c r="I2293" s="236">
        <v>1</v>
      </c>
      <c r="J2293" s="236"/>
      <c r="W2293" s="176" t="s">
        <v>1144</v>
      </c>
      <c r="Y2293" s="176" t="s">
        <v>1144</v>
      </c>
      <c r="Z2293" s="176" t="s">
        <v>1144</v>
      </c>
    </row>
    <row r="2294" spans="1:26" x14ac:dyDescent="0.3">
      <c r="A2294" s="232">
        <v>807245</v>
      </c>
      <c r="B2294" s="232" t="s">
        <v>4061</v>
      </c>
      <c r="C2294" s="232" t="s">
        <v>1704</v>
      </c>
      <c r="D2294" s="232" t="s">
        <v>728</v>
      </c>
      <c r="E2294" s="232">
        <v>1</v>
      </c>
      <c r="F2294" s="233">
        <v>35948</v>
      </c>
      <c r="G2294" s="232" t="s">
        <v>920</v>
      </c>
      <c r="H2294" s="234">
        <v>1</v>
      </c>
      <c r="I2294" s="236">
        <v>1</v>
      </c>
      <c r="J2294" s="236"/>
      <c r="W2294" s="176" t="s">
        <v>1144</v>
      </c>
      <c r="X2294" s="176" t="s">
        <v>1144</v>
      </c>
      <c r="Y2294" s="176" t="s">
        <v>1144</v>
      </c>
      <c r="Z2294" s="176" t="s">
        <v>1144</v>
      </c>
    </row>
    <row r="2295" spans="1:26" x14ac:dyDescent="0.3">
      <c r="A2295" s="232">
        <v>807389</v>
      </c>
      <c r="B2295" s="232" t="s">
        <v>4062</v>
      </c>
      <c r="C2295" s="232" t="s">
        <v>66</v>
      </c>
      <c r="D2295" s="232" t="s">
        <v>944</v>
      </c>
      <c r="E2295" s="232">
        <v>1</v>
      </c>
      <c r="F2295" s="233">
        <v>33613</v>
      </c>
      <c r="G2295" s="232" t="s">
        <v>261</v>
      </c>
      <c r="H2295" s="234">
        <v>1</v>
      </c>
      <c r="I2295" s="236">
        <v>1</v>
      </c>
      <c r="J2295" s="236"/>
      <c r="W2295" s="176" t="s">
        <v>1144</v>
      </c>
      <c r="X2295" s="176" t="s">
        <v>1144</v>
      </c>
      <c r="Y2295" s="176" t="s">
        <v>1144</v>
      </c>
      <c r="Z2295" s="176" t="s">
        <v>1144</v>
      </c>
    </row>
    <row r="2296" spans="1:26" x14ac:dyDescent="0.3">
      <c r="A2296" s="232">
        <v>807992</v>
      </c>
      <c r="B2296" s="232" t="s">
        <v>4064</v>
      </c>
      <c r="C2296" s="232" t="s">
        <v>101</v>
      </c>
      <c r="D2296" s="232" t="s">
        <v>815</v>
      </c>
      <c r="E2296" s="232">
        <v>1</v>
      </c>
      <c r="F2296" s="233">
        <v>29766</v>
      </c>
      <c r="G2296" s="232" t="s">
        <v>267</v>
      </c>
      <c r="H2296" s="234">
        <v>1</v>
      </c>
      <c r="I2296" s="236">
        <v>1</v>
      </c>
      <c r="J2296" s="236"/>
      <c r="W2296" s="176" t="s">
        <v>1144</v>
      </c>
      <c r="X2296" s="176" t="s">
        <v>1144</v>
      </c>
      <c r="Y2296" s="176" t="s">
        <v>1144</v>
      </c>
      <c r="Z2296" s="176" t="s">
        <v>1144</v>
      </c>
    </row>
    <row r="2297" spans="1:26" x14ac:dyDescent="0.3">
      <c r="A2297" s="232">
        <v>808063</v>
      </c>
      <c r="B2297" s="232" t="s">
        <v>4065</v>
      </c>
      <c r="C2297" s="232" t="s">
        <v>65</v>
      </c>
      <c r="D2297" s="232" t="s">
        <v>686</v>
      </c>
      <c r="E2297" s="232">
        <v>1</v>
      </c>
      <c r="F2297" s="233">
        <v>35660</v>
      </c>
      <c r="G2297" s="232" t="s">
        <v>251</v>
      </c>
      <c r="H2297" s="234">
        <v>1</v>
      </c>
      <c r="I2297" s="236">
        <v>1</v>
      </c>
      <c r="J2297" s="236"/>
      <c r="W2297" s="176" t="s">
        <v>1144</v>
      </c>
      <c r="X2297" s="176" t="s">
        <v>1144</v>
      </c>
      <c r="Y2297" s="176" t="s">
        <v>1144</v>
      </c>
      <c r="Z2297" s="176" t="s">
        <v>1144</v>
      </c>
    </row>
    <row r="2298" spans="1:26" x14ac:dyDescent="0.3">
      <c r="A2298" s="232">
        <v>808303</v>
      </c>
      <c r="B2298" s="232" t="s">
        <v>4067</v>
      </c>
      <c r="C2298" s="232" t="s">
        <v>156</v>
      </c>
      <c r="D2298" s="232" t="s">
        <v>750</v>
      </c>
      <c r="E2298" s="232">
        <v>1</v>
      </c>
      <c r="F2298" s="233">
        <v>35462</v>
      </c>
      <c r="G2298" s="232" t="s">
        <v>251</v>
      </c>
      <c r="H2298" s="234">
        <v>1</v>
      </c>
      <c r="I2298" s="236">
        <v>1</v>
      </c>
      <c r="J2298" s="236"/>
      <c r="W2298" s="176" t="s">
        <v>1144</v>
      </c>
      <c r="X2298" s="176" t="s">
        <v>1144</v>
      </c>
      <c r="Y2298" s="176" t="s">
        <v>1144</v>
      </c>
      <c r="Z2298" s="176" t="s">
        <v>1144</v>
      </c>
    </row>
    <row r="2299" spans="1:26" x14ac:dyDescent="0.3">
      <c r="A2299" s="232">
        <v>808358</v>
      </c>
      <c r="B2299" s="232" t="s">
        <v>4068</v>
      </c>
      <c r="C2299" s="232" t="s">
        <v>68</v>
      </c>
      <c r="D2299" s="232" t="s">
        <v>1053</v>
      </c>
      <c r="E2299" s="232">
        <v>1</v>
      </c>
      <c r="F2299" s="233">
        <v>35065</v>
      </c>
      <c r="G2299" s="232" t="s">
        <v>4069</v>
      </c>
      <c r="H2299" s="234">
        <v>1</v>
      </c>
      <c r="I2299" s="236">
        <v>1</v>
      </c>
      <c r="J2299" s="236"/>
      <c r="W2299" s="176" t="s">
        <v>1144</v>
      </c>
      <c r="X2299" s="176" t="s">
        <v>1144</v>
      </c>
      <c r="Y2299" s="176" t="s">
        <v>1144</v>
      </c>
      <c r="Z2299" s="176" t="s">
        <v>1144</v>
      </c>
    </row>
    <row r="2300" spans="1:26" x14ac:dyDescent="0.3">
      <c r="A2300" s="232">
        <v>808367</v>
      </c>
      <c r="B2300" s="232" t="s">
        <v>4070</v>
      </c>
      <c r="C2300" s="232" t="s">
        <v>78</v>
      </c>
      <c r="D2300" s="232" t="s">
        <v>817</v>
      </c>
      <c r="E2300" s="232">
        <v>1</v>
      </c>
      <c r="H2300" s="234">
        <v>1</v>
      </c>
      <c r="I2300" s="236">
        <v>1</v>
      </c>
      <c r="J2300" s="236"/>
      <c r="W2300" s="176" t="s">
        <v>1144</v>
      </c>
      <c r="X2300" s="176" t="s">
        <v>1144</v>
      </c>
      <c r="Y2300" s="176" t="s">
        <v>1144</v>
      </c>
      <c r="Z2300" s="176" t="s">
        <v>1144</v>
      </c>
    </row>
    <row r="2301" spans="1:26" x14ac:dyDescent="0.3">
      <c r="A2301" s="232">
        <v>808378</v>
      </c>
      <c r="B2301" s="232" t="s">
        <v>4071</v>
      </c>
      <c r="C2301" s="232" t="s">
        <v>66</v>
      </c>
      <c r="D2301" s="232" t="s">
        <v>981</v>
      </c>
      <c r="E2301" s="232">
        <v>1</v>
      </c>
      <c r="F2301" s="233">
        <v>35998</v>
      </c>
      <c r="G2301" s="232" t="s">
        <v>251</v>
      </c>
      <c r="H2301" s="234">
        <v>1</v>
      </c>
      <c r="I2301" s="236">
        <v>1</v>
      </c>
      <c r="J2301" s="236"/>
      <c r="W2301" s="176" t="s">
        <v>1144</v>
      </c>
      <c r="X2301" s="176" t="s">
        <v>1144</v>
      </c>
      <c r="Y2301" s="176" t="s">
        <v>1144</v>
      </c>
      <c r="Z2301" s="176" t="s">
        <v>1144</v>
      </c>
    </row>
    <row r="2302" spans="1:26" x14ac:dyDescent="0.3">
      <c r="A2302" s="232">
        <v>808401</v>
      </c>
      <c r="B2302" s="232" t="s">
        <v>4072</v>
      </c>
      <c r="C2302" s="232" t="s">
        <v>4073</v>
      </c>
      <c r="D2302" s="232" t="s">
        <v>4074</v>
      </c>
      <c r="E2302" s="232">
        <v>1</v>
      </c>
      <c r="F2302" s="233">
        <v>34088</v>
      </c>
      <c r="G2302" s="232" t="s">
        <v>251</v>
      </c>
      <c r="H2302" s="234">
        <v>1</v>
      </c>
      <c r="I2302" s="236">
        <v>1</v>
      </c>
      <c r="J2302" s="236"/>
      <c r="W2302" s="176" t="s">
        <v>1144</v>
      </c>
      <c r="X2302" s="176" t="s">
        <v>1144</v>
      </c>
      <c r="Y2302" s="176" t="s">
        <v>1144</v>
      </c>
      <c r="Z2302" s="176" t="s">
        <v>1144</v>
      </c>
    </row>
    <row r="2303" spans="1:26" x14ac:dyDescent="0.3">
      <c r="A2303" s="232">
        <v>808410</v>
      </c>
      <c r="B2303" s="232" t="s">
        <v>4075</v>
      </c>
      <c r="C2303" s="232" t="s">
        <v>90</v>
      </c>
      <c r="D2303" s="232" t="s">
        <v>717</v>
      </c>
      <c r="E2303" s="232">
        <v>1</v>
      </c>
      <c r="F2303" s="233">
        <v>36191</v>
      </c>
      <c r="G2303" s="232" t="s">
        <v>671</v>
      </c>
      <c r="H2303" s="234">
        <v>1</v>
      </c>
      <c r="I2303" s="236">
        <v>1</v>
      </c>
      <c r="J2303" s="236"/>
      <c r="W2303" s="176" t="s">
        <v>1144</v>
      </c>
      <c r="X2303" s="176" t="s">
        <v>1144</v>
      </c>
      <c r="Y2303" s="176" t="s">
        <v>1144</v>
      </c>
      <c r="Z2303" s="176" t="s">
        <v>1144</v>
      </c>
    </row>
    <row r="2304" spans="1:26" x14ac:dyDescent="0.3">
      <c r="A2304" s="232">
        <v>808480</v>
      </c>
      <c r="B2304" s="232" t="s">
        <v>4076</v>
      </c>
      <c r="C2304" s="232" t="s">
        <v>112</v>
      </c>
      <c r="D2304" s="232" t="s">
        <v>764</v>
      </c>
      <c r="E2304" s="232">
        <v>1</v>
      </c>
      <c r="F2304" s="233">
        <v>35796</v>
      </c>
      <c r="G2304" s="232" t="s">
        <v>709</v>
      </c>
      <c r="H2304" s="234">
        <v>1</v>
      </c>
      <c r="I2304" s="236">
        <v>1</v>
      </c>
      <c r="J2304" s="236"/>
      <c r="W2304" s="176" t="s">
        <v>1144</v>
      </c>
      <c r="X2304" s="176" t="s">
        <v>1144</v>
      </c>
      <c r="Y2304" s="176" t="s">
        <v>1144</v>
      </c>
      <c r="Z2304" s="176" t="s">
        <v>1144</v>
      </c>
    </row>
    <row r="2305" spans="1:26" x14ac:dyDescent="0.3">
      <c r="A2305" s="232">
        <v>808745</v>
      </c>
      <c r="B2305" s="232" t="s">
        <v>4079</v>
      </c>
      <c r="C2305" s="232" t="s">
        <v>104</v>
      </c>
      <c r="D2305" s="232" t="s">
        <v>710</v>
      </c>
      <c r="E2305" s="232">
        <v>1</v>
      </c>
      <c r="F2305" s="233">
        <v>36175</v>
      </c>
      <c r="G2305" s="232" t="s">
        <v>262</v>
      </c>
      <c r="H2305" s="234">
        <v>1</v>
      </c>
      <c r="I2305" s="236">
        <v>1</v>
      </c>
      <c r="J2305" s="236"/>
      <c r="W2305" s="176" t="s">
        <v>1144</v>
      </c>
      <c r="Y2305" s="176" t="s">
        <v>1144</v>
      </c>
      <c r="Z2305" s="176" t="s">
        <v>1144</v>
      </c>
    </row>
    <row r="2306" spans="1:26" x14ac:dyDescent="0.3">
      <c r="A2306" s="232">
        <v>808754</v>
      </c>
      <c r="B2306" s="232" t="s">
        <v>4080</v>
      </c>
      <c r="C2306" s="232" t="s">
        <v>129</v>
      </c>
      <c r="D2306" s="232" t="s">
        <v>875</v>
      </c>
      <c r="E2306" s="232">
        <v>1</v>
      </c>
      <c r="F2306" s="233">
        <v>30317</v>
      </c>
      <c r="G2306" s="232" t="s">
        <v>251</v>
      </c>
      <c r="H2306" s="234">
        <v>1</v>
      </c>
      <c r="I2306" s="236">
        <v>1</v>
      </c>
      <c r="J2306" s="236"/>
      <c r="W2306" s="176" t="s">
        <v>1144</v>
      </c>
      <c r="X2306" s="176" t="s">
        <v>1144</v>
      </c>
      <c r="Y2306" s="176" t="s">
        <v>1144</v>
      </c>
      <c r="Z2306" s="176" t="s">
        <v>1144</v>
      </c>
    </row>
    <row r="2307" spans="1:26" x14ac:dyDescent="0.3">
      <c r="A2307" s="232">
        <v>808770</v>
      </c>
      <c r="B2307" s="232" t="s">
        <v>4083</v>
      </c>
      <c r="C2307" s="232" t="s">
        <v>316</v>
      </c>
      <c r="D2307" s="232" t="s">
        <v>4084</v>
      </c>
      <c r="E2307" s="232">
        <v>1</v>
      </c>
      <c r="F2307" s="233">
        <v>36258</v>
      </c>
      <c r="G2307" s="232" t="s">
        <v>251</v>
      </c>
      <c r="H2307" s="234">
        <v>1</v>
      </c>
      <c r="I2307" s="236">
        <v>1</v>
      </c>
      <c r="J2307" s="236"/>
      <c r="W2307" s="176" t="s">
        <v>1144</v>
      </c>
      <c r="X2307" s="176" t="s">
        <v>1144</v>
      </c>
      <c r="Y2307" s="176" t="s">
        <v>1144</v>
      </c>
      <c r="Z2307" s="176" t="s">
        <v>1144</v>
      </c>
    </row>
    <row r="2308" spans="1:26" x14ac:dyDescent="0.3">
      <c r="A2308" s="232">
        <v>808799</v>
      </c>
      <c r="B2308" s="232" t="s">
        <v>4085</v>
      </c>
      <c r="C2308" s="232" t="s">
        <v>459</v>
      </c>
      <c r="D2308" s="232" t="s">
        <v>1036</v>
      </c>
      <c r="E2308" s="232">
        <v>1</v>
      </c>
      <c r="F2308" s="233">
        <v>35823</v>
      </c>
      <c r="G2308" s="232" t="s">
        <v>1609</v>
      </c>
      <c r="H2308" s="234">
        <v>1</v>
      </c>
      <c r="I2308" s="236">
        <v>1</v>
      </c>
      <c r="J2308" s="236"/>
      <c r="W2308" s="176" t="s">
        <v>1144</v>
      </c>
      <c r="X2308" s="176" t="s">
        <v>1144</v>
      </c>
      <c r="Y2308" s="176" t="s">
        <v>1144</v>
      </c>
      <c r="Z2308" s="176" t="s">
        <v>1144</v>
      </c>
    </row>
    <row r="2309" spans="1:26" x14ac:dyDescent="0.3">
      <c r="A2309" s="232">
        <v>810082</v>
      </c>
      <c r="B2309" s="232" t="s">
        <v>4090</v>
      </c>
      <c r="C2309" s="232" t="s">
        <v>170</v>
      </c>
      <c r="D2309" s="232" t="s">
        <v>931</v>
      </c>
      <c r="E2309" s="232">
        <v>1</v>
      </c>
      <c r="F2309" s="233" t="s">
        <v>4091</v>
      </c>
      <c r="G2309" s="232" t="s">
        <v>251</v>
      </c>
      <c r="H2309" s="234">
        <v>1</v>
      </c>
      <c r="I2309" s="236">
        <v>1</v>
      </c>
      <c r="J2309" s="236"/>
      <c r="W2309" s="176" t="s">
        <v>1144</v>
      </c>
      <c r="X2309" s="176" t="s">
        <v>1144</v>
      </c>
      <c r="Y2309" s="176" t="s">
        <v>1144</v>
      </c>
      <c r="Z2309" s="176" t="s">
        <v>1144</v>
      </c>
    </row>
    <row r="2310" spans="1:26" x14ac:dyDescent="0.3">
      <c r="A2310" s="232">
        <v>810232</v>
      </c>
      <c r="B2310" s="232" t="s">
        <v>4094</v>
      </c>
      <c r="C2310" s="232" t="s">
        <v>4095</v>
      </c>
      <c r="D2310" s="232" t="s">
        <v>918</v>
      </c>
      <c r="E2310" s="232">
        <v>1</v>
      </c>
      <c r="F2310" s="233">
        <v>34265</v>
      </c>
      <c r="G2310" s="232" t="s">
        <v>251</v>
      </c>
      <c r="H2310" s="234">
        <v>1</v>
      </c>
      <c r="I2310" s="236">
        <v>1</v>
      </c>
      <c r="J2310" s="236"/>
      <c r="W2310" s="176" t="s">
        <v>1144</v>
      </c>
      <c r="X2310" s="176" t="s">
        <v>1144</v>
      </c>
      <c r="Y2310" s="176" t="s">
        <v>1144</v>
      </c>
      <c r="Z2310" s="176" t="s">
        <v>1144</v>
      </c>
    </row>
    <row r="2311" spans="1:26" x14ac:dyDescent="0.3">
      <c r="A2311" s="232">
        <v>810239</v>
      </c>
      <c r="B2311" s="232" t="s">
        <v>4096</v>
      </c>
      <c r="C2311" s="232" t="s">
        <v>115</v>
      </c>
      <c r="D2311" s="232" t="s">
        <v>658</v>
      </c>
      <c r="E2311" s="232">
        <v>1</v>
      </c>
      <c r="F2311" s="233">
        <v>35566</v>
      </c>
      <c r="G2311" s="232" t="s">
        <v>733</v>
      </c>
      <c r="H2311" s="234">
        <v>1</v>
      </c>
      <c r="I2311" s="236">
        <v>1</v>
      </c>
      <c r="J2311" s="236"/>
      <c r="W2311" s="176" t="s">
        <v>1144</v>
      </c>
      <c r="X2311" s="176" t="s">
        <v>1144</v>
      </c>
      <c r="Y2311" s="176" t="s">
        <v>1144</v>
      </c>
      <c r="Z2311" s="176" t="s">
        <v>1144</v>
      </c>
    </row>
    <row r="2312" spans="1:26" x14ac:dyDescent="0.3">
      <c r="A2312" s="232">
        <v>810447</v>
      </c>
      <c r="B2312" s="232" t="s">
        <v>4098</v>
      </c>
      <c r="C2312" s="232" t="s">
        <v>65</v>
      </c>
      <c r="D2312" s="232" t="s">
        <v>809</v>
      </c>
      <c r="E2312" s="232">
        <v>1</v>
      </c>
      <c r="F2312" s="233">
        <v>36529</v>
      </c>
      <c r="G2312" s="232" t="s">
        <v>2988</v>
      </c>
      <c r="H2312" s="234">
        <v>1</v>
      </c>
      <c r="I2312" s="236">
        <v>1</v>
      </c>
      <c r="J2312" s="236"/>
      <c r="W2312" s="176" t="s">
        <v>1144</v>
      </c>
      <c r="X2312" s="176" t="s">
        <v>1144</v>
      </c>
      <c r="Y2312" s="176" t="s">
        <v>1144</v>
      </c>
      <c r="Z2312" s="176" t="s">
        <v>1144</v>
      </c>
    </row>
    <row r="2313" spans="1:26" x14ac:dyDescent="0.3">
      <c r="A2313" s="232">
        <v>810635</v>
      </c>
      <c r="B2313" s="232" t="s">
        <v>4106</v>
      </c>
      <c r="C2313" s="232" t="s">
        <v>4107</v>
      </c>
      <c r="D2313" s="232" t="s">
        <v>1665</v>
      </c>
      <c r="E2313" s="232">
        <v>1</v>
      </c>
      <c r="F2313" s="233">
        <v>35561</v>
      </c>
      <c r="G2313" s="232" t="s">
        <v>251</v>
      </c>
      <c r="H2313" s="234">
        <v>1</v>
      </c>
      <c r="I2313" s="236">
        <v>1</v>
      </c>
      <c r="J2313" s="236"/>
      <c r="W2313" s="176" t="s">
        <v>1144</v>
      </c>
      <c r="X2313" s="176" t="s">
        <v>1144</v>
      </c>
      <c r="Y2313" s="176" t="s">
        <v>1144</v>
      </c>
      <c r="Z2313" s="176" t="s">
        <v>1144</v>
      </c>
    </row>
    <row r="2314" spans="1:26" x14ac:dyDescent="0.3">
      <c r="A2314" s="232">
        <v>810816</v>
      </c>
      <c r="B2314" s="232" t="s">
        <v>4108</v>
      </c>
      <c r="C2314" s="232" t="s">
        <v>114</v>
      </c>
      <c r="D2314" s="232" t="s">
        <v>1093</v>
      </c>
      <c r="E2314" s="232">
        <v>1</v>
      </c>
      <c r="F2314" s="233">
        <v>35823</v>
      </c>
      <c r="G2314" s="232" t="s">
        <v>725</v>
      </c>
      <c r="H2314" s="234">
        <v>1</v>
      </c>
      <c r="I2314" s="236">
        <v>1</v>
      </c>
      <c r="J2314" s="236"/>
      <c r="W2314" s="176" t="s">
        <v>1144</v>
      </c>
      <c r="Y2314" s="176" t="s">
        <v>1144</v>
      </c>
      <c r="Z2314" s="176" t="s">
        <v>1144</v>
      </c>
    </row>
    <row r="2315" spans="1:26" x14ac:dyDescent="0.3">
      <c r="A2315" s="232">
        <v>810819</v>
      </c>
      <c r="B2315" s="232" t="s">
        <v>4109</v>
      </c>
      <c r="C2315" s="232" t="s">
        <v>2047</v>
      </c>
      <c r="D2315" s="232" t="s">
        <v>697</v>
      </c>
      <c r="E2315" s="232">
        <v>1</v>
      </c>
      <c r="F2315" s="233">
        <v>31230</v>
      </c>
      <c r="G2315" s="232" t="s">
        <v>265</v>
      </c>
      <c r="H2315" s="234">
        <v>1</v>
      </c>
      <c r="I2315" s="236">
        <v>1</v>
      </c>
      <c r="J2315" s="236"/>
      <c r="W2315" s="176" t="s">
        <v>1144</v>
      </c>
      <c r="X2315" s="176" t="s">
        <v>1144</v>
      </c>
      <c r="Y2315" s="176" t="s">
        <v>1144</v>
      </c>
      <c r="Z2315" s="176" t="s">
        <v>1144</v>
      </c>
    </row>
    <row r="2316" spans="1:26" x14ac:dyDescent="0.3">
      <c r="A2316" s="232">
        <v>810820</v>
      </c>
      <c r="B2316" s="232" t="s">
        <v>4110</v>
      </c>
      <c r="C2316" s="232" t="s">
        <v>63</v>
      </c>
      <c r="D2316" s="232" t="s">
        <v>658</v>
      </c>
      <c r="E2316" s="232">
        <v>1</v>
      </c>
      <c r="F2316" s="233">
        <v>35796</v>
      </c>
      <c r="G2316" s="232" t="s">
        <v>4111</v>
      </c>
      <c r="H2316" s="234">
        <v>1</v>
      </c>
      <c r="I2316" s="236">
        <v>1</v>
      </c>
      <c r="J2316" s="236"/>
      <c r="W2316" s="176" t="s">
        <v>1144</v>
      </c>
      <c r="X2316" s="176" t="s">
        <v>1144</v>
      </c>
      <c r="Y2316" s="176" t="s">
        <v>1144</v>
      </c>
      <c r="Z2316" s="176" t="s">
        <v>1144</v>
      </c>
    </row>
    <row r="2317" spans="1:26" x14ac:dyDescent="0.3">
      <c r="A2317" s="232">
        <v>810823</v>
      </c>
      <c r="B2317" s="232" t="s">
        <v>4113</v>
      </c>
      <c r="C2317" s="232" t="s">
        <v>136</v>
      </c>
      <c r="D2317" s="232" t="s">
        <v>722</v>
      </c>
      <c r="E2317" s="232">
        <v>1</v>
      </c>
      <c r="F2317" s="233">
        <v>32583</v>
      </c>
      <c r="G2317" s="232" t="s">
        <v>251</v>
      </c>
      <c r="H2317" s="234">
        <v>1</v>
      </c>
      <c r="I2317" s="236">
        <v>1</v>
      </c>
      <c r="J2317" s="236"/>
      <c r="W2317" s="176" t="s">
        <v>1144</v>
      </c>
      <c r="Y2317" s="176" t="s">
        <v>1144</v>
      </c>
      <c r="Z2317" s="176" t="s">
        <v>1144</v>
      </c>
    </row>
    <row r="2318" spans="1:26" x14ac:dyDescent="0.3">
      <c r="A2318" s="232">
        <v>810825</v>
      </c>
      <c r="B2318" s="232" t="s">
        <v>4116</v>
      </c>
      <c r="C2318" s="232" t="s">
        <v>324</v>
      </c>
      <c r="D2318" s="232" t="s">
        <v>676</v>
      </c>
      <c r="E2318" s="232">
        <v>1</v>
      </c>
      <c r="F2318" s="233">
        <v>35333</v>
      </c>
      <c r="G2318" s="232" t="s">
        <v>251</v>
      </c>
      <c r="H2318" s="234">
        <v>1</v>
      </c>
      <c r="I2318" s="236">
        <v>1</v>
      </c>
      <c r="J2318" s="236"/>
      <c r="W2318" s="176" t="s">
        <v>1144</v>
      </c>
      <c r="X2318" s="176" t="s">
        <v>1144</v>
      </c>
      <c r="Y2318" s="176" t="s">
        <v>1144</v>
      </c>
      <c r="Z2318" s="176" t="s">
        <v>1144</v>
      </c>
    </row>
    <row r="2319" spans="1:26" x14ac:dyDescent="0.3">
      <c r="A2319" s="232">
        <v>810827</v>
      </c>
      <c r="B2319" s="232" t="s">
        <v>4117</v>
      </c>
      <c r="C2319" s="232" t="s">
        <v>480</v>
      </c>
      <c r="D2319" s="232" t="s">
        <v>4118</v>
      </c>
      <c r="E2319" s="232">
        <v>1</v>
      </c>
      <c r="F2319" s="233">
        <v>35867</v>
      </c>
      <c r="G2319" s="232" t="s">
        <v>3501</v>
      </c>
      <c r="H2319" s="234">
        <v>1</v>
      </c>
      <c r="I2319" s="236">
        <v>1</v>
      </c>
      <c r="J2319" s="236"/>
      <c r="W2319" s="176" t="s">
        <v>1144</v>
      </c>
      <c r="X2319" s="176" t="s">
        <v>1144</v>
      </c>
      <c r="Y2319" s="176" t="s">
        <v>1144</v>
      </c>
      <c r="Z2319" s="176" t="s">
        <v>1144</v>
      </c>
    </row>
    <row r="2320" spans="1:26" x14ac:dyDescent="0.3">
      <c r="A2320" s="232">
        <v>810828</v>
      </c>
      <c r="B2320" s="232" t="s">
        <v>4119</v>
      </c>
      <c r="C2320" s="232" t="s">
        <v>153</v>
      </c>
      <c r="D2320" s="232" t="s">
        <v>674</v>
      </c>
      <c r="E2320" s="232">
        <v>1</v>
      </c>
      <c r="F2320" s="233">
        <v>35431</v>
      </c>
      <c r="G2320" s="232" t="s">
        <v>702</v>
      </c>
      <c r="H2320" s="234">
        <v>1</v>
      </c>
      <c r="I2320" s="236">
        <v>1</v>
      </c>
      <c r="J2320" s="236"/>
      <c r="W2320" s="176" t="s">
        <v>1144</v>
      </c>
      <c r="X2320" s="176" t="s">
        <v>1144</v>
      </c>
      <c r="Y2320" s="176" t="s">
        <v>1144</v>
      </c>
      <c r="Z2320" s="176" t="s">
        <v>1144</v>
      </c>
    </row>
    <row r="2321" spans="1:26" x14ac:dyDescent="0.3">
      <c r="A2321" s="232">
        <v>810829</v>
      </c>
      <c r="B2321" s="232" t="s">
        <v>4120</v>
      </c>
      <c r="C2321" s="232" t="s">
        <v>401</v>
      </c>
      <c r="D2321" s="232" t="s">
        <v>4121</v>
      </c>
      <c r="E2321" s="232">
        <v>1</v>
      </c>
      <c r="G2321" s="232" t="s">
        <v>2550</v>
      </c>
      <c r="H2321" s="234">
        <v>1</v>
      </c>
      <c r="I2321" s="236">
        <v>1</v>
      </c>
      <c r="J2321" s="236"/>
      <c r="W2321" s="176" t="s">
        <v>1144</v>
      </c>
      <c r="X2321" s="176" t="s">
        <v>1144</v>
      </c>
      <c r="Y2321" s="176" t="s">
        <v>1144</v>
      </c>
      <c r="Z2321" s="176" t="s">
        <v>1144</v>
      </c>
    </row>
    <row r="2322" spans="1:26" x14ac:dyDescent="0.3">
      <c r="A2322" s="232">
        <v>810830</v>
      </c>
      <c r="B2322" s="232" t="s">
        <v>4122</v>
      </c>
      <c r="C2322" s="232" t="s">
        <v>1588</v>
      </c>
      <c r="D2322" s="232" t="s">
        <v>764</v>
      </c>
      <c r="E2322" s="232">
        <v>1</v>
      </c>
      <c r="F2322" s="233">
        <v>35850</v>
      </c>
      <c r="G2322" s="232" t="s">
        <v>4123</v>
      </c>
      <c r="H2322" s="234">
        <v>1</v>
      </c>
      <c r="I2322" s="236">
        <v>1</v>
      </c>
      <c r="J2322" s="236"/>
      <c r="W2322" s="176" t="s">
        <v>1144</v>
      </c>
      <c r="X2322" s="176" t="s">
        <v>1144</v>
      </c>
      <c r="Y2322" s="176" t="s">
        <v>1144</v>
      </c>
      <c r="Z2322" s="176" t="s">
        <v>1144</v>
      </c>
    </row>
    <row r="2323" spans="1:26" x14ac:dyDescent="0.3">
      <c r="A2323" s="232">
        <v>810831</v>
      </c>
      <c r="B2323" s="232" t="s">
        <v>4124</v>
      </c>
      <c r="C2323" s="232" t="s">
        <v>481</v>
      </c>
      <c r="D2323" s="232" t="s">
        <v>206</v>
      </c>
      <c r="E2323" s="232">
        <v>1</v>
      </c>
      <c r="F2323" s="233">
        <v>35440</v>
      </c>
      <c r="G2323" s="232" t="s">
        <v>271</v>
      </c>
      <c r="H2323" s="234">
        <v>1</v>
      </c>
      <c r="I2323" s="236">
        <v>1</v>
      </c>
      <c r="J2323" s="236"/>
      <c r="W2323" s="176" t="s">
        <v>1144</v>
      </c>
      <c r="X2323" s="176" t="s">
        <v>1144</v>
      </c>
      <c r="Y2323" s="176" t="s">
        <v>1144</v>
      </c>
      <c r="Z2323" s="176" t="s">
        <v>1144</v>
      </c>
    </row>
    <row r="2324" spans="1:26" x14ac:dyDescent="0.3">
      <c r="A2324" s="232">
        <v>810832</v>
      </c>
      <c r="B2324" s="232" t="s">
        <v>4125</v>
      </c>
      <c r="C2324" s="232" t="s">
        <v>66</v>
      </c>
      <c r="D2324" s="232" t="s">
        <v>3364</v>
      </c>
      <c r="E2324" s="232">
        <v>1</v>
      </c>
      <c r="F2324" s="233">
        <v>26300</v>
      </c>
      <c r="G2324" s="232" t="s">
        <v>251</v>
      </c>
      <c r="H2324" s="234">
        <v>1</v>
      </c>
      <c r="I2324" s="236">
        <v>1</v>
      </c>
      <c r="J2324" s="236"/>
      <c r="W2324" s="176" t="s">
        <v>1144</v>
      </c>
      <c r="Y2324" s="176" t="s">
        <v>1144</v>
      </c>
      <c r="Z2324" s="176" t="s">
        <v>1144</v>
      </c>
    </row>
    <row r="2325" spans="1:26" x14ac:dyDescent="0.3">
      <c r="A2325" s="232">
        <v>810833</v>
      </c>
      <c r="B2325" s="232" t="s">
        <v>4126</v>
      </c>
      <c r="C2325" s="232" t="s">
        <v>66</v>
      </c>
      <c r="D2325" s="232" t="s">
        <v>924</v>
      </c>
      <c r="E2325" s="232">
        <v>1</v>
      </c>
      <c r="F2325" s="233">
        <v>36177</v>
      </c>
      <c r="G2325" s="232" t="s">
        <v>251</v>
      </c>
      <c r="H2325" s="234">
        <v>1</v>
      </c>
      <c r="I2325" s="236">
        <v>1</v>
      </c>
      <c r="J2325" s="236"/>
      <c r="W2325" s="176" t="s">
        <v>1144</v>
      </c>
      <c r="X2325" s="176" t="s">
        <v>1144</v>
      </c>
      <c r="Y2325" s="176" t="s">
        <v>1144</v>
      </c>
      <c r="Z2325" s="176" t="s">
        <v>1144</v>
      </c>
    </row>
    <row r="2326" spans="1:26" x14ac:dyDescent="0.3">
      <c r="A2326" s="232">
        <v>810835</v>
      </c>
      <c r="B2326" s="232" t="s">
        <v>4127</v>
      </c>
      <c r="C2326" s="232" t="s">
        <v>4128</v>
      </c>
      <c r="D2326" s="232" t="s">
        <v>875</v>
      </c>
      <c r="E2326" s="232">
        <v>1</v>
      </c>
      <c r="F2326" s="233">
        <v>35647</v>
      </c>
      <c r="G2326" s="232" t="s">
        <v>262</v>
      </c>
      <c r="H2326" s="234">
        <v>1</v>
      </c>
      <c r="I2326" s="236">
        <v>1</v>
      </c>
      <c r="J2326" s="236"/>
      <c r="W2326" s="176" t="s">
        <v>1144</v>
      </c>
      <c r="X2326" s="176" t="s">
        <v>1144</v>
      </c>
      <c r="Y2326" s="176" t="s">
        <v>1144</v>
      </c>
      <c r="Z2326" s="176" t="s">
        <v>1144</v>
      </c>
    </row>
    <row r="2327" spans="1:26" x14ac:dyDescent="0.3">
      <c r="A2327" s="232">
        <v>810836</v>
      </c>
      <c r="B2327" s="232" t="s">
        <v>4129</v>
      </c>
      <c r="C2327" s="232" t="s">
        <v>92</v>
      </c>
      <c r="D2327" s="232" t="s">
        <v>680</v>
      </c>
      <c r="E2327" s="232">
        <v>1</v>
      </c>
      <c r="F2327" s="233">
        <v>35799</v>
      </c>
      <c r="G2327" s="232" t="s">
        <v>4130</v>
      </c>
      <c r="H2327" s="234">
        <v>1</v>
      </c>
      <c r="I2327" s="236">
        <v>1</v>
      </c>
      <c r="J2327" s="236"/>
      <c r="W2327" s="176" t="s">
        <v>1144</v>
      </c>
      <c r="X2327" s="176" t="s">
        <v>1144</v>
      </c>
      <c r="Y2327" s="176" t="s">
        <v>1144</v>
      </c>
      <c r="Z2327" s="176" t="s">
        <v>1144</v>
      </c>
    </row>
    <row r="2328" spans="1:26" x14ac:dyDescent="0.3">
      <c r="A2328" s="232">
        <v>810842</v>
      </c>
      <c r="B2328" s="232" t="s">
        <v>4131</v>
      </c>
      <c r="C2328" s="232" t="s">
        <v>166</v>
      </c>
      <c r="D2328" s="232" t="s">
        <v>2543</v>
      </c>
      <c r="E2328" s="232">
        <v>1</v>
      </c>
      <c r="G2328" s="232" t="s">
        <v>251</v>
      </c>
      <c r="H2328" s="234">
        <v>1</v>
      </c>
      <c r="I2328" s="236">
        <v>1</v>
      </c>
      <c r="J2328" s="236"/>
      <c r="W2328" s="176" t="s">
        <v>1144</v>
      </c>
      <c r="X2328" s="176" t="s">
        <v>1144</v>
      </c>
      <c r="Y2328" s="176" t="s">
        <v>1144</v>
      </c>
      <c r="Z2328" s="176" t="s">
        <v>1144</v>
      </c>
    </row>
    <row r="2329" spans="1:26" x14ac:dyDescent="0.3">
      <c r="A2329" s="232">
        <v>810844</v>
      </c>
      <c r="B2329" s="232" t="s">
        <v>4133</v>
      </c>
      <c r="C2329" s="232" t="s">
        <v>134</v>
      </c>
      <c r="D2329" s="232" t="s">
        <v>764</v>
      </c>
      <c r="E2329" s="232">
        <v>1</v>
      </c>
      <c r="F2329" s="233">
        <v>34425</v>
      </c>
      <c r="G2329" s="232" t="s">
        <v>251</v>
      </c>
      <c r="H2329" s="234">
        <v>1</v>
      </c>
      <c r="I2329" s="236">
        <v>1</v>
      </c>
      <c r="J2329" s="236"/>
      <c r="W2329" s="176" t="s">
        <v>1144</v>
      </c>
      <c r="X2329" s="176" t="s">
        <v>1144</v>
      </c>
      <c r="Y2329" s="176" t="s">
        <v>1144</v>
      </c>
      <c r="Z2329" s="176" t="s">
        <v>1144</v>
      </c>
    </row>
    <row r="2330" spans="1:26" x14ac:dyDescent="0.3">
      <c r="A2330" s="232">
        <v>810846</v>
      </c>
      <c r="B2330" s="232" t="s">
        <v>4134</v>
      </c>
      <c r="C2330" s="232" t="s">
        <v>4135</v>
      </c>
      <c r="D2330" s="232" t="s">
        <v>4136</v>
      </c>
      <c r="E2330" s="232">
        <v>1</v>
      </c>
      <c r="F2330" s="233">
        <v>35796</v>
      </c>
      <c r="G2330" s="232" t="s">
        <v>3844</v>
      </c>
      <c r="H2330" s="234">
        <v>1</v>
      </c>
      <c r="I2330" s="236">
        <v>1</v>
      </c>
      <c r="J2330" s="236"/>
      <c r="W2330" s="176" t="s">
        <v>1144</v>
      </c>
      <c r="X2330" s="176" t="s">
        <v>1144</v>
      </c>
      <c r="Y2330" s="176" t="s">
        <v>1144</v>
      </c>
      <c r="Z2330" s="176" t="s">
        <v>1144</v>
      </c>
    </row>
    <row r="2331" spans="1:26" x14ac:dyDescent="0.3">
      <c r="A2331" s="232">
        <v>810893</v>
      </c>
      <c r="B2331" s="232" t="s">
        <v>4137</v>
      </c>
      <c r="C2331" s="232" t="s">
        <v>125</v>
      </c>
      <c r="D2331" s="232" t="s">
        <v>925</v>
      </c>
      <c r="E2331" s="232">
        <v>1</v>
      </c>
      <c r="F2331" s="233">
        <v>35226</v>
      </c>
      <c r="G2331" s="232" t="s">
        <v>251</v>
      </c>
      <c r="H2331" s="234">
        <v>1</v>
      </c>
      <c r="I2331" s="236">
        <v>1</v>
      </c>
      <c r="J2331" s="236"/>
      <c r="W2331" s="176" t="s">
        <v>1144</v>
      </c>
      <c r="X2331" s="176" t="s">
        <v>1144</v>
      </c>
      <c r="Y2331" s="176" t="s">
        <v>1144</v>
      </c>
      <c r="Z2331" s="176" t="s">
        <v>1144</v>
      </c>
    </row>
    <row r="2332" spans="1:26" x14ac:dyDescent="0.3">
      <c r="A2332" s="232">
        <v>810900</v>
      </c>
      <c r="B2332" s="232" t="s">
        <v>4143</v>
      </c>
      <c r="C2332" s="232" t="s">
        <v>459</v>
      </c>
      <c r="D2332" s="232" t="s">
        <v>1552</v>
      </c>
      <c r="E2332" s="232">
        <v>1</v>
      </c>
      <c r="F2332" s="233">
        <v>32874</v>
      </c>
      <c r="G2332" s="232" t="s">
        <v>251</v>
      </c>
      <c r="H2332" s="234">
        <v>1</v>
      </c>
      <c r="I2332" s="236">
        <v>1</v>
      </c>
      <c r="J2332" s="236"/>
      <c r="W2332" s="176" t="s">
        <v>1144</v>
      </c>
      <c r="X2332" s="176" t="s">
        <v>1144</v>
      </c>
      <c r="Y2332" s="176" t="s">
        <v>1144</v>
      </c>
      <c r="Z2332" s="176" t="s">
        <v>1144</v>
      </c>
    </row>
    <row r="2333" spans="1:26" x14ac:dyDescent="0.3">
      <c r="A2333" s="232">
        <v>810940</v>
      </c>
      <c r="B2333" s="232" t="s">
        <v>4149</v>
      </c>
      <c r="C2333" s="232" t="s">
        <v>188</v>
      </c>
      <c r="D2333" s="232" t="s">
        <v>825</v>
      </c>
      <c r="E2333" s="232">
        <v>1</v>
      </c>
      <c r="F2333" s="233">
        <v>30909</v>
      </c>
      <c r="G2333" s="232" t="s">
        <v>4150</v>
      </c>
      <c r="H2333" s="234">
        <v>1</v>
      </c>
      <c r="I2333" s="236">
        <v>1</v>
      </c>
      <c r="J2333" s="236"/>
      <c r="W2333" s="176" t="s">
        <v>1144</v>
      </c>
      <c r="X2333" s="176" t="s">
        <v>1144</v>
      </c>
      <c r="Y2333" s="176" t="s">
        <v>1144</v>
      </c>
      <c r="Z2333" s="176" t="s">
        <v>1144</v>
      </c>
    </row>
    <row r="2334" spans="1:26" x14ac:dyDescent="0.3">
      <c r="A2334" s="232">
        <v>810955</v>
      </c>
      <c r="B2334" s="232" t="s">
        <v>4158</v>
      </c>
      <c r="C2334" s="232" t="s">
        <v>61</v>
      </c>
      <c r="D2334" s="232" t="s">
        <v>736</v>
      </c>
      <c r="E2334" s="232">
        <v>1</v>
      </c>
      <c r="F2334" s="233">
        <v>35200</v>
      </c>
      <c r="G2334" s="232" t="s">
        <v>251</v>
      </c>
      <c r="H2334" s="234">
        <v>1</v>
      </c>
      <c r="I2334" s="236">
        <v>1</v>
      </c>
      <c r="J2334" s="236"/>
      <c r="W2334" s="176" t="s">
        <v>1144</v>
      </c>
      <c r="X2334" s="176" t="s">
        <v>1144</v>
      </c>
      <c r="Y2334" s="176" t="s">
        <v>1144</v>
      </c>
      <c r="Z2334" s="176" t="s">
        <v>1144</v>
      </c>
    </row>
    <row r="2335" spans="1:26" x14ac:dyDescent="0.3">
      <c r="A2335" s="232">
        <v>810956</v>
      </c>
      <c r="B2335" s="232" t="s">
        <v>4159</v>
      </c>
      <c r="C2335" s="232" t="s">
        <v>483</v>
      </c>
      <c r="D2335" s="232" t="s">
        <v>4160</v>
      </c>
      <c r="E2335" s="232">
        <v>1</v>
      </c>
      <c r="F2335" s="233">
        <v>35749</v>
      </c>
      <c r="G2335" s="232" t="s">
        <v>4161</v>
      </c>
      <c r="H2335" s="234">
        <v>1</v>
      </c>
      <c r="I2335" s="236">
        <v>1</v>
      </c>
      <c r="J2335" s="236"/>
      <c r="W2335" s="176" t="s">
        <v>1144</v>
      </c>
      <c r="X2335" s="176" t="s">
        <v>1144</v>
      </c>
      <c r="Y2335" s="176" t="s">
        <v>1144</v>
      </c>
      <c r="Z2335" s="176" t="s">
        <v>1144</v>
      </c>
    </row>
    <row r="2336" spans="1:26" x14ac:dyDescent="0.3">
      <c r="A2336" s="232">
        <v>810957</v>
      </c>
      <c r="B2336" s="232" t="s">
        <v>4162</v>
      </c>
      <c r="C2336" s="232" t="s">
        <v>178</v>
      </c>
      <c r="D2336" s="232" t="s">
        <v>612</v>
      </c>
      <c r="E2336" s="232">
        <v>1</v>
      </c>
      <c r="F2336" s="233">
        <v>31048</v>
      </c>
      <c r="G2336" s="232" t="s">
        <v>696</v>
      </c>
      <c r="H2336" s="234">
        <v>1</v>
      </c>
      <c r="I2336" s="236">
        <v>1</v>
      </c>
      <c r="J2336" s="236"/>
      <c r="W2336" s="176" t="s">
        <v>1144</v>
      </c>
      <c r="X2336" s="176" t="s">
        <v>1144</v>
      </c>
      <c r="Y2336" s="176" t="s">
        <v>1144</v>
      </c>
      <c r="Z2336" s="176" t="s">
        <v>1144</v>
      </c>
    </row>
    <row r="2337" spans="1:26" x14ac:dyDescent="0.3">
      <c r="A2337" s="232">
        <v>810958</v>
      </c>
      <c r="B2337" s="232" t="s">
        <v>4163</v>
      </c>
      <c r="C2337" s="232" t="s">
        <v>140</v>
      </c>
      <c r="D2337" s="232" t="s">
        <v>658</v>
      </c>
      <c r="E2337" s="232">
        <v>1</v>
      </c>
      <c r="F2337" s="233">
        <v>35431</v>
      </c>
      <c r="G2337" s="232" t="s">
        <v>635</v>
      </c>
      <c r="H2337" s="234">
        <v>1</v>
      </c>
      <c r="I2337" s="236">
        <v>1</v>
      </c>
      <c r="J2337" s="236"/>
      <c r="W2337" s="176" t="s">
        <v>1144</v>
      </c>
      <c r="X2337" s="176" t="s">
        <v>1144</v>
      </c>
      <c r="Y2337" s="176" t="s">
        <v>1144</v>
      </c>
      <c r="Z2337" s="176" t="s">
        <v>1144</v>
      </c>
    </row>
    <row r="2338" spans="1:26" x14ac:dyDescent="0.3">
      <c r="A2338" s="232">
        <v>811448</v>
      </c>
      <c r="B2338" s="232" t="s">
        <v>4181</v>
      </c>
      <c r="C2338" s="232" t="s">
        <v>90</v>
      </c>
      <c r="D2338" s="232" t="s">
        <v>726</v>
      </c>
      <c r="E2338" s="232">
        <v>1</v>
      </c>
      <c r="F2338" s="233">
        <v>31722</v>
      </c>
      <c r="G2338" s="232" t="s">
        <v>1029</v>
      </c>
      <c r="H2338" s="234">
        <v>1</v>
      </c>
      <c r="I2338" s="236">
        <v>1</v>
      </c>
      <c r="J2338" s="236"/>
      <c r="W2338" s="176" t="s">
        <v>1144</v>
      </c>
      <c r="X2338" s="176" t="s">
        <v>1144</v>
      </c>
      <c r="Y2338" s="176" t="s">
        <v>1144</v>
      </c>
      <c r="Z2338" s="176" t="s">
        <v>1144</v>
      </c>
    </row>
    <row r="2339" spans="1:26" x14ac:dyDescent="0.3">
      <c r="A2339" s="232">
        <v>811459</v>
      </c>
      <c r="B2339" s="232" t="s">
        <v>4184</v>
      </c>
      <c r="C2339" s="232" t="s">
        <v>140</v>
      </c>
      <c r="D2339" s="232" t="s">
        <v>652</v>
      </c>
      <c r="E2339" s="232">
        <v>1</v>
      </c>
      <c r="F2339" s="233">
        <v>35834</v>
      </c>
      <c r="G2339" s="232" t="s">
        <v>4185</v>
      </c>
      <c r="H2339" s="234">
        <v>1</v>
      </c>
      <c r="I2339" s="236">
        <v>1</v>
      </c>
      <c r="J2339" s="236"/>
      <c r="W2339" s="176" t="s">
        <v>1144</v>
      </c>
      <c r="X2339" s="176" t="s">
        <v>1144</v>
      </c>
      <c r="Y2339" s="176" t="s">
        <v>1144</v>
      </c>
      <c r="Z2339" s="176" t="s">
        <v>1144</v>
      </c>
    </row>
    <row r="2340" spans="1:26" x14ac:dyDescent="0.3">
      <c r="A2340" s="232">
        <v>811462</v>
      </c>
      <c r="B2340" s="232" t="s">
        <v>4186</v>
      </c>
      <c r="C2340" s="232" t="s">
        <v>437</v>
      </c>
      <c r="D2340" s="232" t="s">
        <v>1003</v>
      </c>
      <c r="E2340" s="232">
        <v>1</v>
      </c>
      <c r="F2340" s="233">
        <v>30198</v>
      </c>
      <c r="G2340" s="232" t="s">
        <v>3673</v>
      </c>
      <c r="H2340" s="234">
        <v>1</v>
      </c>
      <c r="I2340" s="236">
        <v>1</v>
      </c>
      <c r="J2340" s="236"/>
      <c r="W2340" s="176" t="s">
        <v>1144</v>
      </c>
      <c r="X2340" s="176" t="s">
        <v>1144</v>
      </c>
      <c r="Y2340" s="176" t="s">
        <v>1144</v>
      </c>
      <c r="Z2340" s="176" t="s">
        <v>1144</v>
      </c>
    </row>
    <row r="2341" spans="1:26" x14ac:dyDescent="0.3">
      <c r="A2341" s="232">
        <v>811464</v>
      </c>
      <c r="B2341" s="232" t="s">
        <v>4187</v>
      </c>
      <c r="C2341" s="232" t="s">
        <v>197</v>
      </c>
      <c r="D2341" s="232" t="s">
        <v>869</v>
      </c>
      <c r="E2341" s="232">
        <v>1</v>
      </c>
      <c r="F2341" s="233">
        <v>35631</v>
      </c>
      <c r="G2341" s="232" t="s">
        <v>4188</v>
      </c>
      <c r="H2341" s="234">
        <v>1</v>
      </c>
      <c r="I2341" s="236">
        <v>1</v>
      </c>
      <c r="J2341" s="236"/>
      <c r="W2341" s="176" t="s">
        <v>1144</v>
      </c>
      <c r="X2341" s="176" t="s">
        <v>1144</v>
      </c>
      <c r="Y2341" s="176" t="s">
        <v>1144</v>
      </c>
      <c r="Z2341" s="176" t="s">
        <v>1144</v>
      </c>
    </row>
    <row r="2342" spans="1:26" x14ac:dyDescent="0.3">
      <c r="A2342" s="232">
        <v>811466</v>
      </c>
      <c r="B2342" s="232" t="s">
        <v>4189</v>
      </c>
      <c r="C2342" s="232" t="s">
        <v>242</v>
      </c>
      <c r="D2342" s="232" t="s">
        <v>4190</v>
      </c>
      <c r="E2342" s="232">
        <v>1</v>
      </c>
      <c r="F2342" s="233">
        <v>35596</v>
      </c>
      <c r="G2342" s="232" t="s">
        <v>3196</v>
      </c>
      <c r="H2342" s="234">
        <v>1</v>
      </c>
      <c r="I2342" s="236">
        <v>1</v>
      </c>
      <c r="J2342" s="236"/>
      <c r="W2342" s="176" t="s">
        <v>1144</v>
      </c>
      <c r="X2342" s="176" t="s">
        <v>1144</v>
      </c>
      <c r="Y2342" s="176" t="s">
        <v>1144</v>
      </c>
      <c r="Z2342" s="176" t="s">
        <v>1144</v>
      </c>
    </row>
    <row r="2343" spans="1:26" x14ac:dyDescent="0.3">
      <c r="A2343" s="232">
        <v>811469</v>
      </c>
      <c r="B2343" s="232" t="s">
        <v>2683</v>
      </c>
      <c r="C2343" s="232" t="s">
        <v>114</v>
      </c>
      <c r="D2343" s="232" t="s">
        <v>637</v>
      </c>
      <c r="E2343" s="232">
        <v>1</v>
      </c>
      <c r="F2343" s="233">
        <v>34942</v>
      </c>
      <c r="G2343" s="232" t="s">
        <v>702</v>
      </c>
      <c r="H2343" s="234">
        <v>1</v>
      </c>
      <c r="I2343" s="236">
        <v>1</v>
      </c>
      <c r="J2343" s="236"/>
      <c r="W2343" s="176" t="s">
        <v>1144</v>
      </c>
      <c r="Y2343" s="176" t="s">
        <v>1144</v>
      </c>
      <c r="Z2343" s="176" t="s">
        <v>1144</v>
      </c>
    </row>
    <row r="2344" spans="1:26" x14ac:dyDescent="0.3">
      <c r="A2344" s="232">
        <v>811470</v>
      </c>
      <c r="B2344" s="232" t="s">
        <v>4191</v>
      </c>
      <c r="C2344" s="232" t="s">
        <v>92</v>
      </c>
      <c r="D2344" s="232" t="s">
        <v>4192</v>
      </c>
      <c r="E2344" s="232">
        <v>1</v>
      </c>
      <c r="F2344" s="233" t="s">
        <v>4193</v>
      </c>
      <c r="G2344" s="232" t="s">
        <v>685</v>
      </c>
      <c r="H2344" s="234">
        <v>1</v>
      </c>
      <c r="I2344" s="236">
        <v>1</v>
      </c>
      <c r="J2344" s="236"/>
      <c r="W2344" s="176" t="s">
        <v>1144</v>
      </c>
      <c r="X2344" s="176" t="s">
        <v>1144</v>
      </c>
      <c r="Y2344" s="176" t="s">
        <v>1144</v>
      </c>
      <c r="Z2344" s="176" t="s">
        <v>1144</v>
      </c>
    </row>
    <row r="2345" spans="1:26" x14ac:dyDescent="0.3">
      <c r="A2345" s="232">
        <v>811473</v>
      </c>
      <c r="B2345" s="232" t="s">
        <v>4195</v>
      </c>
      <c r="C2345" s="232" t="s">
        <v>473</v>
      </c>
      <c r="D2345" s="232" t="s">
        <v>747</v>
      </c>
      <c r="E2345" s="232">
        <v>1</v>
      </c>
      <c r="F2345" s="233">
        <v>35924</v>
      </c>
      <c r="G2345" s="232" t="s">
        <v>873</v>
      </c>
      <c r="H2345" s="234">
        <v>1</v>
      </c>
      <c r="I2345" s="236">
        <v>1</v>
      </c>
      <c r="J2345" s="236"/>
      <c r="W2345" s="176" t="s">
        <v>1144</v>
      </c>
      <c r="Y2345" s="176" t="s">
        <v>1144</v>
      </c>
      <c r="Z2345" s="176" t="s">
        <v>1144</v>
      </c>
    </row>
    <row r="2346" spans="1:26" x14ac:dyDescent="0.3">
      <c r="A2346" s="232">
        <v>811474</v>
      </c>
      <c r="B2346" s="232" t="s">
        <v>4196</v>
      </c>
      <c r="C2346" s="232" t="s">
        <v>81</v>
      </c>
      <c r="D2346" s="232" t="s">
        <v>649</v>
      </c>
      <c r="E2346" s="232">
        <v>1</v>
      </c>
      <c r="F2346" s="233">
        <v>36161</v>
      </c>
      <c r="G2346" s="232" t="s">
        <v>4197</v>
      </c>
      <c r="H2346" s="234">
        <v>1</v>
      </c>
      <c r="I2346" s="236">
        <v>1</v>
      </c>
      <c r="J2346" s="236"/>
      <c r="W2346" s="176" t="s">
        <v>1144</v>
      </c>
      <c r="X2346" s="176" t="s">
        <v>1144</v>
      </c>
      <c r="Y2346" s="176" t="s">
        <v>1144</v>
      </c>
      <c r="Z2346" s="176" t="s">
        <v>1144</v>
      </c>
    </row>
    <row r="2347" spans="1:26" x14ac:dyDescent="0.3">
      <c r="A2347" s="232">
        <v>811475</v>
      </c>
      <c r="B2347" s="232" t="s">
        <v>4198</v>
      </c>
      <c r="C2347" s="232" t="s">
        <v>140</v>
      </c>
      <c r="D2347" s="232" t="s">
        <v>1020</v>
      </c>
      <c r="E2347" s="232">
        <v>1</v>
      </c>
      <c r="F2347" s="233" t="s">
        <v>2446</v>
      </c>
      <c r="G2347" s="232" t="s">
        <v>685</v>
      </c>
      <c r="H2347" s="234">
        <v>1</v>
      </c>
      <c r="I2347" s="236">
        <v>1</v>
      </c>
      <c r="J2347" s="236"/>
      <c r="W2347" s="176" t="s">
        <v>1144</v>
      </c>
      <c r="X2347" s="176" t="s">
        <v>1144</v>
      </c>
      <c r="Y2347" s="176" t="s">
        <v>1144</v>
      </c>
      <c r="Z2347" s="176" t="s">
        <v>1144</v>
      </c>
    </row>
    <row r="2348" spans="1:26" x14ac:dyDescent="0.3">
      <c r="A2348" s="232">
        <v>811476</v>
      </c>
      <c r="B2348" s="232" t="s">
        <v>2701</v>
      </c>
      <c r="C2348" s="232" t="s">
        <v>4199</v>
      </c>
      <c r="D2348" s="232" t="s">
        <v>822</v>
      </c>
      <c r="E2348" s="232">
        <v>1</v>
      </c>
      <c r="F2348" s="233">
        <v>35431</v>
      </c>
      <c r="G2348" s="232" t="s">
        <v>4200</v>
      </c>
      <c r="H2348" s="234">
        <v>1</v>
      </c>
      <c r="I2348" s="236">
        <v>1</v>
      </c>
      <c r="J2348" s="236"/>
      <c r="W2348" s="176" t="s">
        <v>1144</v>
      </c>
      <c r="Y2348" s="176" t="s">
        <v>1144</v>
      </c>
      <c r="Z2348" s="176" t="s">
        <v>1144</v>
      </c>
    </row>
    <row r="2349" spans="1:26" x14ac:dyDescent="0.3">
      <c r="A2349" s="232">
        <v>811477</v>
      </c>
      <c r="B2349" s="232" t="s">
        <v>501</v>
      </c>
      <c r="C2349" s="232" t="s">
        <v>79</v>
      </c>
      <c r="D2349" s="232" t="s">
        <v>694</v>
      </c>
      <c r="E2349" s="232">
        <v>1</v>
      </c>
      <c r="F2349" s="233">
        <v>35582</v>
      </c>
      <c r="G2349" s="232" t="s">
        <v>4201</v>
      </c>
      <c r="H2349" s="234">
        <v>1</v>
      </c>
      <c r="I2349" s="236">
        <v>1</v>
      </c>
      <c r="J2349" s="236"/>
      <c r="W2349" s="176" t="s">
        <v>1144</v>
      </c>
      <c r="Y2349" s="176" t="s">
        <v>1144</v>
      </c>
      <c r="Z2349" s="176" t="s">
        <v>1144</v>
      </c>
    </row>
    <row r="2350" spans="1:26" x14ac:dyDescent="0.3">
      <c r="A2350" s="232">
        <v>811478</v>
      </c>
      <c r="B2350" s="232" t="s">
        <v>4202</v>
      </c>
      <c r="C2350" s="232" t="s">
        <v>180</v>
      </c>
      <c r="D2350" s="232" t="s">
        <v>706</v>
      </c>
      <c r="E2350" s="232">
        <v>1</v>
      </c>
      <c r="H2350" s="234">
        <v>1</v>
      </c>
      <c r="I2350" s="236">
        <v>1</v>
      </c>
      <c r="J2350" s="236"/>
      <c r="W2350" s="176" t="s">
        <v>1144</v>
      </c>
      <c r="X2350" s="176" t="s">
        <v>1144</v>
      </c>
      <c r="Y2350" s="176" t="s">
        <v>1144</v>
      </c>
      <c r="Z2350" s="176" t="s">
        <v>1144</v>
      </c>
    </row>
    <row r="2351" spans="1:26" x14ac:dyDescent="0.3">
      <c r="A2351" s="232">
        <v>811479</v>
      </c>
      <c r="B2351" s="232" t="s">
        <v>4203</v>
      </c>
      <c r="C2351" s="232" t="s">
        <v>502</v>
      </c>
      <c r="D2351" s="232" t="s">
        <v>627</v>
      </c>
      <c r="E2351" s="232">
        <v>1</v>
      </c>
      <c r="F2351" s="233">
        <v>34703</v>
      </c>
      <c r="G2351" s="232" t="s">
        <v>251</v>
      </c>
      <c r="H2351" s="234">
        <v>1</v>
      </c>
      <c r="I2351" s="236">
        <v>1</v>
      </c>
      <c r="J2351" s="236"/>
      <c r="W2351" s="176" t="s">
        <v>1144</v>
      </c>
      <c r="X2351" s="176" t="s">
        <v>1144</v>
      </c>
      <c r="Y2351" s="176" t="s">
        <v>1144</v>
      </c>
      <c r="Z2351" s="176" t="s">
        <v>1144</v>
      </c>
    </row>
    <row r="2352" spans="1:26" x14ac:dyDescent="0.3">
      <c r="A2352" s="232">
        <v>811481</v>
      </c>
      <c r="B2352" s="232" t="s">
        <v>405</v>
      </c>
      <c r="C2352" s="232" t="s">
        <v>314</v>
      </c>
      <c r="D2352" s="232" t="s">
        <v>704</v>
      </c>
      <c r="E2352" s="232">
        <v>1</v>
      </c>
      <c r="F2352" s="233">
        <v>36140</v>
      </c>
      <c r="G2352" s="232" t="s">
        <v>4204</v>
      </c>
      <c r="H2352" s="234">
        <v>1</v>
      </c>
      <c r="I2352" s="236">
        <v>1</v>
      </c>
      <c r="J2352" s="236"/>
      <c r="W2352" s="176" t="s">
        <v>1144</v>
      </c>
      <c r="Y2352" s="176" t="s">
        <v>1144</v>
      </c>
      <c r="Z2352" s="176" t="s">
        <v>1144</v>
      </c>
    </row>
    <row r="2353" spans="1:26" x14ac:dyDescent="0.3">
      <c r="A2353" s="232">
        <v>811482</v>
      </c>
      <c r="B2353" s="232" t="s">
        <v>2706</v>
      </c>
      <c r="C2353" s="232" t="s">
        <v>2105</v>
      </c>
      <c r="D2353" s="232" t="s">
        <v>628</v>
      </c>
      <c r="E2353" s="232">
        <v>1</v>
      </c>
      <c r="F2353" s="233" t="s">
        <v>4205</v>
      </c>
      <c r="G2353" s="232" t="s">
        <v>803</v>
      </c>
      <c r="H2353" s="234">
        <v>1</v>
      </c>
      <c r="I2353" s="236">
        <v>1</v>
      </c>
      <c r="J2353" s="236"/>
      <c r="W2353" s="176" t="s">
        <v>1144</v>
      </c>
      <c r="X2353" s="176" t="s">
        <v>1144</v>
      </c>
      <c r="Y2353" s="176" t="s">
        <v>1144</v>
      </c>
      <c r="Z2353" s="176" t="s">
        <v>1144</v>
      </c>
    </row>
    <row r="2354" spans="1:26" x14ac:dyDescent="0.3">
      <c r="A2354" s="232">
        <v>811483</v>
      </c>
      <c r="B2354" s="232" t="s">
        <v>2706</v>
      </c>
      <c r="C2354" s="232" t="s">
        <v>77</v>
      </c>
      <c r="D2354" s="232" t="s">
        <v>4206</v>
      </c>
      <c r="E2354" s="232">
        <v>1</v>
      </c>
      <c r="F2354" s="233">
        <v>34754</v>
      </c>
      <c r="G2354" s="232" t="s">
        <v>771</v>
      </c>
      <c r="H2354" s="234">
        <v>1</v>
      </c>
      <c r="I2354" s="236">
        <v>1</v>
      </c>
      <c r="J2354" s="236"/>
      <c r="W2354" s="176" t="s">
        <v>1144</v>
      </c>
      <c r="X2354" s="176" t="s">
        <v>1144</v>
      </c>
      <c r="Y2354" s="176" t="s">
        <v>1144</v>
      </c>
      <c r="Z2354" s="176" t="s">
        <v>1144</v>
      </c>
    </row>
    <row r="2355" spans="1:26" x14ac:dyDescent="0.3">
      <c r="A2355" s="232">
        <v>811485</v>
      </c>
      <c r="B2355" s="232" t="s">
        <v>1652</v>
      </c>
      <c r="C2355" s="232" t="s">
        <v>1860</v>
      </c>
      <c r="D2355" s="232" t="s">
        <v>676</v>
      </c>
      <c r="E2355" s="232">
        <v>1</v>
      </c>
      <c r="F2355" s="233">
        <v>35134</v>
      </c>
      <c r="G2355" s="232" t="s">
        <v>251</v>
      </c>
      <c r="H2355" s="234">
        <v>1</v>
      </c>
      <c r="I2355" s="236">
        <v>1</v>
      </c>
      <c r="J2355" s="236"/>
      <c r="W2355" s="176" t="s">
        <v>1144</v>
      </c>
      <c r="X2355" s="176" t="s">
        <v>1144</v>
      </c>
      <c r="Y2355" s="176" t="s">
        <v>1144</v>
      </c>
      <c r="Z2355" s="176" t="s">
        <v>1144</v>
      </c>
    </row>
    <row r="2356" spans="1:26" x14ac:dyDescent="0.3">
      <c r="A2356" s="232">
        <v>811486</v>
      </c>
      <c r="B2356" s="232" t="s">
        <v>4207</v>
      </c>
      <c r="C2356" s="232" t="s">
        <v>2242</v>
      </c>
      <c r="D2356" s="232" t="s">
        <v>691</v>
      </c>
      <c r="E2356" s="232">
        <v>1</v>
      </c>
      <c r="F2356" s="233">
        <v>34548</v>
      </c>
      <c r="G2356" s="232" t="s">
        <v>840</v>
      </c>
      <c r="H2356" s="234">
        <v>1</v>
      </c>
      <c r="I2356" s="236">
        <v>1</v>
      </c>
      <c r="J2356" s="236"/>
      <c r="W2356" s="176" t="s">
        <v>1144</v>
      </c>
      <c r="Y2356" s="176" t="s">
        <v>1144</v>
      </c>
      <c r="Z2356" s="176" t="s">
        <v>1144</v>
      </c>
    </row>
    <row r="2357" spans="1:26" x14ac:dyDescent="0.3">
      <c r="A2357" s="232">
        <v>811489</v>
      </c>
      <c r="B2357" s="232" t="s">
        <v>4208</v>
      </c>
      <c r="C2357" s="232" t="s">
        <v>2284</v>
      </c>
      <c r="D2357" s="232" t="s">
        <v>998</v>
      </c>
      <c r="E2357" s="232">
        <v>1</v>
      </c>
      <c r="F2357" s="233">
        <v>35726</v>
      </c>
      <c r="G2357" s="232" t="s">
        <v>251</v>
      </c>
      <c r="H2357" s="234">
        <v>1</v>
      </c>
      <c r="I2357" s="236">
        <v>1</v>
      </c>
      <c r="J2357" s="236"/>
      <c r="W2357" s="176" t="s">
        <v>1144</v>
      </c>
      <c r="X2357" s="176" t="s">
        <v>1144</v>
      </c>
      <c r="Y2357" s="176" t="s">
        <v>1144</v>
      </c>
      <c r="Z2357" s="176" t="s">
        <v>1144</v>
      </c>
    </row>
    <row r="2358" spans="1:26" x14ac:dyDescent="0.3">
      <c r="A2358" s="232">
        <v>811496</v>
      </c>
      <c r="B2358" s="232" t="s">
        <v>4209</v>
      </c>
      <c r="C2358" s="232" t="s">
        <v>4210</v>
      </c>
      <c r="D2358" s="232" t="s">
        <v>714</v>
      </c>
      <c r="E2358" s="232">
        <v>1</v>
      </c>
      <c r="F2358" s="233">
        <v>33136</v>
      </c>
      <c r="G2358" s="232" t="s">
        <v>4211</v>
      </c>
      <c r="H2358" s="234">
        <v>1</v>
      </c>
      <c r="I2358" s="236">
        <v>1</v>
      </c>
      <c r="J2358" s="236"/>
      <c r="W2358" s="176" t="s">
        <v>1144</v>
      </c>
      <c r="X2358" s="176" t="s">
        <v>1144</v>
      </c>
      <c r="Y2358" s="176" t="s">
        <v>1144</v>
      </c>
      <c r="Z2358" s="176" t="s">
        <v>1144</v>
      </c>
    </row>
    <row r="2359" spans="1:26" x14ac:dyDescent="0.3">
      <c r="A2359" s="232">
        <v>811498</v>
      </c>
      <c r="B2359" s="232" t="s">
        <v>4212</v>
      </c>
      <c r="C2359" s="232" t="s">
        <v>172</v>
      </c>
      <c r="D2359" s="232" t="s">
        <v>650</v>
      </c>
      <c r="E2359" s="232">
        <v>1</v>
      </c>
      <c r="F2359" s="233">
        <v>35139</v>
      </c>
      <c r="G2359" s="232" t="s">
        <v>251</v>
      </c>
      <c r="H2359" s="234">
        <v>1</v>
      </c>
      <c r="I2359" s="236">
        <v>1</v>
      </c>
      <c r="J2359" s="236"/>
      <c r="W2359" s="176" t="s">
        <v>1144</v>
      </c>
      <c r="X2359" s="176" t="s">
        <v>1144</v>
      </c>
      <c r="Y2359" s="176" t="s">
        <v>1144</v>
      </c>
      <c r="Z2359" s="176" t="s">
        <v>1144</v>
      </c>
    </row>
    <row r="2360" spans="1:26" x14ac:dyDescent="0.3">
      <c r="A2360" s="232">
        <v>811499</v>
      </c>
      <c r="B2360" s="232" t="s">
        <v>4213</v>
      </c>
      <c r="C2360" s="232" t="s">
        <v>152</v>
      </c>
      <c r="D2360" s="232" t="s">
        <v>998</v>
      </c>
      <c r="E2360" s="232">
        <v>1</v>
      </c>
      <c r="G2360" s="232" t="s">
        <v>251</v>
      </c>
      <c r="H2360" s="234">
        <v>1</v>
      </c>
      <c r="I2360" s="236">
        <v>1</v>
      </c>
      <c r="J2360" s="236"/>
      <c r="W2360" s="176" t="s">
        <v>1144</v>
      </c>
      <c r="X2360" s="176" t="s">
        <v>1144</v>
      </c>
      <c r="Y2360" s="176" t="s">
        <v>1144</v>
      </c>
      <c r="Z2360" s="176" t="s">
        <v>1144</v>
      </c>
    </row>
    <row r="2361" spans="1:26" x14ac:dyDescent="0.3">
      <c r="A2361" s="232">
        <v>806994</v>
      </c>
      <c r="B2361" s="232" t="s">
        <v>4214</v>
      </c>
      <c r="C2361" s="232" t="s">
        <v>104</v>
      </c>
      <c r="D2361" s="232" t="s">
        <v>931</v>
      </c>
      <c r="E2361" s="232">
        <v>1</v>
      </c>
      <c r="G2361" s="232" t="s">
        <v>253</v>
      </c>
      <c r="H2361" s="234">
        <v>1</v>
      </c>
      <c r="I2361" s="236">
        <v>1</v>
      </c>
      <c r="J2361" s="236"/>
      <c r="X2361" s="176" t="s">
        <v>1144</v>
      </c>
      <c r="Y2361" s="176" t="s">
        <v>1144</v>
      </c>
      <c r="Z2361" s="176" t="s">
        <v>1144</v>
      </c>
    </row>
    <row r="2362" spans="1:26" x14ac:dyDescent="0.3">
      <c r="A2362" s="232">
        <v>807391</v>
      </c>
      <c r="B2362" s="232" t="s">
        <v>4216</v>
      </c>
      <c r="C2362" s="232" t="s">
        <v>64</v>
      </c>
      <c r="D2362" s="232" t="s">
        <v>612</v>
      </c>
      <c r="E2362" s="232">
        <v>1</v>
      </c>
      <c r="H2362" s="234">
        <v>1</v>
      </c>
      <c r="I2362" s="236">
        <v>1</v>
      </c>
      <c r="J2362" s="236"/>
      <c r="X2362" s="176" t="s">
        <v>1144</v>
      </c>
      <c r="Y2362" s="176" t="s">
        <v>1144</v>
      </c>
      <c r="Z2362" s="176" t="s">
        <v>1144</v>
      </c>
    </row>
    <row r="2363" spans="1:26" x14ac:dyDescent="0.3">
      <c r="A2363" s="232">
        <v>807392</v>
      </c>
      <c r="B2363" s="232" t="s">
        <v>4217</v>
      </c>
      <c r="C2363" s="232" t="s">
        <v>96</v>
      </c>
      <c r="D2363" s="232" t="s">
        <v>727</v>
      </c>
      <c r="E2363" s="232">
        <v>1</v>
      </c>
      <c r="F2363" s="233">
        <v>35796</v>
      </c>
      <c r="G2363" s="232" t="s">
        <v>251</v>
      </c>
      <c r="H2363" s="234">
        <v>1</v>
      </c>
      <c r="I2363" s="236">
        <v>1</v>
      </c>
      <c r="J2363" s="236"/>
      <c r="X2363" s="176" t="s">
        <v>1144</v>
      </c>
      <c r="Y2363" s="176" t="s">
        <v>1144</v>
      </c>
      <c r="Z2363" s="176" t="s">
        <v>1144</v>
      </c>
    </row>
    <row r="2364" spans="1:26" x14ac:dyDescent="0.3">
      <c r="A2364" s="232">
        <v>807584</v>
      </c>
      <c r="B2364" s="232" t="s">
        <v>4219</v>
      </c>
      <c r="C2364" s="232" t="s">
        <v>329</v>
      </c>
      <c r="D2364" s="232" t="s">
        <v>4220</v>
      </c>
      <c r="E2364" s="232">
        <v>1</v>
      </c>
      <c r="F2364" s="233">
        <v>35462</v>
      </c>
      <c r="G2364" s="232" t="s">
        <v>4221</v>
      </c>
      <c r="H2364" s="234">
        <v>1</v>
      </c>
      <c r="I2364" s="236">
        <v>1</v>
      </c>
      <c r="J2364" s="236"/>
      <c r="Y2364" s="176" t="s">
        <v>1144</v>
      </c>
      <c r="Z2364" s="176" t="s">
        <v>1144</v>
      </c>
    </row>
    <row r="2365" spans="1:26" x14ac:dyDescent="0.3">
      <c r="A2365" s="232">
        <v>807720</v>
      </c>
      <c r="B2365" s="232" t="s">
        <v>4225</v>
      </c>
      <c r="C2365" s="232" t="s">
        <v>397</v>
      </c>
      <c r="D2365" s="232" t="s">
        <v>1003</v>
      </c>
      <c r="E2365" s="232">
        <v>1</v>
      </c>
      <c r="F2365" s="233">
        <v>36161</v>
      </c>
      <c r="G2365" s="232" t="s">
        <v>253</v>
      </c>
      <c r="H2365" s="234">
        <v>1</v>
      </c>
      <c r="I2365" s="236">
        <v>1</v>
      </c>
      <c r="J2365" s="236"/>
      <c r="X2365" s="176" t="s">
        <v>1144</v>
      </c>
      <c r="Y2365" s="176" t="s">
        <v>1144</v>
      </c>
      <c r="Z2365" s="176" t="s">
        <v>1144</v>
      </c>
    </row>
    <row r="2366" spans="1:26" x14ac:dyDescent="0.3">
      <c r="A2366" s="232">
        <v>808219</v>
      </c>
      <c r="B2366" s="232" t="s">
        <v>4226</v>
      </c>
      <c r="C2366" s="232" t="s">
        <v>71</v>
      </c>
      <c r="D2366" s="232" t="s">
        <v>746</v>
      </c>
      <c r="E2366" s="232">
        <v>1</v>
      </c>
      <c r="F2366" s="233">
        <v>35438</v>
      </c>
      <c r="G2366" s="232" t="s">
        <v>251</v>
      </c>
      <c r="H2366" s="234">
        <v>1</v>
      </c>
      <c r="I2366" s="236">
        <v>1</v>
      </c>
      <c r="J2366" s="236"/>
      <c r="X2366" s="176" t="s">
        <v>1144</v>
      </c>
      <c r="Y2366" s="176" t="s">
        <v>1144</v>
      </c>
      <c r="Z2366" s="176" t="s">
        <v>1144</v>
      </c>
    </row>
    <row r="2367" spans="1:26" x14ac:dyDescent="0.3">
      <c r="A2367" s="232">
        <v>808392</v>
      </c>
      <c r="B2367" s="232" t="s">
        <v>4227</v>
      </c>
      <c r="C2367" s="232" t="s">
        <v>988</v>
      </c>
      <c r="D2367" s="232" t="s">
        <v>1023</v>
      </c>
      <c r="E2367" s="232">
        <v>1</v>
      </c>
      <c r="F2367" s="233">
        <v>35108</v>
      </c>
      <c r="G2367" s="232" t="s">
        <v>4228</v>
      </c>
      <c r="H2367" s="234">
        <v>1</v>
      </c>
      <c r="I2367" s="236">
        <v>1</v>
      </c>
      <c r="J2367" s="236"/>
      <c r="X2367" s="176" t="s">
        <v>1144</v>
      </c>
      <c r="Y2367" s="176" t="s">
        <v>1144</v>
      </c>
      <c r="Z2367" s="176" t="s">
        <v>1144</v>
      </c>
    </row>
    <row r="2368" spans="1:26" x14ac:dyDescent="0.3">
      <c r="A2368" s="232">
        <v>808397</v>
      </c>
      <c r="B2368" s="232" t="s">
        <v>4229</v>
      </c>
      <c r="C2368" s="232" t="s">
        <v>1211</v>
      </c>
      <c r="D2368" s="232" t="s">
        <v>1093</v>
      </c>
      <c r="E2368" s="232">
        <v>1</v>
      </c>
      <c r="F2368" s="233">
        <v>32765</v>
      </c>
      <c r="G2368" s="232" t="s">
        <v>251</v>
      </c>
      <c r="H2368" s="234">
        <v>1</v>
      </c>
      <c r="I2368" s="236">
        <v>1</v>
      </c>
      <c r="J2368" s="236"/>
      <c r="X2368" s="176" t="s">
        <v>1144</v>
      </c>
      <c r="Y2368" s="176" t="s">
        <v>1144</v>
      </c>
      <c r="Z2368" s="176" t="s">
        <v>1144</v>
      </c>
    </row>
    <row r="2369" spans="1:26" x14ac:dyDescent="0.3">
      <c r="A2369" s="232">
        <v>808400</v>
      </c>
      <c r="B2369" s="232" t="s">
        <v>4230</v>
      </c>
      <c r="C2369" s="232" t="s">
        <v>4231</v>
      </c>
      <c r="D2369" s="232" t="s">
        <v>706</v>
      </c>
      <c r="E2369" s="232">
        <v>1</v>
      </c>
      <c r="F2369" s="233">
        <v>36209</v>
      </c>
      <c r="G2369" s="232" t="s">
        <v>251</v>
      </c>
      <c r="H2369" s="234">
        <v>1</v>
      </c>
      <c r="I2369" s="236">
        <v>1</v>
      </c>
      <c r="J2369" s="236"/>
      <c r="Y2369" s="176" t="s">
        <v>1144</v>
      </c>
      <c r="Z2369" s="176" t="s">
        <v>1144</v>
      </c>
    </row>
    <row r="2370" spans="1:26" x14ac:dyDescent="0.3">
      <c r="A2370" s="232">
        <v>808416</v>
      </c>
      <c r="B2370" s="232" t="s">
        <v>4232</v>
      </c>
      <c r="C2370" s="232" t="s">
        <v>123</v>
      </c>
      <c r="D2370" s="232" t="s">
        <v>4233</v>
      </c>
      <c r="E2370" s="232">
        <v>1</v>
      </c>
      <c r="G2370" s="232" t="s">
        <v>251</v>
      </c>
      <c r="H2370" s="234">
        <v>1</v>
      </c>
      <c r="I2370" s="236">
        <v>1</v>
      </c>
      <c r="J2370" s="236"/>
      <c r="Y2370" s="176" t="s">
        <v>1144</v>
      </c>
      <c r="Z2370" s="176" t="s">
        <v>1144</v>
      </c>
    </row>
    <row r="2371" spans="1:26" x14ac:dyDescent="0.3">
      <c r="A2371" s="232">
        <v>808418</v>
      </c>
      <c r="B2371" s="232" t="s">
        <v>4234</v>
      </c>
      <c r="C2371" s="232" t="s">
        <v>61</v>
      </c>
      <c r="D2371" s="232" t="s">
        <v>607</v>
      </c>
      <c r="E2371" s="232">
        <v>1</v>
      </c>
      <c r="F2371" s="233">
        <v>35641</v>
      </c>
      <c r="G2371" s="232" t="s">
        <v>689</v>
      </c>
      <c r="H2371" s="234">
        <v>1</v>
      </c>
      <c r="I2371" s="236">
        <v>1</v>
      </c>
      <c r="J2371" s="236"/>
      <c r="X2371" s="176" t="s">
        <v>1144</v>
      </c>
      <c r="Y2371" s="176" t="s">
        <v>1144</v>
      </c>
      <c r="Z2371" s="176" t="s">
        <v>1144</v>
      </c>
    </row>
    <row r="2372" spans="1:26" x14ac:dyDescent="0.3">
      <c r="A2372" s="232">
        <v>808434</v>
      </c>
      <c r="B2372" s="232" t="s">
        <v>4235</v>
      </c>
      <c r="C2372" s="232" t="s">
        <v>64</v>
      </c>
      <c r="D2372" s="232" t="s">
        <v>4236</v>
      </c>
      <c r="E2372" s="232">
        <v>1</v>
      </c>
      <c r="F2372" s="233">
        <v>36168</v>
      </c>
      <c r="G2372" s="232" t="s">
        <v>251</v>
      </c>
      <c r="H2372" s="234">
        <v>1</v>
      </c>
      <c r="I2372" s="236">
        <v>1</v>
      </c>
      <c r="J2372" s="236"/>
      <c r="X2372" s="176" t="s">
        <v>1144</v>
      </c>
      <c r="Y2372" s="176" t="s">
        <v>1144</v>
      </c>
      <c r="Z2372" s="176" t="s">
        <v>1144</v>
      </c>
    </row>
    <row r="2373" spans="1:26" x14ac:dyDescent="0.3">
      <c r="A2373" s="232">
        <v>808439</v>
      </c>
      <c r="B2373" s="232" t="s">
        <v>2218</v>
      </c>
      <c r="C2373" s="232" t="s">
        <v>68</v>
      </c>
      <c r="D2373" s="232" t="s">
        <v>659</v>
      </c>
      <c r="E2373" s="232">
        <v>1</v>
      </c>
      <c r="F2373" s="233">
        <v>36221</v>
      </c>
      <c r="G2373" s="232" t="s">
        <v>265</v>
      </c>
      <c r="H2373" s="234">
        <v>1</v>
      </c>
      <c r="I2373" s="236">
        <v>1</v>
      </c>
      <c r="J2373" s="236"/>
      <c r="Y2373" s="176" t="s">
        <v>1144</v>
      </c>
      <c r="Z2373" s="176" t="s">
        <v>1144</v>
      </c>
    </row>
    <row r="2374" spans="1:26" x14ac:dyDescent="0.3">
      <c r="A2374" s="232">
        <v>808442</v>
      </c>
      <c r="B2374" s="232" t="s">
        <v>4237</v>
      </c>
      <c r="C2374" s="232" t="s">
        <v>64</v>
      </c>
      <c r="D2374" s="232" t="s">
        <v>674</v>
      </c>
      <c r="E2374" s="232">
        <v>1</v>
      </c>
      <c r="F2374" s="233">
        <v>36526</v>
      </c>
      <c r="G2374" s="232" t="s">
        <v>253</v>
      </c>
      <c r="H2374" s="234">
        <v>1</v>
      </c>
      <c r="I2374" s="236">
        <v>1</v>
      </c>
      <c r="J2374" s="236"/>
      <c r="Y2374" s="176" t="s">
        <v>1144</v>
      </c>
      <c r="Z2374" s="176" t="s">
        <v>1144</v>
      </c>
    </row>
    <row r="2375" spans="1:26" x14ac:dyDescent="0.3">
      <c r="A2375" s="232">
        <v>808460</v>
      </c>
      <c r="B2375" s="232" t="s">
        <v>4239</v>
      </c>
      <c r="C2375" s="232" t="s">
        <v>99</v>
      </c>
      <c r="D2375" s="232" t="s">
        <v>4240</v>
      </c>
      <c r="E2375" s="232">
        <v>1</v>
      </c>
      <c r="F2375" s="233">
        <v>35533</v>
      </c>
      <c r="G2375" s="232" t="s">
        <v>267</v>
      </c>
      <c r="H2375" s="234">
        <v>1</v>
      </c>
      <c r="I2375" s="236">
        <v>1</v>
      </c>
      <c r="J2375" s="236"/>
      <c r="Y2375" s="176" t="s">
        <v>1144</v>
      </c>
      <c r="Z2375" s="176" t="s">
        <v>1144</v>
      </c>
    </row>
    <row r="2376" spans="1:26" x14ac:dyDescent="0.3">
      <c r="A2376" s="232">
        <v>808487</v>
      </c>
      <c r="B2376" s="232" t="s">
        <v>4241</v>
      </c>
      <c r="C2376" s="232" t="s">
        <v>2530</v>
      </c>
      <c r="D2376" s="232" t="s">
        <v>4242</v>
      </c>
      <c r="E2376" s="232">
        <v>1</v>
      </c>
      <c r="F2376" s="233">
        <v>36449</v>
      </c>
      <c r="G2376" s="232" t="s">
        <v>3576</v>
      </c>
      <c r="H2376" s="234">
        <v>1</v>
      </c>
      <c r="I2376" s="236">
        <v>1</v>
      </c>
      <c r="J2376" s="236"/>
      <c r="X2376" s="176" t="s">
        <v>1144</v>
      </c>
      <c r="Y2376" s="176" t="s">
        <v>1144</v>
      </c>
      <c r="Z2376" s="176" t="s">
        <v>1144</v>
      </c>
    </row>
    <row r="2377" spans="1:26" x14ac:dyDescent="0.3">
      <c r="A2377" s="232">
        <v>808744</v>
      </c>
      <c r="B2377" s="232" t="s">
        <v>4247</v>
      </c>
      <c r="C2377" s="232" t="s">
        <v>3150</v>
      </c>
      <c r="D2377" s="232" t="s">
        <v>649</v>
      </c>
      <c r="E2377" s="232">
        <v>1</v>
      </c>
      <c r="F2377" s="233">
        <v>35604</v>
      </c>
      <c r="G2377" s="232" t="s">
        <v>251</v>
      </c>
      <c r="H2377" s="234">
        <v>1</v>
      </c>
      <c r="I2377" s="236">
        <v>1</v>
      </c>
      <c r="J2377" s="236"/>
      <c r="X2377" s="176" t="s">
        <v>1144</v>
      </c>
      <c r="Y2377" s="176" t="s">
        <v>1144</v>
      </c>
      <c r="Z2377" s="176" t="s">
        <v>1144</v>
      </c>
    </row>
    <row r="2378" spans="1:26" x14ac:dyDescent="0.3">
      <c r="A2378" s="232">
        <v>808795</v>
      </c>
      <c r="B2378" s="232" t="s">
        <v>4248</v>
      </c>
      <c r="C2378" s="232" t="s">
        <v>3872</v>
      </c>
      <c r="D2378" s="232" t="s">
        <v>4249</v>
      </c>
      <c r="E2378" s="232">
        <v>1</v>
      </c>
      <c r="F2378" s="233">
        <v>35129</v>
      </c>
      <c r="G2378" s="232" t="s">
        <v>689</v>
      </c>
      <c r="H2378" s="234">
        <v>1</v>
      </c>
      <c r="I2378" s="236">
        <v>1</v>
      </c>
      <c r="J2378" s="236"/>
      <c r="X2378" s="176" t="s">
        <v>1144</v>
      </c>
      <c r="Y2378" s="176" t="s">
        <v>1144</v>
      </c>
      <c r="Z2378" s="176" t="s">
        <v>1144</v>
      </c>
    </row>
    <row r="2379" spans="1:26" x14ac:dyDescent="0.3">
      <c r="A2379" s="232">
        <v>810244</v>
      </c>
      <c r="B2379" s="232" t="s">
        <v>4256</v>
      </c>
      <c r="C2379" s="232" t="s">
        <v>108</v>
      </c>
      <c r="D2379" s="232" t="s">
        <v>650</v>
      </c>
      <c r="E2379" s="232">
        <v>1</v>
      </c>
      <c r="F2379" s="233">
        <v>36286</v>
      </c>
      <c r="G2379" s="232" t="s">
        <v>251</v>
      </c>
      <c r="H2379" s="234">
        <v>1</v>
      </c>
      <c r="I2379" s="236">
        <v>1</v>
      </c>
      <c r="J2379" s="236"/>
      <c r="X2379" s="176" t="s">
        <v>1144</v>
      </c>
      <c r="Y2379" s="176" t="s">
        <v>1144</v>
      </c>
      <c r="Z2379" s="176" t="s">
        <v>1144</v>
      </c>
    </row>
    <row r="2380" spans="1:26" x14ac:dyDescent="0.3">
      <c r="A2380" s="232">
        <v>810448</v>
      </c>
      <c r="B2380" s="232" t="s">
        <v>4257</v>
      </c>
      <c r="C2380" s="232" t="s">
        <v>64</v>
      </c>
      <c r="D2380" s="232" t="s">
        <v>1408</v>
      </c>
      <c r="E2380" s="232">
        <v>1</v>
      </c>
      <c r="F2380" s="233">
        <v>36397</v>
      </c>
      <c r="G2380" s="232" t="s">
        <v>251</v>
      </c>
      <c r="H2380" s="234">
        <v>1</v>
      </c>
      <c r="I2380" s="236">
        <v>1</v>
      </c>
      <c r="J2380" s="236"/>
      <c r="Y2380" s="176" t="s">
        <v>1144</v>
      </c>
      <c r="Z2380" s="176" t="s">
        <v>1144</v>
      </c>
    </row>
    <row r="2381" spans="1:26" x14ac:dyDescent="0.3">
      <c r="A2381" s="232">
        <v>810628</v>
      </c>
      <c r="B2381" s="232" t="s">
        <v>4258</v>
      </c>
      <c r="C2381" s="232" t="s">
        <v>360</v>
      </c>
      <c r="D2381" s="232" t="s">
        <v>958</v>
      </c>
      <c r="E2381" s="232">
        <v>1</v>
      </c>
      <c r="F2381" s="233">
        <v>36161</v>
      </c>
      <c r="G2381" s="232" t="s">
        <v>251</v>
      </c>
      <c r="H2381" s="234">
        <v>1</v>
      </c>
      <c r="I2381" s="236">
        <v>1</v>
      </c>
      <c r="J2381" s="236"/>
      <c r="X2381" s="176" t="s">
        <v>1144</v>
      </c>
      <c r="Y2381" s="176" t="s">
        <v>1144</v>
      </c>
      <c r="Z2381" s="176" t="s">
        <v>1144</v>
      </c>
    </row>
    <row r="2382" spans="1:26" x14ac:dyDescent="0.3">
      <c r="A2382" s="232">
        <v>810815</v>
      </c>
      <c r="B2382" s="232" t="s">
        <v>4259</v>
      </c>
      <c r="C2382" s="232" t="s">
        <v>234</v>
      </c>
      <c r="D2382" s="232" t="s">
        <v>4260</v>
      </c>
      <c r="E2382" s="232">
        <v>1</v>
      </c>
      <c r="F2382" s="233">
        <v>35796</v>
      </c>
      <c r="G2382" s="232" t="s">
        <v>4261</v>
      </c>
      <c r="H2382" s="234">
        <v>1</v>
      </c>
      <c r="I2382" s="236">
        <v>1</v>
      </c>
      <c r="J2382" s="236"/>
      <c r="Y2382" s="176" t="s">
        <v>1144</v>
      </c>
      <c r="Z2382" s="176" t="s">
        <v>1144</v>
      </c>
    </row>
    <row r="2383" spans="1:26" x14ac:dyDescent="0.3">
      <c r="A2383" s="232">
        <v>810817</v>
      </c>
      <c r="B2383" s="232" t="s">
        <v>4262</v>
      </c>
      <c r="C2383" s="232" t="s">
        <v>91</v>
      </c>
      <c r="D2383" s="232" t="s">
        <v>636</v>
      </c>
      <c r="E2383" s="232">
        <v>1</v>
      </c>
      <c r="F2383" s="233">
        <v>36027</v>
      </c>
      <c r="G2383" s="232" t="s">
        <v>1001</v>
      </c>
      <c r="H2383" s="234">
        <v>1</v>
      </c>
      <c r="I2383" s="236">
        <v>1</v>
      </c>
      <c r="J2383" s="236"/>
      <c r="X2383" s="176" t="s">
        <v>1144</v>
      </c>
      <c r="Y2383" s="176" t="s">
        <v>1144</v>
      </c>
      <c r="Z2383" s="176" t="s">
        <v>1144</v>
      </c>
    </row>
    <row r="2384" spans="1:26" x14ac:dyDescent="0.3">
      <c r="A2384" s="232">
        <v>810821</v>
      </c>
      <c r="B2384" s="232" t="s">
        <v>4263</v>
      </c>
      <c r="C2384" s="232" t="s">
        <v>330</v>
      </c>
      <c r="D2384" s="232" t="s">
        <v>900</v>
      </c>
      <c r="E2384" s="232">
        <v>1</v>
      </c>
      <c r="H2384" s="234">
        <v>1</v>
      </c>
      <c r="I2384" s="236">
        <v>1</v>
      </c>
      <c r="J2384" s="236"/>
      <c r="Y2384" s="176" t="s">
        <v>1144</v>
      </c>
      <c r="Z2384" s="176" t="s">
        <v>1144</v>
      </c>
    </row>
    <row r="2385" spans="1:26" x14ac:dyDescent="0.3">
      <c r="A2385" s="232">
        <v>810834</v>
      </c>
      <c r="B2385" s="232" t="s">
        <v>4264</v>
      </c>
      <c r="C2385" s="232" t="s">
        <v>82</v>
      </c>
      <c r="D2385" s="232" t="s">
        <v>4265</v>
      </c>
      <c r="E2385" s="232">
        <v>1</v>
      </c>
      <c r="F2385" s="233">
        <v>35855</v>
      </c>
      <c r="G2385" s="232" t="s">
        <v>4266</v>
      </c>
      <c r="H2385" s="234">
        <v>1</v>
      </c>
      <c r="I2385" s="236">
        <v>1</v>
      </c>
      <c r="J2385" s="236"/>
      <c r="Y2385" s="176" t="s">
        <v>1144</v>
      </c>
      <c r="Z2385" s="176" t="s">
        <v>1144</v>
      </c>
    </row>
    <row r="2386" spans="1:26" x14ac:dyDescent="0.3">
      <c r="A2386" s="232">
        <v>810838</v>
      </c>
      <c r="B2386" s="232" t="s">
        <v>4267</v>
      </c>
      <c r="C2386" s="232" t="s">
        <v>138</v>
      </c>
      <c r="D2386" s="232" t="s">
        <v>636</v>
      </c>
      <c r="E2386" s="232">
        <v>1</v>
      </c>
      <c r="F2386" s="233">
        <v>35441</v>
      </c>
      <c r="G2386" s="232" t="s">
        <v>251</v>
      </c>
      <c r="H2386" s="234">
        <v>1</v>
      </c>
      <c r="I2386" s="236">
        <v>1</v>
      </c>
      <c r="J2386" s="236"/>
      <c r="Y2386" s="176" t="s">
        <v>1144</v>
      </c>
      <c r="Z2386" s="176" t="s">
        <v>1144</v>
      </c>
    </row>
    <row r="2387" spans="1:26" x14ac:dyDescent="0.3">
      <c r="A2387" s="232">
        <v>810840</v>
      </c>
      <c r="B2387" s="232" t="s">
        <v>4268</v>
      </c>
      <c r="C2387" s="232" t="s">
        <v>66</v>
      </c>
      <c r="D2387" s="232" t="s">
        <v>1084</v>
      </c>
      <c r="E2387" s="232">
        <v>1</v>
      </c>
      <c r="F2387" s="233">
        <v>31486</v>
      </c>
      <c r="G2387" s="232" t="s">
        <v>251</v>
      </c>
      <c r="H2387" s="234">
        <v>1</v>
      </c>
      <c r="I2387" s="236">
        <v>1</v>
      </c>
      <c r="J2387" s="236"/>
      <c r="Y2387" s="176" t="s">
        <v>1144</v>
      </c>
      <c r="Z2387" s="176" t="s">
        <v>1144</v>
      </c>
    </row>
    <row r="2388" spans="1:26" x14ac:dyDescent="0.3">
      <c r="A2388" s="232">
        <v>810889</v>
      </c>
      <c r="B2388" s="232" t="s">
        <v>4270</v>
      </c>
      <c r="C2388" s="232" t="s">
        <v>142</v>
      </c>
      <c r="D2388" s="232" t="s">
        <v>649</v>
      </c>
      <c r="E2388" s="232">
        <v>1</v>
      </c>
      <c r="F2388" s="233">
        <v>35431</v>
      </c>
      <c r="G2388" s="232" t="s">
        <v>808</v>
      </c>
      <c r="H2388" s="234">
        <v>1</v>
      </c>
      <c r="I2388" s="236">
        <v>1</v>
      </c>
      <c r="J2388" s="236"/>
      <c r="X2388" s="176" t="s">
        <v>1144</v>
      </c>
      <c r="Y2388" s="176" t="s">
        <v>1144</v>
      </c>
      <c r="Z2388" s="176" t="s">
        <v>1144</v>
      </c>
    </row>
    <row r="2389" spans="1:26" x14ac:dyDescent="0.3">
      <c r="A2389" s="232">
        <v>810897</v>
      </c>
      <c r="B2389" s="232" t="s">
        <v>4271</v>
      </c>
      <c r="C2389" s="232" t="s">
        <v>104</v>
      </c>
      <c r="D2389" s="232" t="s">
        <v>630</v>
      </c>
      <c r="E2389" s="232">
        <v>1</v>
      </c>
      <c r="F2389" s="233">
        <v>36161</v>
      </c>
      <c r="G2389" s="232" t="s">
        <v>702</v>
      </c>
      <c r="H2389" s="234">
        <v>1</v>
      </c>
      <c r="I2389" s="236">
        <v>1</v>
      </c>
      <c r="J2389" s="236"/>
      <c r="Y2389" s="176" t="s">
        <v>1144</v>
      </c>
      <c r="Z2389" s="176" t="s">
        <v>1144</v>
      </c>
    </row>
    <row r="2390" spans="1:26" x14ac:dyDescent="0.3">
      <c r="A2390" s="232">
        <v>811426</v>
      </c>
      <c r="B2390" s="232" t="s">
        <v>4278</v>
      </c>
      <c r="C2390" s="232" t="s">
        <v>82</v>
      </c>
      <c r="D2390" s="232" t="s">
        <v>4279</v>
      </c>
      <c r="E2390" s="232">
        <v>1</v>
      </c>
      <c r="F2390" s="233">
        <v>32816</v>
      </c>
      <c r="G2390" s="232" t="s">
        <v>702</v>
      </c>
      <c r="H2390" s="234">
        <v>1</v>
      </c>
      <c r="I2390" s="236">
        <v>1</v>
      </c>
      <c r="J2390" s="236"/>
      <c r="X2390" s="176" t="s">
        <v>1144</v>
      </c>
      <c r="Y2390" s="176" t="s">
        <v>1144</v>
      </c>
      <c r="Z2390" s="176" t="s">
        <v>1144</v>
      </c>
    </row>
    <row r="2391" spans="1:26" x14ac:dyDescent="0.3">
      <c r="A2391" s="232">
        <v>811447</v>
      </c>
      <c r="B2391" s="232" t="s">
        <v>4286</v>
      </c>
      <c r="C2391" s="232" t="s">
        <v>500</v>
      </c>
      <c r="D2391" s="232" t="s">
        <v>1308</v>
      </c>
      <c r="E2391" s="232">
        <v>1</v>
      </c>
      <c r="F2391" s="233">
        <v>36161</v>
      </c>
      <c r="G2391" s="232" t="s">
        <v>666</v>
      </c>
      <c r="H2391" s="234">
        <v>1</v>
      </c>
      <c r="I2391" s="236">
        <v>1</v>
      </c>
      <c r="J2391" s="236"/>
      <c r="X2391" s="176" t="s">
        <v>1144</v>
      </c>
      <c r="Y2391" s="176" t="s">
        <v>1144</v>
      </c>
      <c r="Z2391" s="176" t="s">
        <v>1144</v>
      </c>
    </row>
    <row r="2392" spans="1:26" x14ac:dyDescent="0.3">
      <c r="A2392" s="232">
        <v>811451</v>
      </c>
      <c r="B2392" s="232" t="s">
        <v>4287</v>
      </c>
      <c r="C2392" s="232" t="s">
        <v>4288</v>
      </c>
      <c r="D2392" s="232" t="s">
        <v>704</v>
      </c>
      <c r="E2392" s="232">
        <v>1</v>
      </c>
      <c r="F2392" s="233">
        <v>35796</v>
      </c>
      <c r="G2392" s="232" t="s">
        <v>873</v>
      </c>
      <c r="H2392" s="234">
        <v>1</v>
      </c>
      <c r="I2392" s="236">
        <v>1</v>
      </c>
      <c r="J2392" s="236"/>
      <c r="Y2392" s="176" t="s">
        <v>1144</v>
      </c>
      <c r="Z2392" s="176" t="s">
        <v>1144</v>
      </c>
    </row>
    <row r="2393" spans="1:26" x14ac:dyDescent="0.3">
      <c r="A2393" s="232">
        <v>811460</v>
      </c>
      <c r="B2393" s="232" t="s">
        <v>4289</v>
      </c>
      <c r="C2393" s="232" t="s">
        <v>121</v>
      </c>
      <c r="D2393" s="232" t="s">
        <v>820</v>
      </c>
      <c r="E2393" s="232">
        <v>1</v>
      </c>
      <c r="F2393" s="233">
        <v>33901</v>
      </c>
      <c r="G2393" s="232" t="s">
        <v>2793</v>
      </c>
      <c r="H2393" s="234">
        <v>1</v>
      </c>
      <c r="I2393" s="236">
        <v>1</v>
      </c>
      <c r="J2393" s="236"/>
      <c r="Y2393" s="176" t="s">
        <v>1144</v>
      </c>
      <c r="Z2393" s="176" t="s">
        <v>1144</v>
      </c>
    </row>
    <row r="2394" spans="1:26" x14ac:dyDescent="0.3">
      <c r="A2394" s="232">
        <v>811461</v>
      </c>
      <c r="B2394" s="232" t="s">
        <v>4290</v>
      </c>
      <c r="C2394" s="232" t="s">
        <v>66</v>
      </c>
      <c r="D2394" s="232" t="s">
        <v>940</v>
      </c>
      <c r="E2394" s="232">
        <v>1</v>
      </c>
      <c r="F2394" s="233">
        <v>33239</v>
      </c>
      <c r="G2394" s="232" t="s">
        <v>251</v>
      </c>
      <c r="H2394" s="234">
        <v>1</v>
      </c>
      <c r="I2394" s="236">
        <v>1</v>
      </c>
      <c r="J2394" s="236"/>
      <c r="X2394" s="176" t="s">
        <v>1144</v>
      </c>
      <c r="Y2394" s="176" t="s">
        <v>1144</v>
      </c>
      <c r="Z2394" s="176" t="s">
        <v>1144</v>
      </c>
    </row>
    <row r="2395" spans="1:26" x14ac:dyDescent="0.3">
      <c r="A2395" s="232">
        <v>811467</v>
      </c>
      <c r="B2395" s="232" t="s">
        <v>340</v>
      </c>
      <c r="C2395" s="232" t="s">
        <v>302</v>
      </c>
      <c r="D2395" s="232" t="s">
        <v>704</v>
      </c>
      <c r="E2395" s="232">
        <v>1</v>
      </c>
      <c r="F2395" s="233">
        <v>34735</v>
      </c>
      <c r="G2395" s="232" t="s">
        <v>666</v>
      </c>
      <c r="H2395" s="234">
        <v>1</v>
      </c>
      <c r="I2395" s="236">
        <v>1</v>
      </c>
      <c r="J2395" s="236"/>
      <c r="X2395" s="176" t="s">
        <v>1144</v>
      </c>
      <c r="Y2395" s="176" t="s">
        <v>1144</v>
      </c>
      <c r="Z2395" s="176" t="s">
        <v>1144</v>
      </c>
    </row>
    <row r="2396" spans="1:26" x14ac:dyDescent="0.3">
      <c r="A2396" s="232">
        <v>811484</v>
      </c>
      <c r="B2396" s="232" t="s">
        <v>4291</v>
      </c>
      <c r="C2396" s="232" t="s">
        <v>503</v>
      </c>
      <c r="D2396" s="232" t="s">
        <v>4292</v>
      </c>
      <c r="E2396" s="232">
        <v>1</v>
      </c>
      <c r="F2396" s="233">
        <v>36161</v>
      </c>
      <c r="G2396" s="232" t="s">
        <v>4293</v>
      </c>
      <c r="H2396" s="234">
        <v>1</v>
      </c>
      <c r="I2396" s="236">
        <v>1</v>
      </c>
      <c r="J2396" s="236"/>
      <c r="Y2396" s="176" t="s">
        <v>1144</v>
      </c>
      <c r="Z2396" s="176" t="s">
        <v>1144</v>
      </c>
    </row>
    <row r="2397" spans="1:26" x14ac:dyDescent="0.3">
      <c r="A2397" s="232">
        <v>811487</v>
      </c>
      <c r="B2397" s="232" t="s">
        <v>4294</v>
      </c>
      <c r="C2397" s="232" t="s">
        <v>157</v>
      </c>
      <c r="D2397" s="232" t="s">
        <v>704</v>
      </c>
      <c r="E2397" s="232">
        <v>1</v>
      </c>
      <c r="F2397" s="233">
        <v>35796</v>
      </c>
      <c r="G2397" s="232" t="s">
        <v>1001</v>
      </c>
      <c r="H2397" s="234">
        <v>1</v>
      </c>
      <c r="I2397" s="236">
        <v>1</v>
      </c>
      <c r="J2397" s="236"/>
      <c r="X2397" s="176" t="s">
        <v>1144</v>
      </c>
      <c r="Y2397" s="176" t="s">
        <v>1144</v>
      </c>
      <c r="Z2397" s="176" t="s">
        <v>1144</v>
      </c>
    </row>
    <row r="2398" spans="1:26" x14ac:dyDescent="0.3">
      <c r="A2398" s="232">
        <v>811488</v>
      </c>
      <c r="B2398" s="232" t="s">
        <v>4295</v>
      </c>
      <c r="C2398" s="232" t="s">
        <v>66</v>
      </c>
      <c r="D2398" s="232" t="s">
        <v>1095</v>
      </c>
      <c r="E2398" s="232">
        <v>1</v>
      </c>
      <c r="F2398" s="233">
        <v>34561</v>
      </c>
      <c r="G2398" s="232" t="s">
        <v>4296</v>
      </c>
      <c r="H2398" s="234">
        <v>1</v>
      </c>
      <c r="I2398" s="236">
        <v>1</v>
      </c>
      <c r="J2398" s="236"/>
      <c r="X2398" s="176" t="s">
        <v>1144</v>
      </c>
      <c r="Y2398" s="176" t="s">
        <v>1144</v>
      </c>
      <c r="Z2398" s="176" t="s">
        <v>1144</v>
      </c>
    </row>
    <row r="2399" spans="1:26" x14ac:dyDescent="0.3">
      <c r="A2399" s="232">
        <v>811490</v>
      </c>
      <c r="B2399" s="232" t="s">
        <v>4297</v>
      </c>
      <c r="C2399" s="232" t="s">
        <v>1819</v>
      </c>
      <c r="D2399" s="232" t="s">
        <v>680</v>
      </c>
      <c r="E2399" s="232">
        <v>1</v>
      </c>
      <c r="F2399" s="233">
        <v>35490</v>
      </c>
      <c r="G2399" s="232" t="s">
        <v>251</v>
      </c>
      <c r="H2399" s="234">
        <v>1</v>
      </c>
      <c r="I2399" s="236">
        <v>1</v>
      </c>
      <c r="J2399" s="236"/>
      <c r="X2399" s="176" t="s">
        <v>1144</v>
      </c>
      <c r="Y2399" s="176" t="s">
        <v>1144</v>
      </c>
      <c r="Z2399" s="176" t="s">
        <v>1144</v>
      </c>
    </row>
    <row r="2400" spans="1:26" x14ac:dyDescent="0.3">
      <c r="A2400" s="232">
        <v>811491</v>
      </c>
      <c r="B2400" s="232" t="s">
        <v>4298</v>
      </c>
      <c r="C2400" s="232" t="s">
        <v>77</v>
      </c>
      <c r="D2400" s="232" t="s">
        <v>650</v>
      </c>
      <c r="E2400" s="232">
        <v>1</v>
      </c>
      <c r="F2400" s="233">
        <v>35065</v>
      </c>
      <c r="G2400" s="232" t="s">
        <v>253</v>
      </c>
      <c r="H2400" s="234">
        <v>1</v>
      </c>
      <c r="I2400" s="236">
        <v>1</v>
      </c>
      <c r="J2400" s="236"/>
      <c r="Y2400" s="176" t="s">
        <v>1144</v>
      </c>
      <c r="Z2400" s="176" t="s">
        <v>1144</v>
      </c>
    </row>
    <row r="2401" spans="1:26" x14ac:dyDescent="0.3">
      <c r="A2401" s="232">
        <v>811493</v>
      </c>
      <c r="B2401" s="232" t="s">
        <v>4299</v>
      </c>
      <c r="C2401" s="232" t="s">
        <v>4300</v>
      </c>
      <c r="D2401" s="232" t="s">
        <v>968</v>
      </c>
      <c r="E2401" s="232">
        <v>1</v>
      </c>
      <c r="F2401" s="233">
        <v>34844</v>
      </c>
      <c r="G2401" s="232" t="s">
        <v>251</v>
      </c>
      <c r="H2401" s="234">
        <v>1</v>
      </c>
      <c r="I2401" s="236">
        <v>1</v>
      </c>
      <c r="J2401" s="236"/>
      <c r="X2401" s="176" t="s">
        <v>1144</v>
      </c>
      <c r="Y2401" s="176" t="s">
        <v>1144</v>
      </c>
      <c r="Z2401" s="176" t="s">
        <v>1144</v>
      </c>
    </row>
    <row r="2402" spans="1:26" x14ac:dyDescent="0.3">
      <c r="A2402" s="232">
        <v>811497</v>
      </c>
      <c r="B2402" s="232" t="s">
        <v>4301</v>
      </c>
      <c r="C2402" s="232" t="s">
        <v>104</v>
      </c>
      <c r="D2402" s="232" t="s">
        <v>4302</v>
      </c>
      <c r="E2402" s="232">
        <v>1</v>
      </c>
      <c r="F2402" s="233">
        <v>31051</v>
      </c>
      <c r="G2402" s="232" t="s">
        <v>2825</v>
      </c>
      <c r="H2402" s="234">
        <v>1</v>
      </c>
      <c r="I2402" s="236">
        <v>1</v>
      </c>
      <c r="J2402" s="236"/>
      <c r="X2402" s="176" t="s">
        <v>1144</v>
      </c>
      <c r="Y2402" s="176" t="s">
        <v>1144</v>
      </c>
      <c r="Z2402" s="176" t="s">
        <v>1144</v>
      </c>
    </row>
    <row r="2403" spans="1:26" x14ac:dyDescent="0.3">
      <c r="A2403" s="232">
        <v>812367</v>
      </c>
      <c r="B2403" s="232" t="s">
        <v>4316</v>
      </c>
      <c r="C2403" s="232" t="s">
        <v>165</v>
      </c>
      <c r="D2403" s="232" t="s">
        <v>680</v>
      </c>
      <c r="E2403" s="232">
        <v>1</v>
      </c>
      <c r="F2403" s="233">
        <v>35067</v>
      </c>
      <c r="G2403" s="232" t="s">
        <v>1658</v>
      </c>
      <c r="H2403" s="234">
        <v>1</v>
      </c>
      <c r="I2403" s="236">
        <v>1</v>
      </c>
      <c r="J2403" s="236"/>
      <c r="Y2403" s="176" t="s">
        <v>1144</v>
      </c>
      <c r="Z2403" s="176" t="s">
        <v>1144</v>
      </c>
    </row>
    <row r="2404" spans="1:26" x14ac:dyDescent="0.3">
      <c r="A2404" s="232">
        <v>812376</v>
      </c>
      <c r="B2404" s="232" t="s">
        <v>4319</v>
      </c>
      <c r="C2404" s="232" t="s">
        <v>63</v>
      </c>
      <c r="D2404" s="232" t="s">
        <v>747</v>
      </c>
      <c r="E2404" s="232">
        <v>1</v>
      </c>
      <c r="F2404" s="233">
        <v>35902</v>
      </c>
      <c r="G2404" s="232" t="s">
        <v>251</v>
      </c>
      <c r="H2404" s="234">
        <v>1</v>
      </c>
      <c r="I2404" s="236">
        <v>1</v>
      </c>
      <c r="J2404" s="236"/>
      <c r="Y2404" s="176" t="s">
        <v>1144</v>
      </c>
      <c r="Z2404" s="176" t="s">
        <v>1144</v>
      </c>
    </row>
    <row r="2405" spans="1:26" x14ac:dyDescent="0.3">
      <c r="A2405" s="232">
        <v>812380</v>
      </c>
      <c r="B2405" s="232" t="s">
        <v>4320</v>
      </c>
      <c r="C2405" s="232" t="s">
        <v>4321</v>
      </c>
      <c r="D2405" s="232" t="s">
        <v>863</v>
      </c>
      <c r="E2405" s="232">
        <v>1</v>
      </c>
      <c r="F2405" s="233">
        <v>28135</v>
      </c>
      <c r="G2405" s="232" t="s">
        <v>1508</v>
      </c>
      <c r="H2405" s="234">
        <v>1</v>
      </c>
      <c r="I2405" s="236">
        <v>1</v>
      </c>
      <c r="J2405" s="236"/>
      <c r="Y2405" s="176" t="s">
        <v>1144</v>
      </c>
      <c r="Z2405" s="176" t="s">
        <v>1144</v>
      </c>
    </row>
    <row r="2406" spans="1:26" x14ac:dyDescent="0.3">
      <c r="A2406" s="232">
        <v>812384</v>
      </c>
      <c r="B2406" s="232" t="s">
        <v>4322</v>
      </c>
      <c r="C2406" s="232" t="s">
        <v>129</v>
      </c>
      <c r="D2406" s="232" t="s">
        <v>886</v>
      </c>
      <c r="E2406" s="232">
        <v>1</v>
      </c>
      <c r="F2406" s="233">
        <v>31049</v>
      </c>
      <c r="G2406" s="232" t="s">
        <v>267</v>
      </c>
      <c r="H2406" s="234">
        <v>1</v>
      </c>
      <c r="I2406" s="236">
        <v>1</v>
      </c>
      <c r="J2406" s="236"/>
      <c r="Y2406" s="176" t="s">
        <v>1144</v>
      </c>
      <c r="Z2406" s="176" t="s">
        <v>1144</v>
      </c>
    </row>
    <row r="2407" spans="1:26" x14ac:dyDescent="0.3">
      <c r="A2407" s="232">
        <v>812388</v>
      </c>
      <c r="B2407" s="232" t="s">
        <v>4327</v>
      </c>
      <c r="C2407" s="232" t="s">
        <v>68</v>
      </c>
      <c r="D2407" s="232" t="s">
        <v>889</v>
      </c>
      <c r="E2407" s="232">
        <v>1</v>
      </c>
      <c r="F2407" s="233">
        <v>31778</v>
      </c>
      <c r="G2407" s="232" t="s">
        <v>262</v>
      </c>
      <c r="H2407" s="234">
        <v>1</v>
      </c>
      <c r="I2407" s="236">
        <v>1</v>
      </c>
      <c r="J2407" s="236"/>
      <c r="Y2407" s="176" t="s">
        <v>1144</v>
      </c>
      <c r="Z2407" s="176" t="s">
        <v>1144</v>
      </c>
    </row>
    <row r="2408" spans="1:26" x14ac:dyDescent="0.3">
      <c r="A2408" s="232">
        <v>812394</v>
      </c>
      <c r="B2408" s="232" t="s">
        <v>4328</v>
      </c>
      <c r="C2408" s="232" t="s">
        <v>370</v>
      </c>
      <c r="D2408" s="232" t="s">
        <v>2270</v>
      </c>
      <c r="E2408" s="232">
        <v>1</v>
      </c>
      <c r="F2408" s="233">
        <v>37102</v>
      </c>
      <c r="G2408" s="232" t="s">
        <v>251</v>
      </c>
      <c r="H2408" s="234">
        <v>1</v>
      </c>
      <c r="I2408" s="236">
        <v>1</v>
      </c>
      <c r="J2408" s="236"/>
      <c r="Y2408" s="176" t="s">
        <v>1144</v>
      </c>
      <c r="Z2408" s="176" t="s">
        <v>1144</v>
      </c>
    </row>
    <row r="2409" spans="1:26" x14ac:dyDescent="0.3">
      <c r="A2409" s="232">
        <v>808988</v>
      </c>
      <c r="B2409" s="232" t="s">
        <v>4332</v>
      </c>
      <c r="C2409" s="232" t="s">
        <v>162</v>
      </c>
      <c r="D2409" s="232" t="s">
        <v>653</v>
      </c>
      <c r="E2409" s="232">
        <v>1</v>
      </c>
      <c r="F2409" s="233">
        <v>32791</v>
      </c>
      <c r="G2409" s="232" t="s">
        <v>251</v>
      </c>
      <c r="H2409" s="234">
        <v>1</v>
      </c>
      <c r="I2409" s="236">
        <v>1</v>
      </c>
      <c r="J2409" s="236"/>
      <c r="W2409" s="176" t="s">
        <v>1144</v>
      </c>
      <c r="X2409" s="176" t="s">
        <v>1144</v>
      </c>
      <c r="Y2409" s="176" t="s">
        <v>1144</v>
      </c>
      <c r="Z2409" s="176" t="s">
        <v>1144</v>
      </c>
    </row>
    <row r="2410" spans="1:26" x14ac:dyDescent="0.3">
      <c r="A2410" s="232">
        <v>809860</v>
      </c>
      <c r="B2410" s="232" t="s">
        <v>4333</v>
      </c>
      <c r="C2410" s="232" t="s">
        <v>86</v>
      </c>
      <c r="D2410" s="232" t="s">
        <v>633</v>
      </c>
      <c r="E2410" s="232">
        <v>1</v>
      </c>
      <c r="F2410" s="233">
        <v>35674</v>
      </c>
      <c r="G2410" s="232" t="s">
        <v>1609</v>
      </c>
      <c r="H2410" s="234">
        <v>1</v>
      </c>
      <c r="I2410" s="236">
        <v>1</v>
      </c>
      <c r="J2410" s="236"/>
      <c r="W2410" s="176" t="s">
        <v>1144</v>
      </c>
      <c r="X2410" s="176" t="s">
        <v>1144</v>
      </c>
      <c r="Y2410" s="176" t="s">
        <v>1144</v>
      </c>
      <c r="Z2410" s="176" t="s">
        <v>1144</v>
      </c>
    </row>
    <row r="2411" spans="1:26" x14ac:dyDescent="0.3">
      <c r="A2411" s="232">
        <v>809870</v>
      </c>
      <c r="B2411" s="232" t="s">
        <v>4334</v>
      </c>
      <c r="C2411" s="232" t="s">
        <v>89</v>
      </c>
      <c r="D2411" s="232" t="s">
        <v>747</v>
      </c>
      <c r="E2411" s="232">
        <v>1</v>
      </c>
      <c r="F2411" s="233">
        <v>35796</v>
      </c>
      <c r="G2411" s="232" t="s">
        <v>251</v>
      </c>
      <c r="H2411" s="234">
        <v>1</v>
      </c>
      <c r="I2411" s="236">
        <v>1</v>
      </c>
      <c r="J2411" s="236"/>
      <c r="W2411" s="176" t="s">
        <v>1144</v>
      </c>
      <c r="X2411" s="176" t="s">
        <v>1144</v>
      </c>
      <c r="Y2411" s="176" t="s">
        <v>1144</v>
      </c>
      <c r="Z2411" s="176" t="s">
        <v>1144</v>
      </c>
    </row>
    <row r="2412" spans="1:26" x14ac:dyDescent="0.3">
      <c r="A2412" s="232">
        <v>809871</v>
      </c>
      <c r="B2412" s="232" t="s">
        <v>2704</v>
      </c>
      <c r="C2412" s="232" t="s">
        <v>67</v>
      </c>
      <c r="D2412" s="232" t="s">
        <v>981</v>
      </c>
      <c r="E2412" s="232">
        <v>1</v>
      </c>
      <c r="F2412" s="233">
        <v>35800</v>
      </c>
      <c r="G2412" s="232" t="s">
        <v>269</v>
      </c>
      <c r="H2412" s="234">
        <v>1</v>
      </c>
      <c r="I2412" s="236">
        <v>1</v>
      </c>
      <c r="J2412" s="236"/>
      <c r="W2412" s="176" t="s">
        <v>1144</v>
      </c>
      <c r="X2412" s="176" t="s">
        <v>1144</v>
      </c>
      <c r="Y2412" s="176" t="s">
        <v>1144</v>
      </c>
      <c r="Z2412" s="176" t="s">
        <v>1144</v>
      </c>
    </row>
    <row r="2413" spans="1:26" x14ac:dyDescent="0.3">
      <c r="A2413" s="232">
        <v>809891</v>
      </c>
      <c r="B2413" s="232" t="s">
        <v>4335</v>
      </c>
      <c r="C2413" s="232" t="s">
        <v>177</v>
      </c>
      <c r="D2413" s="232" t="s">
        <v>726</v>
      </c>
      <c r="E2413" s="232">
        <v>1</v>
      </c>
      <c r="H2413" s="234">
        <v>1</v>
      </c>
      <c r="I2413" s="236">
        <v>1</v>
      </c>
      <c r="J2413" s="236"/>
      <c r="W2413" s="176" t="s">
        <v>1144</v>
      </c>
      <c r="Y2413" s="176" t="s">
        <v>1144</v>
      </c>
      <c r="Z2413" s="176" t="s">
        <v>1144</v>
      </c>
    </row>
    <row r="2414" spans="1:26" x14ac:dyDescent="0.3">
      <c r="A2414" s="232">
        <v>809925</v>
      </c>
      <c r="B2414" s="232" t="s">
        <v>4338</v>
      </c>
      <c r="C2414" s="232" t="s">
        <v>66</v>
      </c>
      <c r="D2414" s="232" t="s">
        <v>1181</v>
      </c>
      <c r="E2414" s="232">
        <v>1</v>
      </c>
      <c r="F2414" s="233">
        <v>36647</v>
      </c>
      <c r="G2414" s="232" t="s">
        <v>251</v>
      </c>
      <c r="H2414" s="234">
        <v>1</v>
      </c>
      <c r="I2414" s="236">
        <v>1</v>
      </c>
      <c r="J2414" s="236"/>
      <c r="W2414" s="176" t="s">
        <v>1144</v>
      </c>
      <c r="Y2414" s="176" t="s">
        <v>1144</v>
      </c>
      <c r="Z2414" s="176" t="s">
        <v>1144</v>
      </c>
    </row>
    <row r="2415" spans="1:26" x14ac:dyDescent="0.3">
      <c r="A2415" s="232">
        <v>809857</v>
      </c>
      <c r="B2415" s="232" t="s">
        <v>4339</v>
      </c>
      <c r="C2415" s="232" t="s">
        <v>354</v>
      </c>
      <c r="D2415" s="232" t="s">
        <v>658</v>
      </c>
      <c r="E2415" s="232">
        <v>1</v>
      </c>
      <c r="F2415" s="233">
        <v>36077</v>
      </c>
      <c r="G2415" s="232" t="s">
        <v>4340</v>
      </c>
      <c r="H2415" s="234">
        <v>1</v>
      </c>
      <c r="I2415" s="236">
        <v>1</v>
      </c>
      <c r="J2415" s="236"/>
      <c r="X2415" s="176" t="s">
        <v>1144</v>
      </c>
      <c r="Y2415" s="176" t="s">
        <v>1144</v>
      </c>
      <c r="Z2415" s="176" t="s">
        <v>1144</v>
      </c>
    </row>
    <row r="2416" spans="1:26" x14ac:dyDescent="0.3">
      <c r="A2416" s="232">
        <v>809933</v>
      </c>
      <c r="B2416" s="232" t="s">
        <v>4341</v>
      </c>
      <c r="C2416" s="232" t="s">
        <v>159</v>
      </c>
      <c r="D2416" s="232" t="s">
        <v>948</v>
      </c>
      <c r="E2416" s="232">
        <v>1</v>
      </c>
      <c r="F2416" s="233">
        <v>36167</v>
      </c>
      <c r="G2416" s="232" t="s">
        <v>251</v>
      </c>
      <c r="H2416" s="234">
        <v>1</v>
      </c>
      <c r="I2416" s="236">
        <v>1</v>
      </c>
      <c r="J2416" s="236"/>
      <c r="X2416" s="176" t="s">
        <v>1144</v>
      </c>
      <c r="Y2416" s="176" t="s">
        <v>1144</v>
      </c>
      <c r="Z2416" s="176" t="s">
        <v>1144</v>
      </c>
    </row>
    <row r="2417" spans="1:26" x14ac:dyDescent="0.3">
      <c r="A2417" s="232">
        <v>813502</v>
      </c>
      <c r="B2417" s="232" t="s">
        <v>4357</v>
      </c>
      <c r="C2417" s="232" t="s">
        <v>73</v>
      </c>
      <c r="D2417" s="232" t="s">
        <v>4358</v>
      </c>
      <c r="E2417" s="232">
        <v>1</v>
      </c>
      <c r="F2417" s="233">
        <v>36650</v>
      </c>
      <c r="G2417" s="232" t="s">
        <v>920</v>
      </c>
      <c r="H2417" s="234">
        <v>1</v>
      </c>
      <c r="I2417" s="236">
        <v>1</v>
      </c>
      <c r="J2417" s="236"/>
      <c r="Z2417" s="176" t="s">
        <v>1144</v>
      </c>
    </row>
    <row r="2418" spans="1:26" x14ac:dyDescent="0.3">
      <c r="A2418" s="232">
        <v>814011</v>
      </c>
      <c r="B2418" s="232" t="s">
        <v>4362</v>
      </c>
      <c r="C2418" s="232" t="s">
        <v>92</v>
      </c>
      <c r="D2418" s="232" t="s">
        <v>1022</v>
      </c>
      <c r="E2418" s="232">
        <v>1</v>
      </c>
      <c r="F2418" s="233" t="s">
        <v>4363</v>
      </c>
      <c r="G2418" s="232" t="s">
        <v>702</v>
      </c>
      <c r="H2418" s="234">
        <v>1</v>
      </c>
      <c r="I2418" s="236">
        <v>1</v>
      </c>
      <c r="J2418" s="236"/>
      <c r="Z2418" s="176" t="s">
        <v>1144</v>
      </c>
    </row>
    <row r="2419" spans="1:26" x14ac:dyDescent="0.3">
      <c r="A2419" s="232">
        <v>813483</v>
      </c>
      <c r="B2419" s="232" t="s">
        <v>4364</v>
      </c>
      <c r="C2419" s="232" t="s">
        <v>318</v>
      </c>
      <c r="D2419" s="232" t="s">
        <v>670</v>
      </c>
      <c r="E2419" s="232">
        <v>1</v>
      </c>
      <c r="F2419" s="233">
        <v>36439</v>
      </c>
      <c r="G2419" s="232" t="s">
        <v>712</v>
      </c>
      <c r="H2419" s="234">
        <v>1</v>
      </c>
      <c r="I2419" s="236">
        <v>1</v>
      </c>
      <c r="J2419" s="236"/>
      <c r="Z2419" s="176" t="s">
        <v>1144</v>
      </c>
    </row>
    <row r="2420" spans="1:26" x14ac:dyDescent="0.3">
      <c r="A2420" s="232">
        <v>813524</v>
      </c>
      <c r="B2420" s="232" t="s">
        <v>4365</v>
      </c>
      <c r="C2420" s="232" t="s">
        <v>465</v>
      </c>
      <c r="D2420" s="232" t="s">
        <v>820</v>
      </c>
      <c r="E2420" s="232">
        <v>1</v>
      </c>
      <c r="F2420" s="233">
        <v>36893</v>
      </c>
      <c r="G2420" s="232" t="s">
        <v>251</v>
      </c>
      <c r="H2420" s="234">
        <v>1</v>
      </c>
      <c r="I2420" s="236">
        <v>1</v>
      </c>
      <c r="J2420" s="236"/>
      <c r="Z2420" s="176" t="s">
        <v>1144</v>
      </c>
    </row>
    <row r="2421" spans="1:26" x14ac:dyDescent="0.3">
      <c r="A2421" s="232">
        <v>813525</v>
      </c>
      <c r="B2421" s="232" t="s">
        <v>4366</v>
      </c>
      <c r="C2421" s="232" t="s">
        <v>4128</v>
      </c>
      <c r="D2421" s="232" t="s">
        <v>659</v>
      </c>
      <c r="E2421" s="232">
        <v>1</v>
      </c>
      <c r="F2421" s="233">
        <v>34610</v>
      </c>
      <c r="G2421" s="232" t="s">
        <v>713</v>
      </c>
      <c r="H2421" s="234">
        <v>1</v>
      </c>
      <c r="I2421" s="236">
        <v>1</v>
      </c>
      <c r="J2421" s="236"/>
      <c r="Z2421" s="176" t="s">
        <v>1144</v>
      </c>
    </row>
    <row r="2422" spans="1:26" x14ac:dyDescent="0.3">
      <c r="A2422" s="232">
        <v>813551</v>
      </c>
      <c r="B2422" s="232" t="s">
        <v>4368</v>
      </c>
      <c r="C2422" s="232" t="s">
        <v>357</v>
      </c>
      <c r="D2422" s="232" t="s">
        <v>958</v>
      </c>
      <c r="E2422" s="232">
        <v>1</v>
      </c>
      <c r="F2422" s="233">
        <v>36190</v>
      </c>
      <c r="G2422" s="232" t="s">
        <v>818</v>
      </c>
      <c r="H2422" s="234">
        <v>1</v>
      </c>
      <c r="I2422" s="236">
        <v>1</v>
      </c>
      <c r="J2422" s="236"/>
      <c r="Z2422" s="176" t="s">
        <v>1144</v>
      </c>
    </row>
    <row r="2423" spans="1:26" x14ac:dyDescent="0.3">
      <c r="A2423" s="232">
        <v>813774</v>
      </c>
      <c r="B2423" s="232" t="s">
        <v>4382</v>
      </c>
      <c r="C2423" s="232" t="s">
        <v>109</v>
      </c>
      <c r="D2423" s="232" t="s">
        <v>1412</v>
      </c>
      <c r="E2423" s="232">
        <v>1</v>
      </c>
      <c r="F2423" s="233" t="s">
        <v>4383</v>
      </c>
      <c r="G2423" s="232" t="s">
        <v>251</v>
      </c>
      <c r="H2423" s="234">
        <v>1</v>
      </c>
      <c r="I2423" s="236">
        <v>1</v>
      </c>
      <c r="J2423" s="236"/>
      <c r="Z2423" s="176" t="s">
        <v>1144</v>
      </c>
    </row>
    <row r="2424" spans="1:26" x14ac:dyDescent="0.3">
      <c r="A2424" s="232">
        <v>813841</v>
      </c>
      <c r="B2424" s="232" t="s">
        <v>4389</v>
      </c>
      <c r="C2424" s="232" t="s">
        <v>64</v>
      </c>
      <c r="D2424" s="232" t="s">
        <v>4390</v>
      </c>
      <c r="E2424" s="232">
        <v>1</v>
      </c>
      <c r="F2424" s="233">
        <v>27395</v>
      </c>
      <c r="G2424" s="232" t="s">
        <v>251</v>
      </c>
      <c r="H2424" s="234">
        <v>1</v>
      </c>
      <c r="I2424" s="236">
        <v>1</v>
      </c>
      <c r="J2424" s="236"/>
      <c r="Z2424" s="176" t="s">
        <v>1144</v>
      </c>
    </row>
    <row r="2425" spans="1:26" x14ac:dyDescent="0.3">
      <c r="A2425" s="232">
        <v>813845</v>
      </c>
      <c r="B2425" s="232" t="s">
        <v>4391</v>
      </c>
      <c r="C2425" s="232" t="s">
        <v>4392</v>
      </c>
      <c r="D2425" s="232" t="s">
        <v>1012</v>
      </c>
      <c r="E2425" s="232">
        <v>1</v>
      </c>
      <c r="F2425" s="233">
        <v>34764</v>
      </c>
      <c r="H2425" s="234">
        <v>1</v>
      </c>
      <c r="I2425" s="236">
        <v>1</v>
      </c>
      <c r="J2425" s="236"/>
      <c r="Z2425" s="176" t="s">
        <v>1144</v>
      </c>
    </row>
    <row r="2426" spans="1:26" x14ac:dyDescent="0.3">
      <c r="A2426" s="232">
        <v>813856</v>
      </c>
      <c r="B2426" s="232" t="s">
        <v>4393</v>
      </c>
      <c r="C2426" s="232" t="s">
        <v>70</v>
      </c>
      <c r="D2426" s="232" t="s">
        <v>998</v>
      </c>
      <c r="E2426" s="232">
        <v>1</v>
      </c>
      <c r="F2426" s="233">
        <v>36375</v>
      </c>
      <c r="G2426" s="232" t="s">
        <v>251</v>
      </c>
      <c r="H2426" s="234">
        <v>1</v>
      </c>
      <c r="I2426" s="236">
        <v>1</v>
      </c>
      <c r="J2426" s="236"/>
      <c r="Z2426" s="176" t="s">
        <v>1144</v>
      </c>
    </row>
    <row r="2427" spans="1:26" x14ac:dyDescent="0.3">
      <c r="A2427" s="232">
        <v>813880</v>
      </c>
      <c r="B2427" s="232" t="s">
        <v>4394</v>
      </c>
      <c r="C2427" s="232" t="s">
        <v>3849</v>
      </c>
      <c r="D2427" s="232" t="s">
        <v>724</v>
      </c>
      <c r="E2427" s="232">
        <v>1</v>
      </c>
      <c r="F2427" s="233">
        <v>36526</v>
      </c>
      <c r="G2427" s="232" t="s">
        <v>251</v>
      </c>
      <c r="H2427" s="234">
        <v>1</v>
      </c>
      <c r="I2427" s="236">
        <v>1</v>
      </c>
      <c r="J2427" s="236"/>
      <c r="Z2427" s="176" t="s">
        <v>1144</v>
      </c>
    </row>
    <row r="2428" spans="1:26" x14ac:dyDescent="0.3">
      <c r="A2428" s="232">
        <v>813887</v>
      </c>
      <c r="B2428" s="232" t="s">
        <v>4395</v>
      </c>
      <c r="C2428" s="232" t="s">
        <v>87</v>
      </c>
      <c r="D2428" s="232" t="s">
        <v>789</v>
      </c>
      <c r="E2428" s="232">
        <v>1</v>
      </c>
      <c r="F2428" s="233">
        <v>36606</v>
      </c>
      <c r="G2428" s="232" t="s">
        <v>4396</v>
      </c>
      <c r="H2428" s="234">
        <v>1</v>
      </c>
      <c r="I2428" s="236">
        <v>1</v>
      </c>
      <c r="J2428" s="236"/>
      <c r="Z2428" s="176" t="s">
        <v>1144</v>
      </c>
    </row>
    <row r="2429" spans="1:26" x14ac:dyDescent="0.3">
      <c r="A2429" s="232">
        <v>813890</v>
      </c>
      <c r="B2429" s="232" t="s">
        <v>4397</v>
      </c>
      <c r="C2429" s="232" t="s">
        <v>393</v>
      </c>
      <c r="D2429" s="232" t="s">
        <v>817</v>
      </c>
      <c r="E2429" s="232">
        <v>1</v>
      </c>
      <c r="F2429" s="233" t="s">
        <v>4398</v>
      </c>
      <c r="G2429" s="232" t="s">
        <v>251</v>
      </c>
      <c r="H2429" s="234">
        <v>1</v>
      </c>
      <c r="I2429" s="236">
        <v>1</v>
      </c>
      <c r="J2429" s="236"/>
      <c r="Z2429" s="176" t="s">
        <v>1144</v>
      </c>
    </row>
    <row r="2430" spans="1:26" x14ac:dyDescent="0.3">
      <c r="A2430" s="232">
        <v>813892</v>
      </c>
      <c r="B2430" s="232" t="s">
        <v>4399</v>
      </c>
      <c r="C2430" s="232" t="s">
        <v>69</v>
      </c>
      <c r="D2430" s="232" t="s">
        <v>697</v>
      </c>
      <c r="E2430" s="232">
        <v>1</v>
      </c>
      <c r="F2430" s="233" t="s">
        <v>4400</v>
      </c>
      <c r="G2430" s="232" t="s">
        <v>4401</v>
      </c>
      <c r="H2430" s="234">
        <v>1</v>
      </c>
      <c r="I2430" s="236">
        <v>1</v>
      </c>
      <c r="J2430" s="236"/>
      <c r="Z2430" s="176" t="s">
        <v>1144</v>
      </c>
    </row>
    <row r="2431" spans="1:26" x14ac:dyDescent="0.3">
      <c r="A2431" s="232">
        <v>813932</v>
      </c>
      <c r="B2431" s="232" t="s">
        <v>4402</v>
      </c>
      <c r="C2431" s="232" t="s">
        <v>314</v>
      </c>
      <c r="D2431" s="232" t="s">
        <v>717</v>
      </c>
      <c r="E2431" s="232">
        <v>1</v>
      </c>
      <c r="F2431" s="233">
        <v>28250</v>
      </c>
      <c r="H2431" s="234">
        <v>1</v>
      </c>
      <c r="I2431" s="236">
        <v>1</v>
      </c>
      <c r="J2431" s="236"/>
      <c r="Z2431" s="176" t="s">
        <v>1144</v>
      </c>
    </row>
    <row r="2432" spans="1:26" x14ac:dyDescent="0.3">
      <c r="A2432" s="232">
        <v>813936</v>
      </c>
      <c r="B2432" s="232" t="s">
        <v>4403</v>
      </c>
      <c r="C2432" s="232" t="s">
        <v>121</v>
      </c>
      <c r="D2432" s="232" t="s">
        <v>766</v>
      </c>
      <c r="E2432" s="232">
        <v>1</v>
      </c>
      <c r="F2432" s="233">
        <v>36647</v>
      </c>
      <c r="G2432" s="232" t="s">
        <v>251</v>
      </c>
      <c r="H2432" s="234">
        <v>1</v>
      </c>
      <c r="I2432" s="236">
        <v>1</v>
      </c>
      <c r="J2432" s="236"/>
      <c r="Z2432" s="176" t="s">
        <v>1144</v>
      </c>
    </row>
    <row r="2433" spans="1:26" x14ac:dyDescent="0.3">
      <c r="A2433" s="232">
        <v>813967</v>
      </c>
      <c r="B2433" s="232" t="s">
        <v>4404</v>
      </c>
      <c r="C2433" s="232" t="s">
        <v>66</v>
      </c>
      <c r="D2433" s="232" t="s">
        <v>830</v>
      </c>
      <c r="E2433" s="232">
        <v>1</v>
      </c>
      <c r="F2433" s="233">
        <v>27744</v>
      </c>
      <c r="G2433" s="232" t="s">
        <v>1676</v>
      </c>
      <c r="H2433" s="234">
        <v>1</v>
      </c>
      <c r="I2433" s="236">
        <v>1</v>
      </c>
      <c r="J2433" s="236"/>
      <c r="Z2433" s="176" t="s">
        <v>1144</v>
      </c>
    </row>
    <row r="2434" spans="1:26" x14ac:dyDescent="0.3">
      <c r="A2434" s="232">
        <v>813981</v>
      </c>
      <c r="B2434" s="232" t="s">
        <v>4405</v>
      </c>
      <c r="C2434" s="232" t="s">
        <v>112</v>
      </c>
      <c r="D2434" s="232" t="s">
        <v>721</v>
      </c>
      <c r="E2434" s="232">
        <v>1</v>
      </c>
      <c r="F2434" s="233" t="s">
        <v>1657</v>
      </c>
      <c r="G2434" s="232" t="s">
        <v>4406</v>
      </c>
      <c r="H2434" s="234">
        <v>1</v>
      </c>
      <c r="I2434" s="236">
        <v>1</v>
      </c>
      <c r="J2434" s="236"/>
      <c r="Z2434" s="176" t="s">
        <v>1144</v>
      </c>
    </row>
    <row r="2435" spans="1:26" x14ac:dyDescent="0.3">
      <c r="A2435" s="232">
        <v>813986</v>
      </c>
      <c r="B2435" s="232" t="s">
        <v>4408</v>
      </c>
      <c r="C2435" s="232" t="s">
        <v>118</v>
      </c>
      <c r="D2435" s="232" t="s">
        <v>800</v>
      </c>
      <c r="E2435" s="232">
        <v>1</v>
      </c>
      <c r="F2435" s="233">
        <v>35747</v>
      </c>
      <c r="G2435" s="232" t="s">
        <v>251</v>
      </c>
      <c r="H2435" s="234">
        <v>1</v>
      </c>
      <c r="I2435" s="236">
        <v>1</v>
      </c>
      <c r="J2435" s="236"/>
      <c r="Z2435" s="176" t="s">
        <v>1144</v>
      </c>
    </row>
    <row r="2436" spans="1:26" x14ac:dyDescent="0.3">
      <c r="A2436" s="232">
        <v>814009</v>
      </c>
      <c r="B2436" s="232" t="s">
        <v>4409</v>
      </c>
      <c r="C2436" s="232" t="s">
        <v>114</v>
      </c>
      <c r="D2436" s="232" t="s">
        <v>3231</v>
      </c>
      <c r="E2436" s="232">
        <v>1</v>
      </c>
      <c r="F2436" s="233">
        <v>35431</v>
      </c>
      <c r="G2436" s="232" t="s">
        <v>552</v>
      </c>
      <c r="H2436" s="234">
        <v>1</v>
      </c>
      <c r="I2436" s="236">
        <v>1</v>
      </c>
      <c r="J2436" s="236"/>
      <c r="Z2436" s="176" t="s">
        <v>1144</v>
      </c>
    </row>
    <row r="2437" spans="1:26" x14ac:dyDescent="0.3">
      <c r="A2437" s="232">
        <v>814056</v>
      </c>
      <c r="B2437" s="232" t="s">
        <v>4410</v>
      </c>
      <c r="C2437" s="232" t="s">
        <v>103</v>
      </c>
      <c r="D2437" s="232" t="s">
        <v>784</v>
      </c>
      <c r="E2437" s="232">
        <v>1</v>
      </c>
      <c r="F2437" s="233">
        <v>35936</v>
      </c>
      <c r="G2437" s="232" t="s">
        <v>689</v>
      </c>
      <c r="H2437" s="234">
        <v>1</v>
      </c>
      <c r="I2437" s="236">
        <v>1</v>
      </c>
      <c r="J2437" s="236"/>
      <c r="Z2437" s="176" t="s">
        <v>1144</v>
      </c>
    </row>
    <row r="2438" spans="1:26" x14ac:dyDescent="0.3">
      <c r="A2438" s="232">
        <v>814058</v>
      </c>
      <c r="B2438" s="232" t="s">
        <v>4411</v>
      </c>
      <c r="C2438" s="232" t="s">
        <v>436</v>
      </c>
      <c r="D2438" s="232" t="s">
        <v>699</v>
      </c>
      <c r="E2438" s="232">
        <v>1</v>
      </c>
      <c r="F2438" s="233">
        <v>36892</v>
      </c>
      <c r="G2438" s="232" t="s">
        <v>251</v>
      </c>
      <c r="H2438" s="234">
        <v>1</v>
      </c>
      <c r="I2438" s="236">
        <v>1</v>
      </c>
      <c r="J2438" s="236"/>
      <c r="Z2438" s="176" t="s">
        <v>1144</v>
      </c>
    </row>
    <row r="2439" spans="1:26" x14ac:dyDescent="0.3">
      <c r="A2439" s="232">
        <v>814075</v>
      </c>
      <c r="B2439" s="232" t="s">
        <v>4412</v>
      </c>
      <c r="C2439" s="232" t="s">
        <v>354</v>
      </c>
      <c r="D2439" s="232" t="s">
        <v>4413</v>
      </c>
      <c r="E2439" s="232">
        <v>1</v>
      </c>
      <c r="F2439" s="233">
        <v>36591</v>
      </c>
      <c r="G2439" s="232" t="s">
        <v>251</v>
      </c>
      <c r="H2439" s="234">
        <v>1</v>
      </c>
      <c r="I2439" s="236">
        <v>1</v>
      </c>
      <c r="J2439" s="236"/>
      <c r="Z2439" s="176" t="s">
        <v>1144</v>
      </c>
    </row>
    <row r="2440" spans="1:26" x14ac:dyDescent="0.3">
      <c r="A2440" s="232">
        <v>814114</v>
      </c>
      <c r="B2440" s="232" t="s">
        <v>4420</v>
      </c>
      <c r="C2440" s="232" t="s">
        <v>4421</v>
      </c>
      <c r="D2440" s="232" t="s">
        <v>995</v>
      </c>
      <c r="E2440" s="232">
        <v>1</v>
      </c>
      <c r="F2440" s="233">
        <v>35065</v>
      </c>
      <c r="G2440" s="232" t="s">
        <v>790</v>
      </c>
      <c r="H2440" s="234">
        <v>1</v>
      </c>
      <c r="I2440" s="236">
        <v>1</v>
      </c>
      <c r="J2440" s="236"/>
      <c r="Z2440" s="176" t="s">
        <v>1144</v>
      </c>
    </row>
    <row r="2441" spans="1:26" x14ac:dyDescent="0.3">
      <c r="A2441" s="232">
        <v>814189</v>
      </c>
      <c r="B2441" s="232" t="s">
        <v>4431</v>
      </c>
      <c r="C2441" s="232" t="s">
        <v>4432</v>
      </c>
      <c r="D2441" s="232" t="s">
        <v>829</v>
      </c>
      <c r="E2441" s="232">
        <v>1</v>
      </c>
      <c r="F2441" s="233" t="s">
        <v>4433</v>
      </c>
      <c r="G2441" s="232" t="s">
        <v>4434</v>
      </c>
      <c r="H2441" s="234">
        <v>1</v>
      </c>
      <c r="I2441" s="236">
        <v>1</v>
      </c>
      <c r="J2441" s="236"/>
      <c r="Z2441" s="176" t="s">
        <v>1144</v>
      </c>
    </row>
    <row r="2442" spans="1:26" x14ac:dyDescent="0.3">
      <c r="A2442" s="232">
        <v>814192</v>
      </c>
      <c r="B2442" s="232" t="s">
        <v>4435</v>
      </c>
      <c r="C2442" s="232" t="s">
        <v>588</v>
      </c>
      <c r="D2442" s="232" t="s">
        <v>4436</v>
      </c>
      <c r="E2442" s="232">
        <v>1</v>
      </c>
      <c r="F2442" s="233">
        <v>31419</v>
      </c>
      <c r="G2442" s="232" t="s">
        <v>251</v>
      </c>
      <c r="H2442" s="234">
        <v>1</v>
      </c>
      <c r="I2442" s="236">
        <v>1</v>
      </c>
      <c r="J2442" s="236"/>
      <c r="Z2442" s="176" t="s">
        <v>1144</v>
      </c>
    </row>
    <row r="2443" spans="1:26" x14ac:dyDescent="0.3">
      <c r="A2443" s="232">
        <v>814196</v>
      </c>
      <c r="B2443" s="232" t="s">
        <v>589</v>
      </c>
      <c r="C2443" s="232" t="s">
        <v>82</v>
      </c>
      <c r="D2443" s="232" t="s">
        <v>1973</v>
      </c>
      <c r="E2443" s="232">
        <v>1</v>
      </c>
      <c r="F2443" s="233">
        <v>36172</v>
      </c>
      <c r="G2443" s="232" t="s">
        <v>3276</v>
      </c>
      <c r="H2443" s="234">
        <v>1</v>
      </c>
      <c r="I2443" s="236">
        <v>1</v>
      </c>
      <c r="J2443" s="236"/>
      <c r="Z2443" s="176" t="s">
        <v>1144</v>
      </c>
    </row>
    <row r="2444" spans="1:26" x14ac:dyDescent="0.3">
      <c r="A2444" s="232">
        <v>813818</v>
      </c>
      <c r="B2444" s="232" t="s">
        <v>4437</v>
      </c>
      <c r="C2444" s="232" t="s">
        <v>130</v>
      </c>
      <c r="D2444" s="232" t="s">
        <v>884</v>
      </c>
      <c r="E2444" s="232">
        <v>1</v>
      </c>
      <c r="F2444" s="233">
        <v>34505</v>
      </c>
      <c r="G2444" s="232" t="s">
        <v>4438</v>
      </c>
      <c r="H2444" s="234">
        <v>1</v>
      </c>
      <c r="I2444" s="236">
        <v>1</v>
      </c>
      <c r="J2444" s="236"/>
      <c r="Z2444" s="176" t="s">
        <v>1144</v>
      </c>
    </row>
    <row r="2445" spans="1:26" x14ac:dyDescent="0.3">
      <c r="A2445" s="232">
        <v>813481</v>
      </c>
      <c r="B2445" s="232" t="s">
        <v>4439</v>
      </c>
      <c r="C2445" s="232" t="s">
        <v>324</v>
      </c>
      <c r="D2445" s="232" t="s">
        <v>881</v>
      </c>
      <c r="E2445" s="232">
        <v>1</v>
      </c>
      <c r="F2445" s="233">
        <v>35459</v>
      </c>
      <c r="G2445" s="232" t="s">
        <v>251</v>
      </c>
      <c r="H2445" s="234">
        <v>1</v>
      </c>
      <c r="I2445" s="236">
        <v>1</v>
      </c>
      <c r="J2445" s="236"/>
      <c r="Z2445" s="176" t="s">
        <v>1144</v>
      </c>
    </row>
    <row r="2446" spans="1:26" x14ac:dyDescent="0.3">
      <c r="A2446" s="232">
        <v>813583</v>
      </c>
      <c r="B2446" s="232" t="s">
        <v>4440</v>
      </c>
      <c r="C2446" s="232" t="s">
        <v>384</v>
      </c>
      <c r="D2446" s="232" t="s">
        <v>691</v>
      </c>
      <c r="E2446" s="232">
        <v>1</v>
      </c>
      <c r="F2446" s="233" t="s">
        <v>4441</v>
      </c>
      <c r="G2446" s="232" t="s">
        <v>251</v>
      </c>
      <c r="H2446" s="234">
        <v>1</v>
      </c>
      <c r="I2446" s="236">
        <v>1</v>
      </c>
      <c r="J2446" s="236"/>
      <c r="Z2446" s="176" t="s">
        <v>1144</v>
      </c>
    </row>
    <row r="2447" spans="1:26" x14ac:dyDescent="0.3">
      <c r="A2447" s="232">
        <v>813908</v>
      </c>
      <c r="B2447" s="232" t="s">
        <v>4448</v>
      </c>
      <c r="C2447" s="232" t="s">
        <v>66</v>
      </c>
      <c r="D2447" s="232" t="s">
        <v>612</v>
      </c>
      <c r="E2447" s="232">
        <v>1</v>
      </c>
      <c r="F2447" s="233" t="s">
        <v>4449</v>
      </c>
      <c r="G2447" s="232" t="s">
        <v>251</v>
      </c>
      <c r="H2447" s="234">
        <v>1</v>
      </c>
      <c r="I2447" s="236">
        <v>1</v>
      </c>
      <c r="J2447" s="236"/>
      <c r="Z2447" s="176" t="s">
        <v>1144</v>
      </c>
    </row>
    <row r="2448" spans="1:26" x14ac:dyDescent="0.3">
      <c r="A2448" s="232">
        <v>813588</v>
      </c>
      <c r="B2448" s="232" t="s">
        <v>4452</v>
      </c>
      <c r="C2448" s="232" t="s">
        <v>575</v>
      </c>
      <c r="D2448" s="232" t="s">
        <v>3033</v>
      </c>
      <c r="E2448" s="232">
        <v>1</v>
      </c>
      <c r="F2448" s="233">
        <v>30686</v>
      </c>
      <c r="G2448" s="232" t="s">
        <v>621</v>
      </c>
      <c r="H2448" s="234">
        <v>1</v>
      </c>
      <c r="I2448" s="236">
        <v>1</v>
      </c>
      <c r="J2448" s="236"/>
      <c r="Z2448" s="176" t="s">
        <v>1144</v>
      </c>
    </row>
    <row r="2449" spans="1:26" x14ac:dyDescent="0.3">
      <c r="A2449" s="232">
        <v>813598</v>
      </c>
      <c r="B2449" s="232" t="s">
        <v>4453</v>
      </c>
      <c r="C2449" s="232" t="s">
        <v>4454</v>
      </c>
      <c r="D2449" s="232" t="s">
        <v>4455</v>
      </c>
      <c r="E2449" s="232">
        <v>1</v>
      </c>
      <c r="F2449" s="233" t="s">
        <v>4456</v>
      </c>
      <c r="G2449" s="232" t="s">
        <v>251</v>
      </c>
      <c r="H2449" s="234">
        <v>1</v>
      </c>
      <c r="I2449" s="236">
        <v>1</v>
      </c>
      <c r="J2449" s="236"/>
      <c r="Z2449" s="176" t="s">
        <v>1144</v>
      </c>
    </row>
    <row r="2450" spans="1:26" x14ac:dyDescent="0.3">
      <c r="A2450" s="232">
        <v>813885</v>
      </c>
      <c r="B2450" s="232" t="s">
        <v>4457</v>
      </c>
      <c r="C2450" s="232" t="s">
        <v>69</v>
      </c>
      <c r="D2450" s="232" t="s">
        <v>3861</v>
      </c>
      <c r="E2450" s="232">
        <v>1</v>
      </c>
      <c r="F2450" s="233">
        <v>36526</v>
      </c>
      <c r="G2450" s="232" t="s">
        <v>887</v>
      </c>
      <c r="H2450" s="234">
        <v>1</v>
      </c>
      <c r="I2450" s="236">
        <v>1</v>
      </c>
      <c r="J2450" s="236"/>
      <c r="Z2450" s="176" t="s">
        <v>1144</v>
      </c>
    </row>
    <row r="2451" spans="1:26" x14ac:dyDescent="0.3">
      <c r="A2451" s="232">
        <v>814198</v>
      </c>
      <c r="B2451" s="232" t="s">
        <v>4463</v>
      </c>
      <c r="C2451" s="232" t="s">
        <v>108</v>
      </c>
      <c r="D2451" s="232" t="s">
        <v>4464</v>
      </c>
      <c r="E2451" s="232">
        <v>1</v>
      </c>
      <c r="F2451" s="233" t="s">
        <v>4465</v>
      </c>
      <c r="G2451" s="232" t="s">
        <v>251</v>
      </c>
      <c r="H2451" s="234">
        <v>1</v>
      </c>
      <c r="I2451" s="236">
        <v>1</v>
      </c>
      <c r="J2451" s="236"/>
      <c r="Z2451" s="176" t="s">
        <v>1144</v>
      </c>
    </row>
    <row r="2452" spans="1:26" x14ac:dyDescent="0.3">
      <c r="A2452" s="232">
        <v>814055</v>
      </c>
      <c r="B2452" s="232" t="s">
        <v>4466</v>
      </c>
      <c r="C2452" s="232" t="s">
        <v>1499</v>
      </c>
      <c r="D2452" s="232" t="s">
        <v>868</v>
      </c>
      <c r="E2452" s="232">
        <v>1</v>
      </c>
      <c r="F2452" s="233" t="s">
        <v>4467</v>
      </c>
      <c r="G2452" s="232" t="s">
        <v>4468</v>
      </c>
      <c r="H2452" s="234">
        <v>1</v>
      </c>
      <c r="I2452" s="236">
        <v>1</v>
      </c>
      <c r="J2452" s="236"/>
      <c r="Z2452" s="176" t="s">
        <v>1144</v>
      </c>
    </row>
    <row r="2453" spans="1:26" x14ac:dyDescent="0.3">
      <c r="A2453" s="232">
        <v>812061</v>
      </c>
      <c r="B2453" s="232" t="s">
        <v>4471</v>
      </c>
      <c r="C2453" s="232" t="s">
        <v>90</v>
      </c>
      <c r="D2453" s="232" t="s">
        <v>717</v>
      </c>
      <c r="E2453" s="232">
        <v>1</v>
      </c>
      <c r="F2453" s="233">
        <v>34842</v>
      </c>
      <c r="G2453" s="232" t="s">
        <v>3657</v>
      </c>
      <c r="H2453" s="234">
        <v>1</v>
      </c>
      <c r="I2453" s="236">
        <v>1</v>
      </c>
      <c r="J2453" s="236"/>
      <c r="Z2453" s="176" t="s">
        <v>1144</v>
      </c>
    </row>
    <row r="2454" spans="1:26" x14ac:dyDescent="0.3">
      <c r="A2454" s="232">
        <v>813494</v>
      </c>
      <c r="B2454" s="232" t="s">
        <v>4472</v>
      </c>
      <c r="C2454" s="232" t="s">
        <v>66</v>
      </c>
      <c r="D2454" s="232" t="s">
        <v>684</v>
      </c>
      <c r="E2454" s="232">
        <v>1</v>
      </c>
      <c r="F2454" s="233">
        <v>34790</v>
      </c>
      <c r="H2454" s="234">
        <v>1</v>
      </c>
      <c r="I2454" s="236">
        <v>1</v>
      </c>
      <c r="J2454" s="236"/>
      <c r="Z2454" s="176" t="s">
        <v>1144</v>
      </c>
    </row>
    <row r="2455" spans="1:26" x14ac:dyDescent="0.3">
      <c r="A2455" s="232">
        <v>813503</v>
      </c>
      <c r="B2455" s="232" t="s">
        <v>4473</v>
      </c>
      <c r="C2455" s="232" t="s">
        <v>148</v>
      </c>
      <c r="D2455" s="232" t="s">
        <v>691</v>
      </c>
      <c r="E2455" s="232">
        <v>1</v>
      </c>
      <c r="G2455" s="232" t="s">
        <v>1090</v>
      </c>
      <c r="H2455" s="234">
        <v>1</v>
      </c>
      <c r="I2455" s="236">
        <v>1</v>
      </c>
      <c r="J2455" s="236"/>
      <c r="Z2455" s="176" t="s">
        <v>1144</v>
      </c>
    </row>
    <row r="2456" spans="1:26" x14ac:dyDescent="0.3">
      <c r="A2456" s="232">
        <v>813558</v>
      </c>
      <c r="B2456" s="232" t="s">
        <v>4474</v>
      </c>
      <c r="C2456" s="232" t="s">
        <v>4475</v>
      </c>
      <c r="D2456" s="232" t="s">
        <v>4476</v>
      </c>
      <c r="E2456" s="232">
        <v>1</v>
      </c>
      <c r="F2456" s="233">
        <v>31413</v>
      </c>
      <c r="G2456" s="232" t="s">
        <v>920</v>
      </c>
      <c r="H2456" s="234">
        <v>1</v>
      </c>
      <c r="I2456" s="236">
        <v>1</v>
      </c>
      <c r="J2456" s="236"/>
      <c r="Z2456" s="176" t="s">
        <v>1144</v>
      </c>
    </row>
    <row r="2457" spans="1:26" x14ac:dyDescent="0.3">
      <c r="A2457" s="232">
        <v>813593</v>
      </c>
      <c r="B2457" s="232" t="s">
        <v>4477</v>
      </c>
      <c r="C2457" s="232" t="s">
        <v>76</v>
      </c>
      <c r="D2457" s="232" t="s">
        <v>4478</v>
      </c>
      <c r="E2457" s="232">
        <v>1</v>
      </c>
      <c r="F2457" s="233">
        <v>30440</v>
      </c>
      <c r="H2457" s="234">
        <v>1</v>
      </c>
      <c r="I2457" s="236">
        <v>1</v>
      </c>
      <c r="J2457" s="236"/>
      <c r="Z2457" s="176" t="s">
        <v>1144</v>
      </c>
    </row>
    <row r="2458" spans="1:26" x14ac:dyDescent="0.3">
      <c r="A2458" s="232">
        <v>813631</v>
      </c>
      <c r="B2458" s="232" t="s">
        <v>4479</v>
      </c>
      <c r="C2458" s="232" t="s">
        <v>67</v>
      </c>
      <c r="D2458" s="232" t="s">
        <v>4480</v>
      </c>
      <c r="E2458" s="232">
        <v>1</v>
      </c>
      <c r="F2458" s="233">
        <v>32249</v>
      </c>
      <c r="G2458" s="232" t="s">
        <v>4481</v>
      </c>
      <c r="H2458" s="234">
        <v>1</v>
      </c>
      <c r="I2458" s="236">
        <v>1</v>
      </c>
      <c r="J2458" s="236"/>
      <c r="Z2458" s="176" t="s">
        <v>1144</v>
      </c>
    </row>
    <row r="2459" spans="1:26" x14ac:dyDescent="0.3">
      <c r="A2459" s="232">
        <v>813640</v>
      </c>
      <c r="B2459" s="232" t="s">
        <v>4482</v>
      </c>
      <c r="C2459" s="232" t="s">
        <v>71</v>
      </c>
      <c r="D2459" s="232" t="s">
        <v>628</v>
      </c>
      <c r="E2459" s="232">
        <v>1</v>
      </c>
      <c r="F2459" s="233">
        <v>30740</v>
      </c>
      <c r="G2459" s="232" t="s">
        <v>702</v>
      </c>
      <c r="H2459" s="234">
        <v>1</v>
      </c>
      <c r="I2459" s="236">
        <v>1</v>
      </c>
      <c r="J2459" s="236"/>
      <c r="Z2459" s="176" t="s">
        <v>1144</v>
      </c>
    </row>
    <row r="2460" spans="1:26" x14ac:dyDescent="0.3">
      <c r="A2460" s="232">
        <v>813799</v>
      </c>
      <c r="B2460" s="232" t="s">
        <v>4485</v>
      </c>
      <c r="C2460" s="232" t="s">
        <v>68</v>
      </c>
      <c r="D2460" s="232" t="s">
        <v>1009</v>
      </c>
      <c r="E2460" s="232">
        <v>1</v>
      </c>
      <c r="F2460" s="233">
        <v>34106</v>
      </c>
      <c r="G2460" s="232" t="s">
        <v>262</v>
      </c>
      <c r="H2460" s="234">
        <v>1</v>
      </c>
      <c r="I2460" s="236">
        <v>1</v>
      </c>
      <c r="J2460" s="236"/>
      <c r="Z2460" s="176" t="s">
        <v>1144</v>
      </c>
    </row>
    <row r="2461" spans="1:26" x14ac:dyDescent="0.3">
      <c r="A2461" s="232">
        <v>813921</v>
      </c>
      <c r="B2461" s="232" t="s">
        <v>4486</v>
      </c>
      <c r="C2461" s="232" t="s">
        <v>138</v>
      </c>
      <c r="D2461" s="232" t="s">
        <v>820</v>
      </c>
      <c r="E2461" s="232">
        <v>1</v>
      </c>
      <c r="F2461" s="233">
        <v>25204</v>
      </c>
      <c r="G2461" s="232" t="s">
        <v>1090</v>
      </c>
      <c r="H2461" s="234">
        <v>1</v>
      </c>
      <c r="I2461" s="236">
        <v>1</v>
      </c>
      <c r="J2461" s="236"/>
      <c r="Z2461" s="176" t="s">
        <v>1144</v>
      </c>
    </row>
    <row r="2462" spans="1:26" x14ac:dyDescent="0.3">
      <c r="A2462" s="232">
        <v>813941</v>
      </c>
      <c r="B2462" s="232" t="s">
        <v>4487</v>
      </c>
      <c r="C2462" s="232" t="s">
        <v>4488</v>
      </c>
      <c r="D2462" s="232" t="s">
        <v>4489</v>
      </c>
      <c r="E2462" s="232">
        <v>1</v>
      </c>
      <c r="F2462" s="233">
        <v>36161</v>
      </c>
      <c r="G2462" s="232" t="s">
        <v>251</v>
      </c>
      <c r="H2462" s="234">
        <v>1</v>
      </c>
      <c r="I2462" s="236">
        <v>1</v>
      </c>
      <c r="J2462" s="236"/>
      <c r="Z2462" s="176" t="s">
        <v>1144</v>
      </c>
    </row>
    <row r="2463" spans="1:26" x14ac:dyDescent="0.3">
      <c r="A2463" s="232">
        <v>813974</v>
      </c>
      <c r="B2463" s="232" t="s">
        <v>4490</v>
      </c>
      <c r="C2463" s="232" t="s">
        <v>70</v>
      </c>
      <c r="D2463" s="232" t="s">
        <v>907</v>
      </c>
      <c r="E2463" s="232">
        <v>1</v>
      </c>
      <c r="F2463" s="233" t="s">
        <v>4491</v>
      </c>
      <c r="G2463" s="232" t="s">
        <v>251</v>
      </c>
      <c r="H2463" s="234">
        <v>1</v>
      </c>
      <c r="I2463" s="236">
        <v>1</v>
      </c>
      <c r="J2463" s="236"/>
      <c r="Z2463" s="176" t="s">
        <v>1144</v>
      </c>
    </row>
    <row r="2464" spans="1:26" x14ac:dyDescent="0.3">
      <c r="A2464" s="232">
        <v>814042</v>
      </c>
      <c r="B2464" s="232" t="s">
        <v>4492</v>
      </c>
      <c r="C2464" s="232" t="s">
        <v>90</v>
      </c>
      <c r="D2464" s="232" t="s">
        <v>605</v>
      </c>
      <c r="E2464" s="232">
        <v>1</v>
      </c>
      <c r="F2464" s="233">
        <v>31376</v>
      </c>
      <c r="G2464" s="232" t="s">
        <v>4493</v>
      </c>
      <c r="H2464" s="234">
        <v>1</v>
      </c>
      <c r="I2464" s="236">
        <v>1</v>
      </c>
      <c r="J2464" s="236"/>
      <c r="Z2464" s="176" t="s">
        <v>1144</v>
      </c>
    </row>
    <row r="2465" spans="1:26" x14ac:dyDescent="0.3">
      <c r="A2465" s="232">
        <v>814112</v>
      </c>
      <c r="B2465" s="232" t="s">
        <v>4494</v>
      </c>
      <c r="C2465" s="232" t="s">
        <v>336</v>
      </c>
      <c r="D2465" s="232" t="s">
        <v>711</v>
      </c>
      <c r="E2465" s="232">
        <v>1</v>
      </c>
      <c r="F2465" s="233">
        <v>35084</v>
      </c>
      <c r="G2465" s="232" t="s">
        <v>269</v>
      </c>
      <c r="H2465" s="234">
        <v>1</v>
      </c>
      <c r="I2465" s="236">
        <v>1</v>
      </c>
      <c r="J2465" s="236"/>
      <c r="Z2465" s="176" t="s">
        <v>1144</v>
      </c>
    </row>
    <row r="2466" spans="1:26" x14ac:dyDescent="0.3">
      <c r="A2466" s="232">
        <v>814161</v>
      </c>
      <c r="B2466" s="232" t="s">
        <v>4495</v>
      </c>
      <c r="C2466" s="232" t="s">
        <v>76</v>
      </c>
      <c r="D2466" s="232" t="s">
        <v>820</v>
      </c>
      <c r="E2466" s="232">
        <v>1</v>
      </c>
      <c r="F2466" s="233">
        <v>32489</v>
      </c>
      <c r="G2466" s="232" t="s">
        <v>265</v>
      </c>
      <c r="H2466" s="234">
        <v>1</v>
      </c>
      <c r="I2466" s="236">
        <v>1</v>
      </c>
      <c r="J2466" s="236"/>
      <c r="Z2466" s="176" t="s">
        <v>1144</v>
      </c>
    </row>
    <row r="2467" spans="1:26" x14ac:dyDescent="0.3">
      <c r="A2467" s="232">
        <v>813489</v>
      </c>
      <c r="B2467" s="232" t="s">
        <v>4496</v>
      </c>
      <c r="C2467" s="232" t="s">
        <v>411</v>
      </c>
      <c r="D2467" s="232" t="s">
        <v>867</v>
      </c>
      <c r="E2467" s="232">
        <v>1</v>
      </c>
      <c r="F2467" s="233" t="s">
        <v>4497</v>
      </c>
      <c r="G2467" s="232" t="s">
        <v>4498</v>
      </c>
      <c r="H2467" s="234">
        <v>1</v>
      </c>
      <c r="I2467" s="236">
        <v>1</v>
      </c>
      <c r="J2467" s="236"/>
      <c r="Z2467" s="176" t="s">
        <v>1144</v>
      </c>
    </row>
    <row r="2468" spans="1:26" x14ac:dyDescent="0.3">
      <c r="A2468" s="232">
        <v>813626</v>
      </c>
      <c r="B2468" s="232" t="s">
        <v>4503</v>
      </c>
      <c r="C2468" s="232" t="s">
        <v>376</v>
      </c>
      <c r="D2468" s="232" t="s">
        <v>1061</v>
      </c>
      <c r="E2468" s="232">
        <v>1</v>
      </c>
      <c r="F2468" s="233">
        <v>36892</v>
      </c>
      <c r="G2468" s="232" t="s">
        <v>1693</v>
      </c>
      <c r="H2468" s="234">
        <v>1</v>
      </c>
      <c r="I2468" s="236">
        <v>1</v>
      </c>
      <c r="J2468" s="236"/>
      <c r="Z2468" s="176" t="s">
        <v>1144</v>
      </c>
    </row>
    <row r="2469" spans="1:26" x14ac:dyDescent="0.3">
      <c r="A2469" s="232">
        <v>813637</v>
      </c>
      <c r="B2469" s="232" t="s">
        <v>4504</v>
      </c>
      <c r="C2469" s="232" t="s">
        <v>163</v>
      </c>
      <c r="D2469" s="232" t="s">
        <v>4349</v>
      </c>
      <c r="E2469" s="232">
        <v>1</v>
      </c>
      <c r="F2469" s="233">
        <v>36800</v>
      </c>
      <c r="G2469" s="232" t="s">
        <v>935</v>
      </c>
      <c r="H2469" s="234">
        <v>1</v>
      </c>
      <c r="I2469" s="236">
        <v>1</v>
      </c>
      <c r="J2469" s="236"/>
      <c r="Z2469" s="176" t="s">
        <v>1144</v>
      </c>
    </row>
    <row r="2470" spans="1:26" x14ac:dyDescent="0.3">
      <c r="A2470" s="232">
        <v>813638</v>
      </c>
      <c r="B2470" s="232" t="s">
        <v>4505</v>
      </c>
      <c r="C2470" s="232" t="s">
        <v>504</v>
      </c>
      <c r="D2470" s="232" t="s">
        <v>4506</v>
      </c>
      <c r="E2470" s="232">
        <v>1</v>
      </c>
      <c r="F2470" s="233" t="s">
        <v>4507</v>
      </c>
      <c r="G2470" s="232" t="s">
        <v>4508</v>
      </c>
      <c r="H2470" s="234">
        <v>1</v>
      </c>
      <c r="I2470" s="236">
        <v>1</v>
      </c>
      <c r="J2470" s="236"/>
      <c r="Z2470" s="176" t="s">
        <v>1144</v>
      </c>
    </row>
    <row r="2471" spans="1:26" x14ac:dyDescent="0.3">
      <c r="A2471" s="232">
        <v>813657</v>
      </c>
      <c r="B2471" s="232" t="s">
        <v>4509</v>
      </c>
      <c r="C2471" s="232" t="s">
        <v>92</v>
      </c>
      <c r="D2471" s="232" t="s">
        <v>767</v>
      </c>
      <c r="E2471" s="232">
        <v>1</v>
      </c>
      <c r="F2471" s="233" t="s">
        <v>4510</v>
      </c>
      <c r="G2471" s="232" t="s">
        <v>2384</v>
      </c>
      <c r="H2471" s="234">
        <v>1</v>
      </c>
      <c r="I2471" s="236">
        <v>1</v>
      </c>
      <c r="J2471" s="236"/>
      <c r="Z2471" s="176" t="s">
        <v>1144</v>
      </c>
    </row>
    <row r="2472" spans="1:26" x14ac:dyDescent="0.3">
      <c r="A2472" s="232">
        <v>813683</v>
      </c>
      <c r="B2472" s="232" t="s">
        <v>4513</v>
      </c>
      <c r="C2472" s="232" t="s">
        <v>118</v>
      </c>
      <c r="D2472" s="232" t="s">
        <v>676</v>
      </c>
      <c r="E2472" s="232">
        <v>1</v>
      </c>
      <c r="F2472" s="233" t="s">
        <v>4514</v>
      </c>
      <c r="G2472" s="232" t="s">
        <v>269</v>
      </c>
      <c r="H2472" s="234">
        <v>1</v>
      </c>
      <c r="I2472" s="236">
        <v>1</v>
      </c>
      <c r="J2472" s="236"/>
      <c r="Z2472" s="176" t="s">
        <v>1144</v>
      </c>
    </row>
    <row r="2473" spans="1:26" x14ac:dyDescent="0.3">
      <c r="A2473" s="232">
        <v>813775</v>
      </c>
      <c r="B2473" s="232" t="s">
        <v>4519</v>
      </c>
      <c r="C2473" s="232" t="s">
        <v>136</v>
      </c>
      <c r="D2473" s="232" t="s">
        <v>957</v>
      </c>
      <c r="E2473" s="232">
        <v>1</v>
      </c>
      <c r="F2473" s="233">
        <v>36336</v>
      </c>
      <c r="G2473" s="232" t="s">
        <v>4520</v>
      </c>
      <c r="H2473" s="234">
        <v>1</v>
      </c>
      <c r="I2473" s="236">
        <v>1</v>
      </c>
      <c r="J2473" s="236"/>
      <c r="Z2473" s="176" t="s">
        <v>1144</v>
      </c>
    </row>
    <row r="2474" spans="1:26" x14ac:dyDescent="0.3">
      <c r="A2474" s="232">
        <v>813849</v>
      </c>
      <c r="B2474" s="232" t="s">
        <v>4522</v>
      </c>
      <c r="C2474" s="232" t="s">
        <v>138</v>
      </c>
      <c r="D2474" s="232" t="s">
        <v>658</v>
      </c>
      <c r="E2474" s="232">
        <v>1</v>
      </c>
      <c r="F2474" s="233">
        <v>36161</v>
      </c>
      <c r="G2474" s="232" t="s">
        <v>3657</v>
      </c>
      <c r="H2474" s="234">
        <v>1</v>
      </c>
      <c r="I2474" s="236">
        <v>1</v>
      </c>
      <c r="J2474" s="236"/>
      <c r="Z2474" s="176" t="s">
        <v>1144</v>
      </c>
    </row>
    <row r="2475" spans="1:26" x14ac:dyDescent="0.3">
      <c r="A2475" s="232">
        <v>813886</v>
      </c>
      <c r="B2475" s="232" t="s">
        <v>537</v>
      </c>
      <c r="C2475" s="232" t="s">
        <v>145</v>
      </c>
      <c r="D2475" s="232" t="s">
        <v>649</v>
      </c>
      <c r="E2475" s="232">
        <v>1</v>
      </c>
      <c r="F2475" s="233">
        <v>36550</v>
      </c>
      <c r="H2475" s="234">
        <v>1</v>
      </c>
      <c r="I2475" s="236">
        <v>1</v>
      </c>
      <c r="J2475" s="236"/>
      <c r="Z2475" s="176" t="s">
        <v>1144</v>
      </c>
    </row>
    <row r="2476" spans="1:26" x14ac:dyDescent="0.3">
      <c r="A2476" s="232">
        <v>813902</v>
      </c>
      <c r="B2476" s="232" t="s">
        <v>4523</v>
      </c>
      <c r="C2476" s="232" t="s">
        <v>358</v>
      </c>
      <c r="D2476" s="232" t="s">
        <v>680</v>
      </c>
      <c r="E2476" s="232">
        <v>1</v>
      </c>
      <c r="F2476" s="233">
        <v>31778</v>
      </c>
      <c r="H2476" s="234">
        <v>1</v>
      </c>
      <c r="I2476" s="236">
        <v>1</v>
      </c>
      <c r="J2476" s="236"/>
      <c r="Z2476" s="176" t="s">
        <v>1144</v>
      </c>
    </row>
    <row r="2477" spans="1:26" x14ac:dyDescent="0.3">
      <c r="A2477" s="232">
        <v>813930</v>
      </c>
      <c r="B2477" s="232" t="s">
        <v>4526</v>
      </c>
      <c r="C2477" s="232" t="s">
        <v>422</v>
      </c>
      <c r="D2477" s="232" t="s">
        <v>910</v>
      </c>
      <c r="E2477" s="232">
        <v>1</v>
      </c>
      <c r="F2477" s="233">
        <v>30072</v>
      </c>
      <c r="G2477" s="232" t="s">
        <v>702</v>
      </c>
      <c r="H2477" s="234">
        <v>1</v>
      </c>
      <c r="I2477" s="236">
        <v>1</v>
      </c>
      <c r="J2477" s="236"/>
      <c r="Z2477" s="176" t="s">
        <v>1144</v>
      </c>
    </row>
    <row r="2478" spans="1:26" x14ac:dyDescent="0.3">
      <c r="A2478" s="232">
        <v>813984</v>
      </c>
      <c r="B2478" s="232" t="s">
        <v>4527</v>
      </c>
      <c r="C2478" s="232" t="s">
        <v>347</v>
      </c>
      <c r="D2478" s="232" t="s">
        <v>815</v>
      </c>
      <c r="E2478" s="232">
        <v>1</v>
      </c>
      <c r="F2478" s="233">
        <v>36003</v>
      </c>
      <c r="G2478" s="232" t="s">
        <v>253</v>
      </c>
      <c r="H2478" s="234">
        <v>1</v>
      </c>
      <c r="I2478" s="236">
        <v>1</v>
      </c>
      <c r="J2478" s="236"/>
      <c r="Z2478" s="176" t="s">
        <v>1144</v>
      </c>
    </row>
    <row r="2479" spans="1:26" x14ac:dyDescent="0.3">
      <c r="A2479" s="232">
        <v>814018</v>
      </c>
      <c r="B2479" s="232" t="s">
        <v>505</v>
      </c>
      <c r="C2479" s="232" t="s">
        <v>149</v>
      </c>
      <c r="D2479" s="232" t="s">
        <v>627</v>
      </c>
      <c r="E2479" s="232">
        <v>1</v>
      </c>
      <c r="F2479" s="233">
        <v>33635</v>
      </c>
      <c r="G2479" s="232" t="s">
        <v>251</v>
      </c>
      <c r="H2479" s="234">
        <v>1</v>
      </c>
      <c r="I2479" s="236">
        <v>1</v>
      </c>
      <c r="J2479" s="236"/>
      <c r="Z2479" s="176" t="s">
        <v>1144</v>
      </c>
    </row>
    <row r="2480" spans="1:26" x14ac:dyDescent="0.3">
      <c r="A2480" s="232">
        <v>814025</v>
      </c>
      <c r="B2480" s="232" t="s">
        <v>4528</v>
      </c>
      <c r="C2480" s="232" t="s">
        <v>66</v>
      </c>
      <c r="D2480" s="232" t="s">
        <v>2124</v>
      </c>
      <c r="E2480" s="232">
        <v>1</v>
      </c>
      <c r="F2480" s="233">
        <v>35840</v>
      </c>
      <c r="G2480" s="232" t="s">
        <v>251</v>
      </c>
      <c r="H2480" s="234">
        <v>1</v>
      </c>
      <c r="I2480" s="236">
        <v>1</v>
      </c>
      <c r="J2480" s="236"/>
      <c r="Z2480" s="176" t="s">
        <v>1144</v>
      </c>
    </row>
    <row r="2481" spans="1:26" x14ac:dyDescent="0.3">
      <c r="A2481" s="232">
        <v>814190</v>
      </c>
      <c r="B2481" s="232" t="s">
        <v>4532</v>
      </c>
      <c r="C2481" s="232" t="s">
        <v>333</v>
      </c>
      <c r="D2481" s="232" t="s">
        <v>931</v>
      </c>
      <c r="E2481" s="232">
        <v>1</v>
      </c>
      <c r="F2481" s="233" t="s">
        <v>4533</v>
      </c>
      <c r="G2481" s="232" t="s">
        <v>251</v>
      </c>
      <c r="H2481" s="234">
        <v>1</v>
      </c>
      <c r="I2481" s="236">
        <v>1</v>
      </c>
      <c r="J2481" s="236"/>
      <c r="Z2481" s="176" t="s">
        <v>1144</v>
      </c>
    </row>
    <row r="2482" spans="1:26" x14ac:dyDescent="0.3">
      <c r="A2482" s="232">
        <v>813515</v>
      </c>
      <c r="B2482" s="232" t="s">
        <v>4534</v>
      </c>
      <c r="C2482" s="232" t="s">
        <v>4535</v>
      </c>
      <c r="D2482" s="232" t="s">
        <v>4536</v>
      </c>
      <c r="E2482" s="232">
        <v>1</v>
      </c>
      <c r="F2482" s="233">
        <v>31069</v>
      </c>
      <c r="G2482" s="232" t="s">
        <v>4537</v>
      </c>
      <c r="H2482" s="234">
        <v>1</v>
      </c>
      <c r="I2482" s="236">
        <v>1</v>
      </c>
      <c r="J2482" s="236"/>
      <c r="Z2482" s="176" t="s">
        <v>1144</v>
      </c>
    </row>
    <row r="2483" spans="1:26" x14ac:dyDescent="0.3">
      <c r="A2483" s="232">
        <v>813881</v>
      </c>
      <c r="B2483" s="232" t="s">
        <v>4538</v>
      </c>
      <c r="C2483" s="232" t="s">
        <v>432</v>
      </c>
      <c r="D2483" s="232" t="s">
        <v>1033</v>
      </c>
      <c r="E2483" s="232">
        <v>1</v>
      </c>
      <c r="F2483" s="233">
        <v>30925</v>
      </c>
      <c r="H2483" s="234">
        <v>1</v>
      </c>
      <c r="I2483" s="236">
        <v>1</v>
      </c>
      <c r="J2483" s="236"/>
      <c r="Z2483" s="176" t="s">
        <v>1144</v>
      </c>
    </row>
    <row r="2484" spans="1:26" x14ac:dyDescent="0.3">
      <c r="A2484" s="232">
        <v>814080</v>
      </c>
      <c r="B2484" s="232" t="s">
        <v>4539</v>
      </c>
      <c r="C2484" s="232" t="s">
        <v>468</v>
      </c>
      <c r="D2484" s="232" t="s">
        <v>911</v>
      </c>
      <c r="E2484" s="232">
        <v>1</v>
      </c>
      <c r="F2484" s="233" t="s">
        <v>4540</v>
      </c>
      <c r="G2484" s="232" t="s">
        <v>267</v>
      </c>
      <c r="H2484" s="234">
        <v>1</v>
      </c>
      <c r="I2484" s="236">
        <v>1</v>
      </c>
      <c r="J2484" s="236"/>
      <c r="Z2484" s="176" t="s">
        <v>1144</v>
      </c>
    </row>
    <row r="2485" spans="1:26" x14ac:dyDescent="0.3">
      <c r="A2485" s="232">
        <v>814119</v>
      </c>
      <c r="B2485" s="232" t="s">
        <v>4541</v>
      </c>
      <c r="C2485" s="232" t="s">
        <v>130</v>
      </c>
      <c r="D2485" s="232" t="s">
        <v>4542</v>
      </c>
      <c r="E2485" s="232">
        <v>1</v>
      </c>
      <c r="F2485" s="233">
        <v>34740</v>
      </c>
      <c r="G2485" s="232" t="s">
        <v>267</v>
      </c>
      <c r="H2485" s="234">
        <v>1</v>
      </c>
      <c r="I2485" s="236">
        <v>1</v>
      </c>
      <c r="J2485" s="236"/>
      <c r="Z2485" s="176" t="s">
        <v>1144</v>
      </c>
    </row>
    <row r="2486" spans="1:26" x14ac:dyDescent="0.3">
      <c r="A2486" s="232">
        <v>813773</v>
      </c>
      <c r="B2486" s="232" t="s">
        <v>4543</v>
      </c>
      <c r="C2486" s="232" t="s">
        <v>104</v>
      </c>
      <c r="D2486" s="232" t="s">
        <v>830</v>
      </c>
      <c r="E2486" s="232">
        <v>1</v>
      </c>
      <c r="F2486" s="233" t="s">
        <v>4544</v>
      </c>
      <c r="G2486" s="232" t="s">
        <v>251</v>
      </c>
      <c r="H2486" s="234">
        <v>1</v>
      </c>
      <c r="I2486" s="236">
        <v>1</v>
      </c>
      <c r="J2486" s="236"/>
      <c r="Z2486" s="176" t="s">
        <v>1144</v>
      </c>
    </row>
    <row r="2487" spans="1:26" x14ac:dyDescent="0.3">
      <c r="A2487" s="232">
        <v>813639</v>
      </c>
      <c r="B2487" s="232" t="s">
        <v>4547</v>
      </c>
      <c r="C2487" s="232" t="s">
        <v>104</v>
      </c>
      <c r="D2487" s="232" t="s">
        <v>1379</v>
      </c>
      <c r="E2487" s="232">
        <v>1</v>
      </c>
      <c r="F2487" s="233">
        <v>34700</v>
      </c>
      <c r="G2487" s="232" t="s">
        <v>265</v>
      </c>
      <c r="H2487" s="234">
        <v>1</v>
      </c>
      <c r="I2487" s="236">
        <v>1</v>
      </c>
      <c r="J2487" s="236"/>
      <c r="Z2487" s="176" t="s">
        <v>1144</v>
      </c>
    </row>
    <row r="2488" spans="1:26" x14ac:dyDescent="0.3">
      <c r="A2488" s="232">
        <v>814043</v>
      </c>
      <c r="B2488" s="232" t="s">
        <v>3091</v>
      </c>
      <c r="C2488" s="232" t="s">
        <v>165</v>
      </c>
      <c r="D2488" s="232" t="s">
        <v>1005</v>
      </c>
      <c r="E2488" s="232">
        <v>1</v>
      </c>
      <c r="F2488" s="233">
        <v>35280</v>
      </c>
      <c r="G2488" s="232" t="s">
        <v>621</v>
      </c>
      <c r="H2488" s="234">
        <v>1</v>
      </c>
      <c r="I2488" s="236">
        <v>1</v>
      </c>
      <c r="J2488" s="236"/>
      <c r="Z2488" s="176" t="s">
        <v>1144</v>
      </c>
    </row>
    <row r="2489" spans="1:26" x14ac:dyDescent="0.3">
      <c r="A2489" s="232">
        <v>814050</v>
      </c>
      <c r="B2489" s="232" t="s">
        <v>4548</v>
      </c>
      <c r="C2489" s="232" t="s">
        <v>4549</v>
      </c>
      <c r="D2489" s="232" t="s">
        <v>2570</v>
      </c>
      <c r="E2489" s="232">
        <v>1</v>
      </c>
      <c r="F2489" s="233">
        <v>33512</v>
      </c>
      <c r="G2489" s="232" t="s">
        <v>264</v>
      </c>
      <c r="H2489" s="234">
        <v>1</v>
      </c>
      <c r="I2489" s="236">
        <v>1</v>
      </c>
      <c r="J2489" s="236"/>
      <c r="Z2489" s="176" t="s">
        <v>1144</v>
      </c>
    </row>
    <row r="2490" spans="1:26" x14ac:dyDescent="0.3">
      <c r="A2490" s="232">
        <v>814151</v>
      </c>
      <c r="B2490" s="232" t="s">
        <v>4550</v>
      </c>
      <c r="C2490" s="232" t="s">
        <v>66</v>
      </c>
      <c r="D2490" s="232" t="s">
        <v>653</v>
      </c>
      <c r="E2490" s="232">
        <v>1</v>
      </c>
      <c r="F2490" s="233" t="s">
        <v>4551</v>
      </c>
      <c r="G2490" s="232" t="s">
        <v>262</v>
      </c>
      <c r="H2490" s="234">
        <v>1</v>
      </c>
      <c r="I2490" s="236">
        <v>1</v>
      </c>
      <c r="J2490" s="236"/>
      <c r="Z2490" s="176" t="s">
        <v>1144</v>
      </c>
    </row>
    <row r="2491" spans="1:26" x14ac:dyDescent="0.3">
      <c r="A2491" s="232">
        <v>814164</v>
      </c>
      <c r="B2491" s="232" t="s">
        <v>4552</v>
      </c>
      <c r="C2491" s="232" t="s">
        <v>92</v>
      </c>
      <c r="D2491" s="232" t="s">
        <v>919</v>
      </c>
      <c r="E2491" s="232">
        <v>1</v>
      </c>
      <c r="F2491" s="233">
        <v>32319</v>
      </c>
      <c r="G2491" s="232" t="s">
        <v>4553</v>
      </c>
      <c r="H2491" s="234">
        <v>1</v>
      </c>
      <c r="I2491" s="236">
        <v>1</v>
      </c>
      <c r="J2491" s="236"/>
      <c r="Z2491" s="176" t="s">
        <v>1144</v>
      </c>
    </row>
    <row r="2492" spans="1:26" x14ac:dyDescent="0.3">
      <c r="A2492" s="232">
        <v>813987</v>
      </c>
      <c r="B2492" s="232" t="s">
        <v>4563</v>
      </c>
      <c r="C2492" s="232" t="s">
        <v>4564</v>
      </c>
      <c r="D2492" s="232" t="s">
        <v>706</v>
      </c>
      <c r="E2492" s="232">
        <v>1</v>
      </c>
      <c r="F2492" s="233">
        <v>36175</v>
      </c>
      <c r="G2492" s="232" t="s">
        <v>4565</v>
      </c>
      <c r="H2492" s="234">
        <v>1</v>
      </c>
      <c r="I2492" s="236">
        <v>1</v>
      </c>
      <c r="J2492" s="236"/>
      <c r="Z2492" s="176" t="s">
        <v>1144</v>
      </c>
    </row>
    <row r="2493" spans="1:26" x14ac:dyDescent="0.3">
      <c r="A2493" s="232">
        <v>814007</v>
      </c>
      <c r="B2493" s="232" t="s">
        <v>4566</v>
      </c>
      <c r="C2493" s="232" t="s">
        <v>306</v>
      </c>
      <c r="D2493" s="232" t="s">
        <v>817</v>
      </c>
      <c r="E2493" s="232">
        <v>1</v>
      </c>
      <c r="F2493" s="233" t="s">
        <v>4567</v>
      </c>
      <c r="G2493" s="232" t="s">
        <v>4568</v>
      </c>
      <c r="H2493" s="234">
        <v>1</v>
      </c>
      <c r="I2493" s="236">
        <v>1</v>
      </c>
      <c r="J2493" s="236"/>
      <c r="Z2493" s="176" t="s">
        <v>1144</v>
      </c>
    </row>
    <row r="2494" spans="1:26" x14ac:dyDescent="0.3">
      <c r="A2494" s="232">
        <v>814035</v>
      </c>
      <c r="B2494" s="232" t="s">
        <v>4569</v>
      </c>
      <c r="C2494" s="232" t="s">
        <v>104</v>
      </c>
      <c r="D2494" s="232" t="s">
        <v>672</v>
      </c>
      <c r="E2494" s="232">
        <v>1</v>
      </c>
      <c r="F2494" s="233">
        <v>35974</v>
      </c>
      <c r="G2494" s="232" t="s">
        <v>770</v>
      </c>
      <c r="H2494" s="234">
        <v>1</v>
      </c>
      <c r="I2494" s="236">
        <v>1</v>
      </c>
      <c r="J2494" s="236"/>
      <c r="Z2494" s="176" t="s">
        <v>1144</v>
      </c>
    </row>
    <row r="2495" spans="1:26" x14ac:dyDescent="0.3">
      <c r="A2495" s="232">
        <v>811011</v>
      </c>
      <c r="B2495" s="232" t="s">
        <v>4571</v>
      </c>
      <c r="C2495" s="232" t="s">
        <v>104</v>
      </c>
      <c r="D2495" s="232" t="s">
        <v>4148</v>
      </c>
      <c r="E2495" s="232">
        <v>1</v>
      </c>
      <c r="F2495" s="233">
        <v>34354</v>
      </c>
      <c r="G2495" s="232" t="s">
        <v>1040</v>
      </c>
      <c r="H2495" s="234">
        <v>1</v>
      </c>
      <c r="I2495" s="236">
        <v>1</v>
      </c>
      <c r="J2495" s="236"/>
      <c r="Z2495" s="176" t="s">
        <v>1144</v>
      </c>
    </row>
    <row r="2496" spans="1:26" x14ac:dyDescent="0.3">
      <c r="A2496" s="232">
        <v>811500</v>
      </c>
      <c r="B2496" s="232" t="s">
        <v>4572</v>
      </c>
      <c r="C2496" s="232" t="s">
        <v>107</v>
      </c>
      <c r="D2496" s="232" t="s">
        <v>882</v>
      </c>
      <c r="E2496" s="232">
        <v>1</v>
      </c>
      <c r="F2496" s="233">
        <v>35827</v>
      </c>
      <c r="G2496" s="232" t="s">
        <v>253</v>
      </c>
      <c r="H2496" s="234">
        <v>1</v>
      </c>
      <c r="I2496" s="236">
        <v>1</v>
      </c>
      <c r="J2496" s="236"/>
      <c r="Z2496" s="176" t="s">
        <v>1144</v>
      </c>
    </row>
    <row r="2497" spans="1:26" x14ac:dyDescent="0.3">
      <c r="A2497" s="232">
        <v>810261</v>
      </c>
      <c r="B2497" s="232" t="s">
        <v>4573</v>
      </c>
      <c r="C2497" s="232" t="s">
        <v>68</v>
      </c>
      <c r="D2497" s="232" t="s">
        <v>918</v>
      </c>
      <c r="E2497" s="232">
        <v>1</v>
      </c>
      <c r="F2497" s="233">
        <v>35363</v>
      </c>
      <c r="G2497" s="232" t="s">
        <v>923</v>
      </c>
      <c r="H2497" s="234">
        <v>1</v>
      </c>
      <c r="I2497" s="236">
        <v>1</v>
      </c>
      <c r="J2497" s="236"/>
      <c r="Z2497" s="176" t="s">
        <v>1144</v>
      </c>
    </row>
    <row r="2498" spans="1:26" x14ac:dyDescent="0.3">
      <c r="A2498" s="232">
        <v>813641</v>
      </c>
      <c r="B2498" s="232" t="s">
        <v>4575</v>
      </c>
      <c r="C2498" s="232" t="s">
        <v>104</v>
      </c>
      <c r="D2498" s="232" t="s">
        <v>930</v>
      </c>
      <c r="E2498" s="232">
        <v>1</v>
      </c>
      <c r="F2498" s="233">
        <v>33774</v>
      </c>
      <c r="H2498" s="234">
        <v>1</v>
      </c>
      <c r="I2498" s="236">
        <v>1</v>
      </c>
      <c r="J2498" s="236"/>
      <c r="Z2498" s="176" t="s">
        <v>1144</v>
      </c>
    </row>
    <row r="2499" spans="1:26" x14ac:dyDescent="0.3">
      <c r="A2499" s="232">
        <v>813772</v>
      </c>
      <c r="B2499" s="232" t="s">
        <v>4576</v>
      </c>
      <c r="C2499" s="232" t="s">
        <v>67</v>
      </c>
      <c r="D2499" s="232" t="s">
        <v>883</v>
      </c>
      <c r="E2499" s="232">
        <v>1</v>
      </c>
      <c r="F2499" s="233" t="s">
        <v>4577</v>
      </c>
      <c r="G2499" s="232" t="s">
        <v>923</v>
      </c>
      <c r="H2499" s="234">
        <v>1</v>
      </c>
      <c r="I2499" s="236">
        <v>1</v>
      </c>
      <c r="J2499" s="236"/>
      <c r="Z2499" s="176" t="s">
        <v>1144</v>
      </c>
    </row>
    <row r="2500" spans="1:26" x14ac:dyDescent="0.3">
      <c r="A2500" s="232">
        <v>813581</v>
      </c>
      <c r="B2500" s="232" t="s">
        <v>4578</v>
      </c>
      <c r="C2500" s="232" t="s">
        <v>69</v>
      </c>
      <c r="D2500" s="232" t="s">
        <v>3699</v>
      </c>
      <c r="E2500" s="232">
        <v>1</v>
      </c>
      <c r="F2500" s="233">
        <v>31164</v>
      </c>
      <c r="H2500" s="234">
        <v>1</v>
      </c>
      <c r="I2500" s="236">
        <v>1</v>
      </c>
      <c r="J2500" s="236"/>
      <c r="Z2500" s="176" t="s">
        <v>1144</v>
      </c>
    </row>
    <row r="2501" spans="1:26" x14ac:dyDescent="0.3">
      <c r="A2501" s="232">
        <v>801736</v>
      </c>
      <c r="B2501" s="232" t="s">
        <v>4582</v>
      </c>
      <c r="C2501" s="232" t="s">
        <v>70</v>
      </c>
      <c r="D2501" s="232" t="s">
        <v>958</v>
      </c>
      <c r="E2501" s="232">
        <v>1</v>
      </c>
      <c r="F2501" s="233">
        <v>32875</v>
      </c>
      <c r="G2501" s="232" t="s">
        <v>4583</v>
      </c>
      <c r="H2501" s="234">
        <v>1</v>
      </c>
      <c r="I2501" s="236">
        <v>1</v>
      </c>
      <c r="J2501" s="236"/>
      <c r="Z2501" s="176" t="s">
        <v>1144</v>
      </c>
    </row>
    <row r="2502" spans="1:26" x14ac:dyDescent="0.3">
      <c r="A2502" s="232">
        <v>807928</v>
      </c>
      <c r="B2502" s="232" t="s">
        <v>4594</v>
      </c>
      <c r="C2502" s="232" t="s">
        <v>2590</v>
      </c>
      <c r="D2502" s="232" t="s">
        <v>650</v>
      </c>
      <c r="E2502" s="232">
        <v>1</v>
      </c>
      <c r="F2502" s="233">
        <v>35797</v>
      </c>
      <c r="G2502" s="232" t="s">
        <v>253</v>
      </c>
      <c r="H2502" s="234">
        <v>1</v>
      </c>
      <c r="I2502" s="236">
        <v>1</v>
      </c>
      <c r="J2502" s="236"/>
      <c r="Z2502" s="176" t="s">
        <v>1144</v>
      </c>
    </row>
    <row r="2503" spans="1:26" x14ac:dyDescent="0.3">
      <c r="A2503" s="232">
        <v>809623</v>
      </c>
      <c r="B2503" s="232" t="s">
        <v>4595</v>
      </c>
      <c r="C2503" s="232" t="s">
        <v>89</v>
      </c>
      <c r="D2503" s="232" t="s">
        <v>1643</v>
      </c>
      <c r="E2503" s="232">
        <v>1</v>
      </c>
      <c r="F2503" s="233">
        <v>30058</v>
      </c>
      <c r="G2503" s="232" t="s">
        <v>702</v>
      </c>
      <c r="H2503" s="234">
        <v>1</v>
      </c>
      <c r="I2503" s="236">
        <v>1</v>
      </c>
      <c r="J2503" s="236"/>
      <c r="Z2503" s="176" t="s">
        <v>1144</v>
      </c>
    </row>
    <row r="2504" spans="1:26" x14ac:dyDescent="0.3">
      <c r="A2504" s="232">
        <v>806660</v>
      </c>
      <c r="B2504" s="232" t="s">
        <v>4597</v>
      </c>
      <c r="C2504" s="232" t="s">
        <v>4598</v>
      </c>
      <c r="D2504" s="232" t="s">
        <v>664</v>
      </c>
      <c r="E2504" s="232">
        <v>1</v>
      </c>
      <c r="F2504" s="233">
        <v>30682</v>
      </c>
      <c r="G2504" s="232" t="s">
        <v>251</v>
      </c>
      <c r="H2504" s="234">
        <v>1</v>
      </c>
      <c r="I2504" s="236">
        <v>1</v>
      </c>
      <c r="J2504" s="236"/>
      <c r="Z2504" s="176" t="s">
        <v>1144</v>
      </c>
    </row>
    <row r="2505" spans="1:26" x14ac:dyDescent="0.3">
      <c r="A2505" s="232">
        <v>811558</v>
      </c>
      <c r="B2505" s="232" t="s">
        <v>4600</v>
      </c>
      <c r="C2505" s="232" t="s">
        <v>120</v>
      </c>
      <c r="D2505" s="232" t="s">
        <v>1399</v>
      </c>
      <c r="E2505" s="232">
        <v>1</v>
      </c>
      <c r="F2505" s="233">
        <v>35855</v>
      </c>
      <c r="G2505" s="232" t="s">
        <v>927</v>
      </c>
      <c r="H2505" s="234">
        <v>1</v>
      </c>
      <c r="I2505" s="236">
        <v>1</v>
      </c>
      <c r="J2505" s="236"/>
      <c r="Z2505" s="176" t="s">
        <v>1144</v>
      </c>
    </row>
    <row r="2506" spans="1:26" x14ac:dyDescent="0.3">
      <c r="A2506" s="232">
        <v>812663</v>
      </c>
      <c r="B2506" s="232" t="s">
        <v>4601</v>
      </c>
      <c r="C2506" s="232" t="s">
        <v>208</v>
      </c>
      <c r="D2506" s="232" t="s">
        <v>1962</v>
      </c>
      <c r="E2506" s="232">
        <v>1</v>
      </c>
      <c r="F2506" s="233">
        <v>36526</v>
      </c>
      <c r="G2506" s="232" t="s">
        <v>251</v>
      </c>
      <c r="H2506" s="234">
        <v>1</v>
      </c>
      <c r="I2506" s="236">
        <v>1</v>
      </c>
      <c r="J2506" s="236"/>
      <c r="Z2506" s="176" t="s">
        <v>1144</v>
      </c>
    </row>
    <row r="2507" spans="1:26" x14ac:dyDescent="0.3">
      <c r="A2507" s="232">
        <v>812988</v>
      </c>
      <c r="B2507" s="232" t="s">
        <v>4602</v>
      </c>
      <c r="C2507" s="232" t="s">
        <v>747</v>
      </c>
      <c r="D2507" s="232" t="s">
        <v>953</v>
      </c>
      <c r="E2507" s="232">
        <v>1</v>
      </c>
      <c r="F2507" s="233">
        <v>28872</v>
      </c>
      <c r="G2507" s="232" t="s">
        <v>4603</v>
      </c>
      <c r="H2507" s="234">
        <v>1</v>
      </c>
      <c r="I2507" s="236">
        <v>1</v>
      </c>
      <c r="J2507" s="236"/>
      <c r="Z2507" s="176" t="s">
        <v>1144</v>
      </c>
    </row>
    <row r="2508" spans="1:26" x14ac:dyDescent="0.3">
      <c r="A2508" s="232">
        <v>807332</v>
      </c>
      <c r="B2508" s="232" t="s">
        <v>4606</v>
      </c>
      <c r="C2508" s="232" t="s">
        <v>4356</v>
      </c>
      <c r="D2508" s="232" t="s">
        <v>684</v>
      </c>
      <c r="E2508" s="232">
        <v>1</v>
      </c>
      <c r="F2508" s="233">
        <v>36161</v>
      </c>
      <c r="G2508" s="232" t="s">
        <v>251</v>
      </c>
      <c r="H2508" s="234">
        <v>1</v>
      </c>
      <c r="I2508" s="236">
        <v>1</v>
      </c>
      <c r="J2508" s="236"/>
      <c r="Z2508" s="176" t="s">
        <v>1144</v>
      </c>
    </row>
    <row r="2509" spans="1:26" x14ac:dyDescent="0.3">
      <c r="A2509" s="232">
        <v>804453</v>
      </c>
      <c r="B2509" s="232" t="s">
        <v>4607</v>
      </c>
      <c r="C2509" s="232" t="s">
        <v>361</v>
      </c>
      <c r="D2509" s="232" t="s">
        <v>672</v>
      </c>
      <c r="E2509" s="232">
        <v>1</v>
      </c>
      <c r="F2509" s="233">
        <v>34335</v>
      </c>
      <c r="G2509" s="232" t="s">
        <v>702</v>
      </c>
      <c r="H2509" s="234">
        <v>1</v>
      </c>
      <c r="I2509" s="236">
        <v>1</v>
      </c>
      <c r="J2509" s="236"/>
      <c r="Z2509" s="176" t="s">
        <v>1144</v>
      </c>
    </row>
    <row r="2510" spans="1:26" x14ac:dyDescent="0.3">
      <c r="A2510" s="232">
        <v>800199</v>
      </c>
      <c r="B2510" s="232" t="s">
        <v>4612</v>
      </c>
      <c r="C2510" s="232" t="s">
        <v>67</v>
      </c>
      <c r="D2510" s="232" t="s">
        <v>737</v>
      </c>
      <c r="E2510" s="232">
        <v>1</v>
      </c>
      <c r="F2510" s="233">
        <v>28509</v>
      </c>
      <c r="G2510" s="232" t="s">
        <v>668</v>
      </c>
      <c r="H2510" s="234">
        <v>1</v>
      </c>
      <c r="I2510" s="236">
        <v>1</v>
      </c>
      <c r="J2510" s="236"/>
      <c r="W2510" s="176" t="s">
        <v>1144</v>
      </c>
      <c r="X2510" s="176" t="s">
        <v>1144</v>
      </c>
      <c r="Z2510" s="176" t="s">
        <v>1144</v>
      </c>
    </row>
    <row r="2511" spans="1:26" x14ac:dyDescent="0.3">
      <c r="A2511" s="232">
        <v>804385</v>
      </c>
      <c r="B2511" s="232" t="s">
        <v>4617</v>
      </c>
      <c r="C2511" s="232" t="s">
        <v>90</v>
      </c>
      <c r="D2511" s="232" t="s">
        <v>4618</v>
      </c>
      <c r="E2511" s="232">
        <v>1</v>
      </c>
      <c r="H2511" s="234">
        <v>1</v>
      </c>
      <c r="I2511" s="236">
        <v>1</v>
      </c>
      <c r="J2511" s="236"/>
      <c r="Z2511" s="176" t="s">
        <v>1144</v>
      </c>
    </row>
    <row r="2512" spans="1:26" x14ac:dyDescent="0.3">
      <c r="A2512" s="232">
        <v>806954</v>
      </c>
      <c r="B2512" s="232" t="s">
        <v>4619</v>
      </c>
      <c r="C2512" s="232" t="s">
        <v>367</v>
      </c>
      <c r="D2512" s="232" t="s">
        <v>1007</v>
      </c>
      <c r="E2512" s="232">
        <v>1</v>
      </c>
      <c r="F2512" s="233">
        <v>28583</v>
      </c>
      <c r="G2512" s="232" t="s">
        <v>251</v>
      </c>
      <c r="H2512" s="234">
        <v>1</v>
      </c>
      <c r="I2512" s="236">
        <v>1</v>
      </c>
      <c r="J2512" s="236"/>
      <c r="Z2512" s="176" t="s">
        <v>1144</v>
      </c>
    </row>
    <row r="2513" spans="1:26" x14ac:dyDescent="0.3">
      <c r="A2513" s="232">
        <v>810159</v>
      </c>
      <c r="B2513" s="232" t="s">
        <v>1332</v>
      </c>
      <c r="C2513" s="232" t="s">
        <v>2105</v>
      </c>
      <c r="D2513" s="232" t="s">
        <v>1003</v>
      </c>
      <c r="E2513" s="232">
        <v>1</v>
      </c>
      <c r="F2513" s="233">
        <v>36434</v>
      </c>
      <c r="G2513" s="232" t="s">
        <v>617</v>
      </c>
      <c r="H2513" s="234">
        <v>1</v>
      </c>
      <c r="I2513" s="236">
        <v>1</v>
      </c>
      <c r="J2513" s="236"/>
      <c r="Z2513" s="176" t="s">
        <v>1144</v>
      </c>
    </row>
    <row r="2514" spans="1:26" x14ac:dyDescent="0.3">
      <c r="A2514" s="232">
        <v>805521</v>
      </c>
      <c r="B2514" s="232" t="s">
        <v>4622</v>
      </c>
      <c r="C2514" s="232" t="s">
        <v>392</v>
      </c>
      <c r="D2514" s="232" t="s">
        <v>972</v>
      </c>
      <c r="E2514" s="232">
        <v>1</v>
      </c>
      <c r="F2514" s="233">
        <v>31168</v>
      </c>
      <c r="G2514" s="232" t="s">
        <v>1918</v>
      </c>
      <c r="H2514" s="234">
        <v>1</v>
      </c>
      <c r="I2514" s="236">
        <v>1</v>
      </c>
      <c r="J2514" s="236"/>
      <c r="Z2514" s="176" t="s">
        <v>1144</v>
      </c>
    </row>
    <row r="2515" spans="1:26" x14ac:dyDescent="0.3">
      <c r="A2515" s="232">
        <v>810769</v>
      </c>
      <c r="B2515" s="232" t="s">
        <v>4624</v>
      </c>
      <c r="C2515" s="232" t="s">
        <v>66</v>
      </c>
      <c r="D2515" s="232" t="s">
        <v>1000</v>
      </c>
      <c r="E2515" s="232">
        <v>1</v>
      </c>
      <c r="F2515" s="233">
        <v>34448</v>
      </c>
      <c r="G2515" s="232" t="s">
        <v>251</v>
      </c>
      <c r="H2515" s="234">
        <v>1</v>
      </c>
      <c r="I2515" s="236">
        <v>1</v>
      </c>
      <c r="J2515" s="236"/>
      <c r="Z2515" s="176" t="s">
        <v>1144</v>
      </c>
    </row>
    <row r="2516" spans="1:26" x14ac:dyDescent="0.3">
      <c r="A2516" s="232">
        <v>809864</v>
      </c>
      <c r="B2516" s="232" t="s">
        <v>4627</v>
      </c>
      <c r="C2516" s="232" t="s">
        <v>128</v>
      </c>
      <c r="D2516" s="232" t="s">
        <v>971</v>
      </c>
      <c r="E2516" s="232">
        <v>1</v>
      </c>
      <c r="F2516" s="233">
        <v>35431</v>
      </c>
      <c r="G2516" s="232" t="s">
        <v>3133</v>
      </c>
      <c r="H2516" s="234">
        <v>1</v>
      </c>
      <c r="I2516" s="236">
        <v>1</v>
      </c>
      <c r="J2516" s="236"/>
      <c r="V2516" s="176" t="s">
        <v>1144</v>
      </c>
      <c r="Z2516" s="176" t="s">
        <v>1144</v>
      </c>
    </row>
    <row r="2517" spans="1:26" x14ac:dyDescent="0.3">
      <c r="A2517" s="232">
        <v>810158</v>
      </c>
      <c r="B2517" s="232" t="s">
        <v>1332</v>
      </c>
      <c r="C2517" s="232" t="s">
        <v>303</v>
      </c>
      <c r="D2517" s="232" t="s">
        <v>607</v>
      </c>
      <c r="E2517" s="232">
        <v>1</v>
      </c>
      <c r="F2517" s="233">
        <v>31048</v>
      </c>
      <c r="G2517" s="232" t="s">
        <v>4629</v>
      </c>
      <c r="H2517" s="234">
        <v>1</v>
      </c>
      <c r="I2517" s="236">
        <v>1</v>
      </c>
      <c r="J2517" s="236"/>
      <c r="V2517" s="176" t="s">
        <v>1144</v>
      </c>
      <c r="Z2517" s="176" t="s">
        <v>1144</v>
      </c>
    </row>
    <row r="2518" spans="1:26" x14ac:dyDescent="0.3">
      <c r="A2518" s="232">
        <v>814023</v>
      </c>
      <c r="B2518" s="232" t="s">
        <v>4633</v>
      </c>
      <c r="C2518" s="232" t="s">
        <v>141</v>
      </c>
      <c r="D2518" s="232" t="s">
        <v>691</v>
      </c>
      <c r="E2518" s="232">
        <v>1</v>
      </c>
      <c r="F2518" s="233">
        <v>36617</v>
      </c>
      <c r="G2518" s="232" t="s">
        <v>251</v>
      </c>
      <c r="H2518" s="234">
        <v>1</v>
      </c>
      <c r="I2518" s="236">
        <v>1</v>
      </c>
      <c r="J2518" s="236"/>
      <c r="Z2518" s="176" t="s">
        <v>1144</v>
      </c>
    </row>
    <row r="2519" spans="1:26" x14ac:dyDescent="0.3">
      <c r="A2519" s="232">
        <v>814193</v>
      </c>
      <c r="B2519" s="232" t="s">
        <v>4634</v>
      </c>
      <c r="C2519" s="232" t="s">
        <v>105</v>
      </c>
      <c r="D2519" s="232" t="s">
        <v>726</v>
      </c>
      <c r="E2519" s="232">
        <v>1</v>
      </c>
      <c r="F2519" s="233">
        <v>35796</v>
      </c>
      <c r="G2519" s="232" t="s">
        <v>798</v>
      </c>
      <c r="H2519" s="234">
        <v>1</v>
      </c>
      <c r="I2519" s="236">
        <v>1</v>
      </c>
      <c r="J2519" s="236"/>
      <c r="Z2519" s="176" t="s">
        <v>1144</v>
      </c>
    </row>
    <row r="2520" spans="1:26" x14ac:dyDescent="0.3">
      <c r="A2520" s="232">
        <v>808720</v>
      </c>
      <c r="B2520" s="232" t="s">
        <v>4635</v>
      </c>
      <c r="C2520" s="232" t="s">
        <v>4636</v>
      </c>
      <c r="D2520" s="232" t="s">
        <v>1182</v>
      </c>
      <c r="E2520" s="232">
        <v>1</v>
      </c>
      <c r="F2520" s="233">
        <v>35796</v>
      </c>
      <c r="G2520" s="232" t="s">
        <v>790</v>
      </c>
      <c r="H2520" s="234">
        <v>1</v>
      </c>
      <c r="I2520" s="236">
        <v>1</v>
      </c>
      <c r="J2520" s="236"/>
      <c r="Z2520" s="176" t="s">
        <v>1144</v>
      </c>
    </row>
    <row r="2521" spans="1:26" x14ac:dyDescent="0.3">
      <c r="A2521" s="232">
        <v>812160</v>
      </c>
      <c r="B2521" s="232" t="s">
        <v>4639</v>
      </c>
      <c r="C2521" s="232" t="s">
        <v>125</v>
      </c>
      <c r="D2521" s="232" t="s">
        <v>744</v>
      </c>
      <c r="E2521" s="232">
        <v>1</v>
      </c>
      <c r="F2521" s="233">
        <v>35796</v>
      </c>
      <c r="G2521" s="232" t="s">
        <v>265</v>
      </c>
      <c r="H2521" s="234">
        <v>1</v>
      </c>
      <c r="I2521" s="236">
        <v>1</v>
      </c>
      <c r="J2521" s="236"/>
      <c r="Z2521" s="176" t="s">
        <v>1144</v>
      </c>
    </row>
    <row r="2522" spans="1:26" x14ac:dyDescent="0.3">
      <c r="A2522" s="232">
        <v>812928</v>
      </c>
      <c r="B2522" s="232" t="s">
        <v>4642</v>
      </c>
      <c r="C2522" s="232" t="s">
        <v>175</v>
      </c>
      <c r="D2522" s="232" t="s">
        <v>602</v>
      </c>
      <c r="E2522" s="232">
        <v>1</v>
      </c>
      <c r="F2522" s="233">
        <v>31801</v>
      </c>
      <c r="G2522" s="232" t="s">
        <v>251</v>
      </c>
      <c r="H2522" s="234">
        <v>1</v>
      </c>
      <c r="I2522" s="236">
        <v>1</v>
      </c>
      <c r="J2522" s="236"/>
      <c r="Z2522" s="176" t="s">
        <v>1144</v>
      </c>
    </row>
    <row r="2523" spans="1:26" x14ac:dyDescent="0.3">
      <c r="A2523" s="232">
        <v>808352</v>
      </c>
      <c r="B2523" s="232" t="s">
        <v>4646</v>
      </c>
      <c r="C2523" s="232" t="s">
        <v>176</v>
      </c>
      <c r="D2523" s="232" t="s">
        <v>1239</v>
      </c>
      <c r="E2523" s="232">
        <v>1</v>
      </c>
      <c r="F2523" s="233">
        <v>32874</v>
      </c>
      <c r="G2523" s="232" t="s">
        <v>702</v>
      </c>
      <c r="H2523" s="234">
        <v>1</v>
      </c>
      <c r="I2523" s="236">
        <v>1</v>
      </c>
      <c r="J2523" s="236"/>
      <c r="Z2523" s="176" t="s">
        <v>1144</v>
      </c>
    </row>
    <row r="2524" spans="1:26" x14ac:dyDescent="0.3">
      <c r="A2524" s="232">
        <v>812023</v>
      </c>
      <c r="B2524" s="232" t="s">
        <v>4647</v>
      </c>
      <c r="C2524" s="232" t="s">
        <v>114</v>
      </c>
      <c r="D2524" s="232" t="s">
        <v>649</v>
      </c>
      <c r="E2524" s="232">
        <v>1</v>
      </c>
      <c r="F2524" s="233">
        <v>34335</v>
      </c>
      <c r="G2524" s="232" t="s">
        <v>261</v>
      </c>
      <c r="H2524" s="234">
        <v>1</v>
      </c>
      <c r="I2524" s="236">
        <v>1</v>
      </c>
      <c r="J2524" s="236"/>
      <c r="Z2524" s="176" t="s">
        <v>1144</v>
      </c>
    </row>
    <row r="2525" spans="1:26" x14ac:dyDescent="0.3">
      <c r="A2525" s="232">
        <v>812132</v>
      </c>
      <c r="B2525" s="232" t="s">
        <v>4648</v>
      </c>
      <c r="C2525" s="232" t="s">
        <v>89</v>
      </c>
      <c r="D2525" s="232" t="s">
        <v>922</v>
      </c>
      <c r="E2525" s="232">
        <v>1</v>
      </c>
      <c r="F2525" s="233">
        <v>34718</v>
      </c>
      <c r="G2525" s="232" t="s">
        <v>262</v>
      </c>
      <c r="H2525" s="234">
        <v>1</v>
      </c>
      <c r="I2525" s="236">
        <v>1</v>
      </c>
      <c r="J2525" s="236"/>
      <c r="Z2525" s="176" t="s">
        <v>1144</v>
      </c>
    </row>
    <row r="2526" spans="1:26" x14ac:dyDescent="0.3">
      <c r="A2526" s="232">
        <v>812309</v>
      </c>
      <c r="B2526" s="232" t="s">
        <v>4649</v>
      </c>
      <c r="C2526" s="232" t="s">
        <v>4650</v>
      </c>
      <c r="D2526" s="232" t="s">
        <v>1087</v>
      </c>
      <c r="E2526" s="232">
        <v>1</v>
      </c>
      <c r="F2526" s="233">
        <v>32068</v>
      </c>
      <c r="G2526" s="232" t="s">
        <v>4651</v>
      </c>
      <c r="H2526" s="234">
        <v>1</v>
      </c>
      <c r="I2526" s="236">
        <v>1</v>
      </c>
      <c r="J2526" s="236"/>
      <c r="Z2526" s="176" t="s">
        <v>1144</v>
      </c>
    </row>
    <row r="2527" spans="1:26" x14ac:dyDescent="0.3">
      <c r="A2527" s="232">
        <v>812377</v>
      </c>
      <c r="B2527" s="232" t="s">
        <v>4652</v>
      </c>
      <c r="C2527" s="232" t="s">
        <v>171</v>
      </c>
      <c r="D2527" s="232" t="s">
        <v>4653</v>
      </c>
      <c r="E2527" s="232">
        <v>1</v>
      </c>
      <c r="F2527" s="233">
        <v>33685</v>
      </c>
      <c r="G2527" s="232" t="s">
        <v>3824</v>
      </c>
      <c r="H2527" s="234">
        <v>1</v>
      </c>
      <c r="I2527" s="236">
        <v>1</v>
      </c>
      <c r="J2527" s="236"/>
      <c r="Z2527" s="176" t="s">
        <v>1144</v>
      </c>
    </row>
    <row r="2528" spans="1:26" x14ac:dyDescent="0.3">
      <c r="A2528" s="232">
        <v>812705</v>
      </c>
      <c r="B2528" s="232" t="s">
        <v>4654</v>
      </c>
      <c r="C2528" s="232" t="s">
        <v>235</v>
      </c>
      <c r="D2528" s="232" t="s">
        <v>4655</v>
      </c>
      <c r="E2528" s="232">
        <v>1</v>
      </c>
      <c r="F2528" s="233">
        <v>32642</v>
      </c>
      <c r="G2528" s="232" t="s">
        <v>4656</v>
      </c>
      <c r="H2528" s="234">
        <v>1</v>
      </c>
      <c r="I2528" s="236">
        <v>1</v>
      </c>
      <c r="J2528" s="236"/>
      <c r="Z2528" s="176" t="s">
        <v>1144</v>
      </c>
    </row>
    <row r="2529" spans="1:26" x14ac:dyDescent="0.3">
      <c r="A2529" s="232">
        <v>812706</v>
      </c>
      <c r="B2529" s="232" t="s">
        <v>4657</v>
      </c>
      <c r="C2529" s="232" t="s">
        <v>140</v>
      </c>
      <c r="D2529" s="232" t="s">
        <v>1036</v>
      </c>
      <c r="E2529" s="232">
        <v>1</v>
      </c>
      <c r="F2529" s="233">
        <v>35318</v>
      </c>
      <c r="G2529" s="232" t="s">
        <v>269</v>
      </c>
      <c r="H2529" s="234">
        <v>1</v>
      </c>
      <c r="I2529" s="236">
        <v>1</v>
      </c>
      <c r="J2529" s="236"/>
      <c r="Z2529" s="176" t="s">
        <v>1144</v>
      </c>
    </row>
    <row r="2530" spans="1:26" x14ac:dyDescent="0.3">
      <c r="A2530" s="232">
        <v>812712</v>
      </c>
      <c r="B2530" s="232" t="s">
        <v>4658</v>
      </c>
      <c r="C2530" s="232" t="s">
        <v>61</v>
      </c>
      <c r="D2530" s="232" t="s">
        <v>633</v>
      </c>
      <c r="E2530" s="232">
        <v>1</v>
      </c>
      <c r="F2530" s="233">
        <v>34364</v>
      </c>
      <c r="G2530" s="232" t="s">
        <v>251</v>
      </c>
      <c r="H2530" s="234">
        <v>1</v>
      </c>
      <c r="I2530" s="236">
        <v>1</v>
      </c>
      <c r="J2530" s="236"/>
      <c r="Z2530" s="176" t="s">
        <v>1144</v>
      </c>
    </row>
    <row r="2531" spans="1:26" x14ac:dyDescent="0.3">
      <c r="A2531" s="232">
        <v>812724</v>
      </c>
      <c r="B2531" s="232" t="s">
        <v>4659</v>
      </c>
      <c r="C2531" s="232" t="s">
        <v>61</v>
      </c>
      <c r="D2531" s="232" t="s">
        <v>747</v>
      </c>
      <c r="E2531" s="232">
        <v>1</v>
      </c>
      <c r="F2531" s="233">
        <v>34201</v>
      </c>
      <c r="G2531" s="232" t="s">
        <v>262</v>
      </c>
      <c r="H2531" s="234">
        <v>1</v>
      </c>
      <c r="I2531" s="236">
        <v>1</v>
      </c>
      <c r="J2531" s="236"/>
      <c r="Z2531" s="176" t="s">
        <v>1144</v>
      </c>
    </row>
    <row r="2532" spans="1:26" x14ac:dyDescent="0.3">
      <c r="A2532" s="232">
        <v>812759</v>
      </c>
      <c r="B2532" s="232" t="s">
        <v>4660</v>
      </c>
      <c r="C2532" s="232" t="s">
        <v>68</v>
      </c>
      <c r="D2532" s="232" t="s">
        <v>794</v>
      </c>
      <c r="E2532" s="232">
        <v>1</v>
      </c>
      <c r="F2532" s="233">
        <v>29221</v>
      </c>
      <c r="G2532" s="232" t="s">
        <v>4661</v>
      </c>
      <c r="H2532" s="234">
        <v>1</v>
      </c>
      <c r="I2532" s="236">
        <v>1</v>
      </c>
      <c r="J2532" s="236"/>
      <c r="Z2532" s="176" t="s">
        <v>1144</v>
      </c>
    </row>
    <row r="2533" spans="1:26" x14ac:dyDescent="0.3">
      <c r="A2533" s="232">
        <v>812970</v>
      </c>
      <c r="B2533" s="232" t="s">
        <v>4662</v>
      </c>
      <c r="C2533" s="232" t="s">
        <v>89</v>
      </c>
      <c r="D2533" s="232" t="s">
        <v>4220</v>
      </c>
      <c r="E2533" s="232">
        <v>1</v>
      </c>
      <c r="F2533" s="233">
        <v>35148</v>
      </c>
      <c r="G2533" s="232" t="s">
        <v>2848</v>
      </c>
      <c r="H2533" s="234">
        <v>1</v>
      </c>
      <c r="I2533" s="236">
        <v>1</v>
      </c>
      <c r="J2533" s="236"/>
      <c r="Z2533" s="176" t="s">
        <v>1144</v>
      </c>
    </row>
    <row r="2534" spans="1:26" x14ac:dyDescent="0.3">
      <c r="A2534" s="232">
        <v>813023</v>
      </c>
      <c r="B2534" s="232" t="s">
        <v>4663</v>
      </c>
      <c r="C2534" s="232" t="s">
        <v>70</v>
      </c>
      <c r="D2534" s="232" t="s">
        <v>747</v>
      </c>
      <c r="E2534" s="232">
        <v>1</v>
      </c>
      <c r="F2534" s="233">
        <v>35923</v>
      </c>
      <c r="G2534" s="232" t="s">
        <v>251</v>
      </c>
      <c r="H2534" s="234">
        <v>1</v>
      </c>
      <c r="I2534" s="236">
        <v>1</v>
      </c>
      <c r="J2534" s="236"/>
      <c r="Z2534" s="176" t="s">
        <v>1144</v>
      </c>
    </row>
    <row r="2535" spans="1:26" x14ac:dyDescent="0.3">
      <c r="A2535" s="232">
        <v>813026</v>
      </c>
      <c r="B2535" s="232" t="s">
        <v>4664</v>
      </c>
      <c r="C2535" s="232" t="s">
        <v>126</v>
      </c>
      <c r="D2535" s="232" t="s">
        <v>2570</v>
      </c>
      <c r="E2535" s="232">
        <v>1</v>
      </c>
      <c r="F2535" s="233">
        <v>30057</v>
      </c>
      <c r="G2535" s="232" t="s">
        <v>1947</v>
      </c>
      <c r="H2535" s="234">
        <v>1</v>
      </c>
      <c r="I2535" s="236">
        <v>1</v>
      </c>
      <c r="J2535" s="236"/>
      <c r="Z2535" s="176" t="s">
        <v>1144</v>
      </c>
    </row>
    <row r="2536" spans="1:26" x14ac:dyDescent="0.3">
      <c r="A2536" s="232">
        <v>813351</v>
      </c>
      <c r="B2536" s="232" t="s">
        <v>4665</v>
      </c>
      <c r="C2536" s="232" t="s">
        <v>121</v>
      </c>
      <c r="D2536" s="232" t="s">
        <v>4666</v>
      </c>
      <c r="E2536" s="232">
        <v>1</v>
      </c>
      <c r="F2536" s="233">
        <v>35192</v>
      </c>
      <c r="G2536" s="232" t="s">
        <v>267</v>
      </c>
      <c r="H2536" s="234">
        <v>1</v>
      </c>
      <c r="I2536" s="236">
        <v>1</v>
      </c>
      <c r="J2536" s="236"/>
      <c r="Z2536" s="176" t="s">
        <v>1144</v>
      </c>
    </row>
    <row r="2537" spans="1:26" x14ac:dyDescent="0.3">
      <c r="A2537" s="232">
        <v>813362</v>
      </c>
      <c r="B2537" s="232" t="s">
        <v>4667</v>
      </c>
      <c r="C2537" s="232" t="s">
        <v>86</v>
      </c>
      <c r="D2537" s="232" t="s">
        <v>1047</v>
      </c>
      <c r="E2537" s="232">
        <v>1</v>
      </c>
      <c r="F2537" s="233">
        <v>32565</v>
      </c>
      <c r="G2537" s="232" t="s">
        <v>915</v>
      </c>
      <c r="H2537" s="234">
        <v>1</v>
      </c>
      <c r="I2537" s="236">
        <v>1</v>
      </c>
      <c r="J2537" s="236"/>
      <c r="Z2537" s="176" t="s">
        <v>1144</v>
      </c>
    </row>
    <row r="2538" spans="1:26" x14ac:dyDescent="0.3">
      <c r="A2538" s="232">
        <v>812385</v>
      </c>
      <c r="B2538" s="232" t="s">
        <v>4669</v>
      </c>
      <c r="C2538" s="232" t="s">
        <v>129</v>
      </c>
      <c r="D2538" s="232" t="s">
        <v>628</v>
      </c>
      <c r="E2538" s="232">
        <v>1</v>
      </c>
      <c r="F2538" s="233">
        <v>35321</v>
      </c>
      <c r="G2538" s="232" t="s">
        <v>251</v>
      </c>
      <c r="H2538" s="234">
        <v>1</v>
      </c>
      <c r="I2538" s="236">
        <v>1</v>
      </c>
      <c r="J2538" s="236"/>
      <c r="Z2538" s="176" t="s">
        <v>1144</v>
      </c>
    </row>
    <row r="2539" spans="1:26" x14ac:dyDescent="0.3">
      <c r="A2539" s="232">
        <v>813454</v>
      </c>
      <c r="B2539" s="232" t="s">
        <v>4674</v>
      </c>
      <c r="C2539" s="232" t="s">
        <v>161</v>
      </c>
      <c r="D2539" s="232" t="s">
        <v>3008</v>
      </c>
      <c r="E2539" s="232">
        <v>1</v>
      </c>
      <c r="F2539" s="233">
        <v>33819</v>
      </c>
      <c r="G2539" s="232" t="s">
        <v>251</v>
      </c>
      <c r="H2539" s="234">
        <v>1</v>
      </c>
      <c r="I2539" s="236">
        <v>1</v>
      </c>
      <c r="J2539" s="236"/>
      <c r="Z2539" s="176" t="s">
        <v>1144</v>
      </c>
    </row>
    <row r="2540" spans="1:26" x14ac:dyDescent="0.3">
      <c r="A2540" s="232">
        <v>814101</v>
      </c>
      <c r="B2540" s="232" t="s">
        <v>4675</v>
      </c>
      <c r="C2540" s="232" t="s">
        <v>104</v>
      </c>
      <c r="D2540" s="232" t="s">
        <v>627</v>
      </c>
      <c r="E2540" s="232">
        <v>1</v>
      </c>
      <c r="F2540" s="233">
        <v>36185</v>
      </c>
      <c r="G2540" s="232" t="s">
        <v>663</v>
      </c>
      <c r="H2540" s="234">
        <v>1</v>
      </c>
      <c r="I2540" s="236">
        <v>1</v>
      </c>
      <c r="J2540" s="236"/>
      <c r="Z2540" s="176" t="s">
        <v>1144</v>
      </c>
    </row>
    <row r="2541" spans="1:26" x14ac:dyDescent="0.3">
      <c r="A2541" s="232">
        <v>808332</v>
      </c>
      <c r="B2541" s="232" t="s">
        <v>4680</v>
      </c>
      <c r="C2541" s="232" t="s">
        <v>4681</v>
      </c>
      <c r="D2541" s="232" t="s">
        <v>4682</v>
      </c>
      <c r="E2541" s="232">
        <v>1</v>
      </c>
      <c r="F2541" s="233">
        <v>31048</v>
      </c>
      <c r="G2541" s="232" t="s">
        <v>4683</v>
      </c>
      <c r="H2541" s="234">
        <v>1</v>
      </c>
      <c r="I2541" s="236">
        <v>1</v>
      </c>
      <c r="J2541" s="236"/>
      <c r="Z2541" s="176" t="s">
        <v>1144</v>
      </c>
    </row>
    <row r="2542" spans="1:26" x14ac:dyDescent="0.3">
      <c r="A2542" s="232">
        <v>809625</v>
      </c>
      <c r="B2542" s="232" t="s">
        <v>4689</v>
      </c>
      <c r="C2542" s="232" t="s">
        <v>279</v>
      </c>
      <c r="D2542" s="232" t="s">
        <v>3524</v>
      </c>
      <c r="E2542" s="232">
        <v>1</v>
      </c>
      <c r="G2542" s="232" t="s">
        <v>702</v>
      </c>
      <c r="H2542" s="234">
        <v>1</v>
      </c>
      <c r="I2542" s="236">
        <v>1</v>
      </c>
      <c r="J2542" s="236"/>
      <c r="X2542" s="176" t="s">
        <v>1144</v>
      </c>
      <c r="Z2542" s="176" t="s">
        <v>1144</v>
      </c>
    </row>
    <row r="2543" spans="1:26" x14ac:dyDescent="0.3">
      <c r="A2543" s="232">
        <v>810010</v>
      </c>
      <c r="B2543" s="232" t="s">
        <v>4691</v>
      </c>
      <c r="C2543" s="232" t="s">
        <v>131</v>
      </c>
      <c r="D2543" s="232" t="s">
        <v>686</v>
      </c>
      <c r="E2543" s="232">
        <v>1</v>
      </c>
      <c r="F2543" s="233">
        <v>36104</v>
      </c>
      <c r="G2543" s="232" t="s">
        <v>251</v>
      </c>
      <c r="H2543" s="234">
        <v>1</v>
      </c>
      <c r="I2543" s="236">
        <v>1</v>
      </c>
      <c r="J2543" s="236"/>
      <c r="Z2543" s="176" t="s">
        <v>1144</v>
      </c>
    </row>
    <row r="2544" spans="1:26" x14ac:dyDescent="0.3">
      <c r="A2544" s="232">
        <v>810013</v>
      </c>
      <c r="B2544" s="232" t="s">
        <v>4692</v>
      </c>
      <c r="C2544" s="232" t="s">
        <v>187</v>
      </c>
      <c r="D2544" s="232" t="s">
        <v>670</v>
      </c>
      <c r="E2544" s="232">
        <v>1</v>
      </c>
      <c r="F2544" s="233">
        <v>36030</v>
      </c>
      <c r="G2544" s="232" t="s">
        <v>251</v>
      </c>
      <c r="H2544" s="234">
        <v>1</v>
      </c>
      <c r="I2544" s="236">
        <v>1</v>
      </c>
      <c r="J2544" s="236"/>
      <c r="Z2544" s="176" t="s">
        <v>1144</v>
      </c>
    </row>
    <row r="2545" spans="1:26" x14ac:dyDescent="0.3">
      <c r="A2545" s="232">
        <v>811264</v>
      </c>
      <c r="B2545" s="232" t="s">
        <v>4694</v>
      </c>
      <c r="C2545" s="232" t="s">
        <v>136</v>
      </c>
      <c r="D2545" s="232" t="s">
        <v>4695</v>
      </c>
      <c r="E2545" s="232">
        <v>1</v>
      </c>
      <c r="F2545" s="233">
        <v>35065</v>
      </c>
      <c r="G2545" s="232" t="s">
        <v>4152</v>
      </c>
      <c r="H2545" s="234">
        <v>1</v>
      </c>
      <c r="I2545" s="236">
        <v>1</v>
      </c>
      <c r="J2545" s="236"/>
      <c r="W2545" s="176" t="s">
        <v>1144</v>
      </c>
      <c r="X2545" s="176" t="s">
        <v>1144</v>
      </c>
      <c r="Z2545" s="176" t="s">
        <v>1144</v>
      </c>
    </row>
    <row r="2546" spans="1:26" x14ac:dyDescent="0.3">
      <c r="A2546" s="232">
        <v>811403</v>
      </c>
      <c r="B2546" s="232" t="s">
        <v>4696</v>
      </c>
      <c r="C2546" s="232" t="s">
        <v>2393</v>
      </c>
      <c r="D2546" s="232" t="s">
        <v>925</v>
      </c>
      <c r="E2546" s="232">
        <v>1</v>
      </c>
      <c r="F2546" s="233">
        <v>34700</v>
      </c>
      <c r="G2546" s="232" t="s">
        <v>251</v>
      </c>
      <c r="H2546" s="234">
        <v>1</v>
      </c>
      <c r="I2546" s="236">
        <v>1</v>
      </c>
      <c r="J2546" s="236"/>
      <c r="Z2546" s="176" t="s">
        <v>1144</v>
      </c>
    </row>
    <row r="2547" spans="1:26" x14ac:dyDescent="0.3">
      <c r="A2547" s="232">
        <v>811570</v>
      </c>
      <c r="B2547" s="232" t="s">
        <v>4700</v>
      </c>
      <c r="C2547" s="232" t="s">
        <v>87</v>
      </c>
      <c r="D2547" s="232" t="s">
        <v>998</v>
      </c>
      <c r="E2547" s="232">
        <v>1</v>
      </c>
      <c r="F2547" s="233">
        <v>34851</v>
      </c>
      <c r="G2547" s="232" t="s">
        <v>1693</v>
      </c>
      <c r="H2547" s="234">
        <v>1</v>
      </c>
      <c r="I2547" s="236">
        <v>1</v>
      </c>
      <c r="J2547" s="236"/>
      <c r="Z2547" s="176" t="s">
        <v>1144</v>
      </c>
    </row>
    <row r="2548" spans="1:26" x14ac:dyDescent="0.3">
      <c r="A2548" s="232">
        <v>811581</v>
      </c>
      <c r="B2548" s="232" t="s">
        <v>4701</v>
      </c>
      <c r="C2548" s="232" t="s">
        <v>112</v>
      </c>
      <c r="D2548" s="232" t="s">
        <v>4342</v>
      </c>
      <c r="E2548" s="232">
        <v>1</v>
      </c>
      <c r="F2548" s="233">
        <v>30317</v>
      </c>
      <c r="G2548" s="232" t="s">
        <v>253</v>
      </c>
      <c r="H2548" s="234">
        <v>1</v>
      </c>
      <c r="I2548" s="236">
        <v>1</v>
      </c>
      <c r="J2548" s="236"/>
      <c r="Z2548" s="176" t="s">
        <v>1144</v>
      </c>
    </row>
    <row r="2549" spans="1:26" x14ac:dyDescent="0.3">
      <c r="A2549" s="232">
        <v>811952</v>
      </c>
      <c r="B2549" s="232" t="s">
        <v>4703</v>
      </c>
      <c r="C2549" s="232" t="s">
        <v>86</v>
      </c>
      <c r="D2549" s="232" t="s">
        <v>1054</v>
      </c>
      <c r="E2549" s="232">
        <v>1</v>
      </c>
      <c r="F2549" s="233">
        <v>34645</v>
      </c>
      <c r="G2549" s="232" t="s">
        <v>251</v>
      </c>
      <c r="H2549" s="234">
        <v>1</v>
      </c>
      <c r="I2549" s="236">
        <v>1</v>
      </c>
      <c r="J2549" s="236"/>
      <c r="Z2549" s="176" t="s">
        <v>1144</v>
      </c>
    </row>
    <row r="2550" spans="1:26" x14ac:dyDescent="0.3">
      <c r="A2550" s="232">
        <v>812004</v>
      </c>
      <c r="B2550" s="232" t="s">
        <v>4704</v>
      </c>
      <c r="C2550" s="232" t="s">
        <v>94</v>
      </c>
      <c r="D2550" s="232" t="s">
        <v>627</v>
      </c>
      <c r="E2550" s="232">
        <v>1</v>
      </c>
      <c r="F2550" s="233">
        <v>36585</v>
      </c>
      <c r="G2550" s="232" t="s">
        <v>2565</v>
      </c>
      <c r="H2550" s="234">
        <v>1</v>
      </c>
      <c r="I2550" s="236">
        <v>1</v>
      </c>
      <c r="J2550" s="236"/>
      <c r="Z2550" s="176" t="s">
        <v>1144</v>
      </c>
    </row>
    <row r="2551" spans="1:26" x14ac:dyDescent="0.3">
      <c r="A2551" s="232">
        <v>812005</v>
      </c>
      <c r="B2551" s="232" t="s">
        <v>4705</v>
      </c>
      <c r="C2551" s="232" t="s">
        <v>360</v>
      </c>
      <c r="D2551" s="232" t="s">
        <v>1088</v>
      </c>
      <c r="E2551" s="232">
        <v>1</v>
      </c>
      <c r="F2551" s="233">
        <v>35796</v>
      </c>
      <c r="G2551" s="232" t="s">
        <v>923</v>
      </c>
      <c r="H2551" s="234">
        <v>1</v>
      </c>
      <c r="I2551" s="236">
        <v>1</v>
      </c>
      <c r="J2551" s="236"/>
      <c r="Z2551" s="176" t="s">
        <v>1144</v>
      </c>
    </row>
    <row r="2552" spans="1:26" x14ac:dyDescent="0.3">
      <c r="A2552" s="232">
        <v>812025</v>
      </c>
      <c r="B2552" s="232" t="s">
        <v>4706</v>
      </c>
      <c r="C2552" s="232" t="s">
        <v>149</v>
      </c>
      <c r="D2552" s="232" t="s">
        <v>830</v>
      </c>
      <c r="E2552" s="232">
        <v>1</v>
      </c>
      <c r="F2552" s="233">
        <v>36418</v>
      </c>
      <c r="G2552" s="232" t="s">
        <v>1059</v>
      </c>
      <c r="H2552" s="234">
        <v>1</v>
      </c>
      <c r="I2552" s="236">
        <v>1</v>
      </c>
      <c r="J2552" s="236"/>
      <c r="Z2552" s="176" t="s">
        <v>1144</v>
      </c>
    </row>
    <row r="2553" spans="1:26" x14ac:dyDescent="0.3">
      <c r="A2553" s="232">
        <v>812109</v>
      </c>
      <c r="B2553" s="232" t="s">
        <v>4710</v>
      </c>
      <c r="C2553" s="232" t="s">
        <v>128</v>
      </c>
      <c r="D2553" s="232" t="s">
        <v>607</v>
      </c>
      <c r="E2553" s="232">
        <v>1</v>
      </c>
      <c r="F2553" s="233">
        <v>36017</v>
      </c>
      <c r="G2553" s="232" t="s">
        <v>709</v>
      </c>
      <c r="H2553" s="234">
        <v>1</v>
      </c>
      <c r="I2553" s="236">
        <v>1</v>
      </c>
      <c r="J2553" s="236"/>
      <c r="Z2553" s="176" t="s">
        <v>1144</v>
      </c>
    </row>
    <row r="2554" spans="1:26" x14ac:dyDescent="0.3">
      <c r="A2554" s="232">
        <v>812157</v>
      </c>
      <c r="B2554" s="232" t="s">
        <v>4715</v>
      </c>
      <c r="C2554" s="232" t="s">
        <v>486</v>
      </c>
      <c r="D2554" s="232" t="s">
        <v>958</v>
      </c>
      <c r="E2554" s="232">
        <v>1</v>
      </c>
      <c r="F2554" s="233">
        <v>32053</v>
      </c>
      <c r="G2554" s="232" t="s">
        <v>251</v>
      </c>
      <c r="H2554" s="234">
        <v>1</v>
      </c>
      <c r="I2554" s="236">
        <v>1</v>
      </c>
      <c r="J2554" s="236"/>
      <c r="Z2554" s="176" t="s">
        <v>1144</v>
      </c>
    </row>
    <row r="2555" spans="1:26" x14ac:dyDescent="0.3">
      <c r="A2555" s="232">
        <v>812164</v>
      </c>
      <c r="B2555" s="232" t="s">
        <v>4716</v>
      </c>
      <c r="C2555" s="232" t="s">
        <v>69</v>
      </c>
      <c r="D2555" s="232" t="s">
        <v>624</v>
      </c>
      <c r="E2555" s="232">
        <v>1</v>
      </c>
      <c r="F2555" s="233">
        <v>32196</v>
      </c>
      <c r="G2555" s="232" t="s">
        <v>251</v>
      </c>
      <c r="H2555" s="234">
        <v>1</v>
      </c>
      <c r="I2555" s="236">
        <v>1</v>
      </c>
      <c r="J2555" s="236"/>
      <c r="Z2555" s="176" t="s">
        <v>1144</v>
      </c>
    </row>
    <row r="2556" spans="1:26" x14ac:dyDescent="0.3">
      <c r="A2556" s="232">
        <v>812176</v>
      </c>
      <c r="B2556" s="232" t="s">
        <v>4717</v>
      </c>
      <c r="C2556" s="232" t="s">
        <v>69</v>
      </c>
      <c r="D2556" s="232" t="s">
        <v>4718</v>
      </c>
      <c r="E2556" s="232">
        <v>1</v>
      </c>
      <c r="F2556" s="233">
        <v>36892</v>
      </c>
      <c r="G2556" s="232" t="s">
        <v>2386</v>
      </c>
      <c r="H2556" s="234">
        <v>1</v>
      </c>
      <c r="I2556" s="236">
        <v>1</v>
      </c>
      <c r="J2556" s="236"/>
      <c r="Z2556" s="176" t="s">
        <v>1144</v>
      </c>
    </row>
    <row r="2557" spans="1:26" x14ac:dyDescent="0.3">
      <c r="A2557" s="232">
        <v>812238</v>
      </c>
      <c r="B2557" s="232" t="s">
        <v>4724</v>
      </c>
      <c r="C2557" s="232" t="s">
        <v>62</v>
      </c>
      <c r="D2557" s="232" t="s">
        <v>2326</v>
      </c>
      <c r="E2557" s="232">
        <v>1</v>
      </c>
      <c r="F2557" s="233">
        <v>30548</v>
      </c>
      <c r="G2557" s="232" t="s">
        <v>1960</v>
      </c>
      <c r="H2557" s="234">
        <v>1</v>
      </c>
      <c r="I2557" s="236">
        <v>1</v>
      </c>
      <c r="J2557" s="236"/>
      <c r="Z2557" s="176" t="s">
        <v>1144</v>
      </c>
    </row>
    <row r="2558" spans="1:26" x14ac:dyDescent="0.3">
      <c r="A2558" s="232">
        <v>812279</v>
      </c>
      <c r="B2558" s="232" t="s">
        <v>4727</v>
      </c>
      <c r="C2558" s="232" t="s">
        <v>357</v>
      </c>
      <c r="D2558" s="232" t="s">
        <v>822</v>
      </c>
      <c r="E2558" s="232">
        <v>1</v>
      </c>
      <c r="F2558" s="233">
        <v>35878</v>
      </c>
      <c r="G2558" s="232" t="s">
        <v>251</v>
      </c>
      <c r="H2558" s="234">
        <v>1</v>
      </c>
      <c r="I2558" s="236">
        <v>1</v>
      </c>
      <c r="J2558" s="236"/>
      <c r="Z2558" s="176" t="s">
        <v>1144</v>
      </c>
    </row>
    <row r="2559" spans="1:26" x14ac:dyDescent="0.3">
      <c r="A2559" s="232">
        <v>812504</v>
      </c>
      <c r="B2559" s="232" t="s">
        <v>4743</v>
      </c>
      <c r="C2559" s="232" t="s">
        <v>481</v>
      </c>
      <c r="D2559" s="232" t="s">
        <v>3938</v>
      </c>
      <c r="E2559" s="232">
        <v>1</v>
      </c>
      <c r="F2559" s="233">
        <v>31959</v>
      </c>
      <c r="G2559" s="232" t="s">
        <v>271</v>
      </c>
      <c r="H2559" s="234">
        <v>1</v>
      </c>
      <c r="I2559" s="236">
        <v>1</v>
      </c>
      <c r="J2559" s="236"/>
      <c r="Z2559" s="176" t="s">
        <v>1144</v>
      </c>
    </row>
    <row r="2560" spans="1:26" x14ac:dyDescent="0.3">
      <c r="A2560" s="232">
        <v>812528</v>
      </c>
      <c r="B2560" s="232" t="s">
        <v>4747</v>
      </c>
      <c r="C2560" s="232" t="s">
        <v>171</v>
      </c>
      <c r="D2560" s="232" t="s">
        <v>889</v>
      </c>
      <c r="E2560" s="232">
        <v>1</v>
      </c>
      <c r="F2560" s="233" t="s">
        <v>4748</v>
      </c>
      <c r="G2560" s="232" t="s">
        <v>4749</v>
      </c>
      <c r="H2560" s="234">
        <v>1</v>
      </c>
      <c r="I2560" s="236">
        <v>1</v>
      </c>
      <c r="J2560" s="236"/>
      <c r="Z2560" s="176" t="s">
        <v>1144</v>
      </c>
    </row>
    <row r="2561" spans="1:26" x14ac:dyDescent="0.3">
      <c r="A2561" s="232">
        <v>812579</v>
      </c>
      <c r="B2561" s="232" t="s">
        <v>534</v>
      </c>
      <c r="C2561" s="232" t="s">
        <v>99</v>
      </c>
      <c r="D2561" s="232" t="s">
        <v>2303</v>
      </c>
      <c r="E2561" s="232">
        <v>1</v>
      </c>
      <c r="F2561" s="233">
        <v>29706</v>
      </c>
      <c r="G2561" s="232" t="s">
        <v>251</v>
      </c>
      <c r="H2561" s="234">
        <v>1</v>
      </c>
      <c r="I2561" s="236">
        <v>1</v>
      </c>
      <c r="J2561" s="236"/>
      <c r="Z2561" s="176" t="s">
        <v>1144</v>
      </c>
    </row>
    <row r="2562" spans="1:26" x14ac:dyDescent="0.3">
      <c r="A2562" s="232">
        <v>812583</v>
      </c>
      <c r="B2562" s="232" t="s">
        <v>4755</v>
      </c>
      <c r="C2562" s="232" t="s">
        <v>114</v>
      </c>
      <c r="D2562" s="232" t="s">
        <v>1353</v>
      </c>
      <c r="E2562" s="232">
        <v>1</v>
      </c>
      <c r="F2562" s="233">
        <v>32522</v>
      </c>
      <c r="G2562" s="232" t="s">
        <v>4756</v>
      </c>
      <c r="H2562" s="234">
        <v>1</v>
      </c>
      <c r="I2562" s="236">
        <v>1</v>
      </c>
      <c r="J2562" s="236"/>
      <c r="Z2562" s="176" t="s">
        <v>1144</v>
      </c>
    </row>
    <row r="2563" spans="1:26" x14ac:dyDescent="0.3">
      <c r="A2563" s="232">
        <v>812654</v>
      </c>
      <c r="B2563" s="232" t="s">
        <v>4761</v>
      </c>
      <c r="C2563" s="232" t="s">
        <v>66</v>
      </c>
      <c r="D2563" s="232" t="s">
        <v>691</v>
      </c>
      <c r="E2563" s="232">
        <v>1</v>
      </c>
      <c r="F2563" s="233">
        <v>35878</v>
      </c>
      <c r="G2563" s="232" t="s">
        <v>251</v>
      </c>
      <c r="H2563" s="234">
        <v>1</v>
      </c>
      <c r="I2563" s="236">
        <v>1</v>
      </c>
      <c r="J2563" s="236"/>
      <c r="Z2563" s="176" t="s">
        <v>1144</v>
      </c>
    </row>
    <row r="2564" spans="1:26" x14ac:dyDescent="0.3">
      <c r="A2564" s="232">
        <v>812662</v>
      </c>
      <c r="B2564" s="232" t="s">
        <v>4762</v>
      </c>
      <c r="C2564" s="232" t="s">
        <v>435</v>
      </c>
      <c r="D2564" s="232" t="s">
        <v>653</v>
      </c>
      <c r="E2564" s="232">
        <v>1</v>
      </c>
      <c r="F2564" s="233">
        <v>35172</v>
      </c>
      <c r="G2564" s="232" t="s">
        <v>695</v>
      </c>
      <c r="H2564" s="234">
        <v>1</v>
      </c>
      <c r="I2564" s="236">
        <v>1</v>
      </c>
      <c r="J2564" s="236"/>
      <c r="Z2564" s="176" t="s">
        <v>1144</v>
      </c>
    </row>
    <row r="2565" spans="1:26" x14ac:dyDescent="0.3">
      <c r="A2565" s="232">
        <v>812671</v>
      </c>
      <c r="B2565" s="232" t="s">
        <v>4763</v>
      </c>
      <c r="C2565" s="232" t="s">
        <v>92</v>
      </c>
      <c r="D2565" s="232" t="s">
        <v>1181</v>
      </c>
      <c r="E2565" s="232">
        <v>1</v>
      </c>
      <c r="F2565" s="233">
        <v>36342</v>
      </c>
      <c r="G2565" s="232" t="s">
        <v>4764</v>
      </c>
      <c r="H2565" s="234">
        <v>1</v>
      </c>
      <c r="I2565" s="236">
        <v>1</v>
      </c>
      <c r="J2565" s="236"/>
      <c r="Z2565" s="176" t="s">
        <v>1144</v>
      </c>
    </row>
    <row r="2566" spans="1:26" x14ac:dyDescent="0.3">
      <c r="A2566" s="232">
        <v>812678</v>
      </c>
      <c r="B2566" s="232" t="s">
        <v>4765</v>
      </c>
      <c r="C2566" s="232" t="s">
        <v>130</v>
      </c>
      <c r="D2566" s="232" t="s">
        <v>1152</v>
      </c>
      <c r="E2566" s="232">
        <v>1</v>
      </c>
      <c r="F2566" s="233">
        <v>36545</v>
      </c>
      <c r="G2566" s="232" t="s">
        <v>4766</v>
      </c>
      <c r="H2566" s="234">
        <v>1</v>
      </c>
      <c r="I2566" s="236">
        <v>1</v>
      </c>
      <c r="J2566" s="236"/>
      <c r="Z2566" s="176" t="s">
        <v>1144</v>
      </c>
    </row>
    <row r="2567" spans="1:26" x14ac:dyDescent="0.3">
      <c r="A2567" s="232">
        <v>812713</v>
      </c>
      <c r="B2567" s="232" t="s">
        <v>4773</v>
      </c>
      <c r="C2567" s="232" t="s">
        <v>68</v>
      </c>
      <c r="D2567" s="232" t="s">
        <v>1061</v>
      </c>
      <c r="E2567" s="232">
        <v>1</v>
      </c>
      <c r="F2567" s="233">
        <v>35636</v>
      </c>
      <c r="G2567" s="232" t="s">
        <v>251</v>
      </c>
      <c r="H2567" s="234">
        <v>1</v>
      </c>
      <c r="I2567" s="236">
        <v>1</v>
      </c>
      <c r="J2567" s="236"/>
      <c r="Z2567" s="176" t="s">
        <v>1144</v>
      </c>
    </row>
    <row r="2568" spans="1:26" x14ac:dyDescent="0.3">
      <c r="A2568" s="232">
        <v>812734</v>
      </c>
      <c r="B2568" s="232" t="s">
        <v>537</v>
      </c>
      <c r="C2568" s="232" t="s">
        <v>69</v>
      </c>
      <c r="D2568" s="232" t="s">
        <v>736</v>
      </c>
      <c r="E2568" s="232">
        <v>1</v>
      </c>
      <c r="F2568" s="233">
        <v>32250</v>
      </c>
      <c r="G2568" s="232" t="s">
        <v>4774</v>
      </c>
      <c r="H2568" s="234">
        <v>1</v>
      </c>
      <c r="I2568" s="236">
        <v>1</v>
      </c>
      <c r="J2568" s="236"/>
      <c r="Z2568" s="176" t="s">
        <v>1144</v>
      </c>
    </row>
    <row r="2569" spans="1:26" x14ac:dyDescent="0.3">
      <c r="A2569" s="232">
        <v>812828</v>
      </c>
      <c r="B2569" s="232" t="s">
        <v>4781</v>
      </c>
      <c r="C2569" s="232" t="s">
        <v>86</v>
      </c>
      <c r="D2569" s="232" t="s">
        <v>863</v>
      </c>
      <c r="E2569" s="232">
        <v>1</v>
      </c>
      <c r="F2569" s="233">
        <v>35647</v>
      </c>
      <c r="G2569" s="232" t="s">
        <v>251</v>
      </c>
      <c r="H2569" s="234">
        <v>1</v>
      </c>
      <c r="I2569" s="236">
        <v>1</v>
      </c>
      <c r="J2569" s="236"/>
      <c r="Z2569" s="176" t="s">
        <v>1144</v>
      </c>
    </row>
    <row r="2570" spans="1:26" x14ac:dyDescent="0.3">
      <c r="A2570" s="232">
        <v>812837</v>
      </c>
      <c r="B2570" s="232" t="s">
        <v>4782</v>
      </c>
      <c r="C2570" s="232" t="s">
        <v>68</v>
      </c>
      <c r="D2570" s="232" t="s">
        <v>971</v>
      </c>
      <c r="E2570" s="232">
        <v>1</v>
      </c>
      <c r="F2570" s="233">
        <v>36281</v>
      </c>
      <c r="G2570" s="232" t="s">
        <v>836</v>
      </c>
      <c r="H2570" s="234">
        <v>1</v>
      </c>
      <c r="I2570" s="236">
        <v>1</v>
      </c>
      <c r="J2570" s="236"/>
      <c r="Z2570" s="176" t="s">
        <v>1144</v>
      </c>
    </row>
    <row r="2571" spans="1:26" x14ac:dyDescent="0.3">
      <c r="A2571" s="232">
        <v>812863</v>
      </c>
      <c r="B2571" s="232" t="s">
        <v>4787</v>
      </c>
      <c r="C2571" s="232" t="s">
        <v>2111</v>
      </c>
      <c r="D2571" s="232" t="s">
        <v>633</v>
      </c>
      <c r="E2571" s="232">
        <v>1</v>
      </c>
      <c r="F2571" s="233">
        <v>35266</v>
      </c>
      <c r="G2571" s="232" t="s">
        <v>251</v>
      </c>
      <c r="H2571" s="234">
        <v>1</v>
      </c>
      <c r="I2571" s="236">
        <v>1</v>
      </c>
      <c r="J2571" s="236"/>
      <c r="Z2571" s="176" t="s">
        <v>1144</v>
      </c>
    </row>
    <row r="2572" spans="1:26" x14ac:dyDescent="0.3">
      <c r="A2572" s="232">
        <v>812947</v>
      </c>
      <c r="B2572" s="232" t="s">
        <v>4795</v>
      </c>
      <c r="C2572" s="232" t="s">
        <v>71</v>
      </c>
      <c r="D2572" s="232" t="s">
        <v>4345</v>
      </c>
      <c r="E2572" s="232">
        <v>1</v>
      </c>
      <c r="F2572" s="233">
        <v>35148</v>
      </c>
      <c r="G2572" s="232" t="s">
        <v>251</v>
      </c>
      <c r="H2572" s="234">
        <v>1</v>
      </c>
      <c r="I2572" s="236">
        <v>1</v>
      </c>
      <c r="J2572" s="236"/>
      <c r="Z2572" s="176" t="s">
        <v>1144</v>
      </c>
    </row>
    <row r="2573" spans="1:26" x14ac:dyDescent="0.3">
      <c r="A2573" s="232">
        <v>812971</v>
      </c>
      <c r="B2573" s="232" t="s">
        <v>4796</v>
      </c>
      <c r="C2573" s="232" t="s">
        <v>78</v>
      </c>
      <c r="D2573" s="232" t="s">
        <v>995</v>
      </c>
      <c r="E2573" s="232">
        <v>1</v>
      </c>
      <c r="F2573" s="233">
        <v>36982</v>
      </c>
      <c r="G2573" s="232" t="s">
        <v>251</v>
      </c>
      <c r="H2573" s="234">
        <v>1</v>
      </c>
      <c r="I2573" s="236">
        <v>1</v>
      </c>
      <c r="J2573" s="236"/>
      <c r="Z2573" s="176" t="s">
        <v>1144</v>
      </c>
    </row>
    <row r="2574" spans="1:26" x14ac:dyDescent="0.3">
      <c r="A2574" s="232">
        <v>812975</v>
      </c>
      <c r="B2574" s="232" t="s">
        <v>4797</v>
      </c>
      <c r="C2574" s="232" t="s">
        <v>1160</v>
      </c>
      <c r="D2574" s="232" t="s">
        <v>2151</v>
      </c>
      <c r="E2574" s="232">
        <v>1</v>
      </c>
      <c r="F2574" s="233">
        <v>34394</v>
      </c>
      <c r="G2574" s="232" t="s">
        <v>3114</v>
      </c>
      <c r="H2574" s="234">
        <v>1</v>
      </c>
      <c r="I2574" s="236">
        <v>1</v>
      </c>
      <c r="J2574" s="236"/>
      <c r="Z2574" s="176" t="s">
        <v>1144</v>
      </c>
    </row>
    <row r="2575" spans="1:26" x14ac:dyDescent="0.3">
      <c r="A2575" s="232">
        <v>812983</v>
      </c>
      <c r="B2575" s="232" t="s">
        <v>4798</v>
      </c>
      <c r="C2575" s="232" t="s">
        <v>342</v>
      </c>
      <c r="D2575" s="232" t="s">
        <v>4799</v>
      </c>
      <c r="E2575" s="232">
        <v>1</v>
      </c>
      <c r="F2575" s="233" t="s">
        <v>4800</v>
      </c>
      <c r="G2575" s="232" t="s">
        <v>1026</v>
      </c>
      <c r="H2575" s="234">
        <v>1</v>
      </c>
      <c r="I2575" s="236">
        <v>1</v>
      </c>
      <c r="J2575" s="236"/>
      <c r="Z2575" s="176" t="s">
        <v>1144</v>
      </c>
    </row>
    <row r="2576" spans="1:26" x14ac:dyDescent="0.3">
      <c r="A2576" s="232">
        <v>813002</v>
      </c>
      <c r="B2576" s="232" t="s">
        <v>3540</v>
      </c>
      <c r="C2576" s="232" t="s">
        <v>68</v>
      </c>
      <c r="D2576" s="232" t="s">
        <v>1337</v>
      </c>
      <c r="E2576" s="232">
        <v>1</v>
      </c>
      <c r="F2576" s="233" t="s">
        <v>4801</v>
      </c>
      <c r="G2576" s="232" t="s">
        <v>3265</v>
      </c>
      <c r="H2576" s="234">
        <v>1</v>
      </c>
      <c r="I2576" s="236">
        <v>1</v>
      </c>
      <c r="J2576" s="236"/>
      <c r="Z2576" s="176" t="s">
        <v>1144</v>
      </c>
    </row>
    <row r="2577" spans="1:26" x14ac:dyDescent="0.3">
      <c r="A2577" s="232">
        <v>813049</v>
      </c>
      <c r="B2577" s="232" t="s">
        <v>4802</v>
      </c>
      <c r="C2577" s="232" t="s">
        <v>491</v>
      </c>
      <c r="D2577" s="232" t="s">
        <v>670</v>
      </c>
      <c r="E2577" s="232">
        <v>1</v>
      </c>
      <c r="F2577" s="233">
        <v>36162</v>
      </c>
      <c r="G2577" s="232" t="s">
        <v>251</v>
      </c>
      <c r="H2577" s="234">
        <v>1</v>
      </c>
      <c r="I2577" s="236">
        <v>1</v>
      </c>
      <c r="J2577" s="236"/>
      <c r="Z2577" s="176" t="s">
        <v>1144</v>
      </c>
    </row>
    <row r="2578" spans="1:26" x14ac:dyDescent="0.3">
      <c r="A2578" s="232">
        <v>813055</v>
      </c>
      <c r="B2578" s="232" t="s">
        <v>4803</v>
      </c>
      <c r="C2578" s="232" t="s">
        <v>3849</v>
      </c>
      <c r="D2578" s="232" t="s">
        <v>636</v>
      </c>
      <c r="E2578" s="232">
        <v>1</v>
      </c>
      <c r="F2578" s="233">
        <v>34494</v>
      </c>
      <c r="G2578" s="232" t="s">
        <v>251</v>
      </c>
      <c r="H2578" s="234">
        <v>1</v>
      </c>
      <c r="I2578" s="236">
        <v>1</v>
      </c>
      <c r="J2578" s="236"/>
      <c r="Z2578" s="176" t="s">
        <v>1144</v>
      </c>
    </row>
    <row r="2579" spans="1:26" x14ac:dyDescent="0.3">
      <c r="A2579" s="232">
        <v>813062</v>
      </c>
      <c r="B2579" s="232" t="s">
        <v>4804</v>
      </c>
      <c r="C2579" s="232" t="s">
        <v>104</v>
      </c>
      <c r="D2579" s="232" t="s">
        <v>4805</v>
      </c>
      <c r="E2579" s="232">
        <v>1</v>
      </c>
      <c r="F2579" s="233">
        <v>36202</v>
      </c>
      <c r="G2579" s="232" t="s">
        <v>638</v>
      </c>
      <c r="H2579" s="234">
        <v>1</v>
      </c>
      <c r="I2579" s="236">
        <v>1</v>
      </c>
      <c r="J2579" s="236"/>
      <c r="Z2579" s="176" t="s">
        <v>1144</v>
      </c>
    </row>
    <row r="2580" spans="1:26" x14ac:dyDescent="0.3">
      <c r="A2580" s="232">
        <v>813149</v>
      </c>
      <c r="B2580" s="232" t="s">
        <v>4807</v>
      </c>
      <c r="C2580" s="232" t="s">
        <v>126</v>
      </c>
      <c r="D2580" s="232" t="s">
        <v>973</v>
      </c>
      <c r="E2580" s="232">
        <v>1</v>
      </c>
      <c r="F2580" s="233">
        <v>28286</v>
      </c>
      <c r="G2580" s="232" t="s">
        <v>4768</v>
      </c>
      <c r="H2580" s="234">
        <v>1</v>
      </c>
      <c r="I2580" s="236">
        <v>1</v>
      </c>
      <c r="J2580" s="236"/>
      <c r="Z2580" s="176" t="s">
        <v>1144</v>
      </c>
    </row>
    <row r="2581" spans="1:26" x14ac:dyDescent="0.3">
      <c r="A2581" s="232">
        <v>813327</v>
      </c>
      <c r="B2581" s="232" t="s">
        <v>4840</v>
      </c>
      <c r="C2581" s="232" t="s">
        <v>130</v>
      </c>
      <c r="D2581" s="232" t="s">
        <v>962</v>
      </c>
      <c r="E2581" s="232">
        <v>1</v>
      </c>
      <c r="F2581" s="233">
        <v>36184</v>
      </c>
      <c r="G2581" s="232" t="s">
        <v>251</v>
      </c>
      <c r="H2581" s="234">
        <v>1</v>
      </c>
      <c r="I2581" s="236">
        <v>1</v>
      </c>
      <c r="J2581" s="236"/>
      <c r="Z2581" s="176" t="s">
        <v>1144</v>
      </c>
    </row>
    <row r="2582" spans="1:26" x14ac:dyDescent="0.3">
      <c r="A2582" s="232">
        <v>813456</v>
      </c>
      <c r="B2582" s="232" t="s">
        <v>4843</v>
      </c>
      <c r="C2582" s="232" t="s">
        <v>128</v>
      </c>
      <c r="D2582" s="232" t="s">
        <v>633</v>
      </c>
      <c r="E2582" s="232">
        <v>1</v>
      </c>
      <c r="F2582" s="233">
        <v>33021</v>
      </c>
      <c r="G2582" s="232" t="s">
        <v>269</v>
      </c>
      <c r="H2582" s="234">
        <v>1</v>
      </c>
      <c r="I2582" s="236">
        <v>1</v>
      </c>
      <c r="J2582" s="236"/>
      <c r="Z2582" s="176" t="s">
        <v>1144</v>
      </c>
    </row>
    <row r="2583" spans="1:26" x14ac:dyDescent="0.3">
      <c r="A2583" s="232">
        <v>813472</v>
      </c>
      <c r="B2583" s="232" t="s">
        <v>4844</v>
      </c>
      <c r="C2583" s="232" t="s">
        <v>338</v>
      </c>
      <c r="D2583" s="232" t="s">
        <v>4845</v>
      </c>
      <c r="E2583" s="232">
        <v>1</v>
      </c>
      <c r="F2583" s="233">
        <v>36120</v>
      </c>
      <c r="G2583" s="232" t="s">
        <v>251</v>
      </c>
      <c r="H2583" s="234">
        <v>1</v>
      </c>
      <c r="I2583" s="236">
        <v>1</v>
      </c>
      <c r="J2583" s="236"/>
      <c r="Z2583" s="176" t="s">
        <v>1144</v>
      </c>
    </row>
    <row r="2584" spans="1:26" x14ac:dyDescent="0.3">
      <c r="A2584" s="232">
        <v>813482</v>
      </c>
      <c r="B2584" s="232" t="s">
        <v>4846</v>
      </c>
      <c r="C2584" s="232" t="s">
        <v>90</v>
      </c>
      <c r="D2584" s="232" t="s">
        <v>722</v>
      </c>
      <c r="E2584" s="232">
        <v>1</v>
      </c>
      <c r="F2584" s="233">
        <v>36161</v>
      </c>
      <c r="G2584" s="232" t="s">
        <v>4847</v>
      </c>
      <c r="H2584" s="234">
        <v>1</v>
      </c>
      <c r="I2584" s="236">
        <v>1</v>
      </c>
      <c r="J2584" s="236"/>
      <c r="Z2584" s="176" t="s">
        <v>1144</v>
      </c>
    </row>
    <row r="2585" spans="1:26" x14ac:dyDescent="0.3">
      <c r="A2585" s="232">
        <v>813484</v>
      </c>
      <c r="B2585" s="232" t="s">
        <v>4848</v>
      </c>
      <c r="C2585" s="232" t="s">
        <v>143</v>
      </c>
      <c r="D2585" s="232" t="s">
        <v>4849</v>
      </c>
      <c r="E2585" s="232">
        <v>1</v>
      </c>
      <c r="F2585" s="233">
        <v>36900</v>
      </c>
      <c r="G2585" s="232" t="s">
        <v>4850</v>
      </c>
      <c r="H2585" s="234">
        <v>1</v>
      </c>
      <c r="I2585" s="236">
        <v>1</v>
      </c>
      <c r="J2585" s="236"/>
      <c r="Z2585" s="176" t="s">
        <v>1144</v>
      </c>
    </row>
    <row r="2586" spans="1:26" x14ac:dyDescent="0.3">
      <c r="A2586" s="232">
        <v>813485</v>
      </c>
      <c r="B2586" s="232" t="s">
        <v>4851</v>
      </c>
      <c r="C2586" s="232" t="s">
        <v>438</v>
      </c>
      <c r="D2586" s="232" t="s">
        <v>1055</v>
      </c>
      <c r="E2586" s="232">
        <v>1</v>
      </c>
      <c r="F2586" s="233">
        <v>36526</v>
      </c>
      <c r="H2586" s="234">
        <v>1</v>
      </c>
      <c r="I2586" s="236">
        <v>1</v>
      </c>
      <c r="J2586" s="236"/>
      <c r="Z2586" s="176" t="s">
        <v>1144</v>
      </c>
    </row>
    <row r="2587" spans="1:26" x14ac:dyDescent="0.3">
      <c r="A2587" s="232">
        <v>813487</v>
      </c>
      <c r="B2587" s="232" t="s">
        <v>4852</v>
      </c>
      <c r="C2587" s="232" t="s">
        <v>114</v>
      </c>
      <c r="D2587" s="232" t="s">
        <v>628</v>
      </c>
      <c r="E2587" s="232">
        <v>1</v>
      </c>
      <c r="F2587" s="233" t="s">
        <v>4467</v>
      </c>
      <c r="G2587" s="232" t="s">
        <v>1019</v>
      </c>
      <c r="H2587" s="234">
        <v>1</v>
      </c>
      <c r="I2587" s="236">
        <v>1</v>
      </c>
      <c r="J2587" s="236"/>
      <c r="Z2587" s="176" t="s">
        <v>1144</v>
      </c>
    </row>
    <row r="2588" spans="1:26" x14ac:dyDescent="0.3">
      <c r="A2588" s="232">
        <v>813488</v>
      </c>
      <c r="B2588" s="232" t="s">
        <v>4853</v>
      </c>
      <c r="C2588" s="232" t="s">
        <v>90</v>
      </c>
      <c r="D2588" s="232" t="s">
        <v>628</v>
      </c>
      <c r="E2588" s="232">
        <v>1</v>
      </c>
      <c r="F2588" s="233">
        <v>36442</v>
      </c>
      <c r="G2588" s="232" t="s">
        <v>689</v>
      </c>
      <c r="H2588" s="234">
        <v>1</v>
      </c>
      <c r="I2588" s="236">
        <v>1</v>
      </c>
      <c r="J2588" s="236"/>
      <c r="Z2588" s="176" t="s">
        <v>1144</v>
      </c>
    </row>
    <row r="2589" spans="1:26" x14ac:dyDescent="0.3">
      <c r="A2589" s="232">
        <v>813493</v>
      </c>
      <c r="B2589" s="232" t="s">
        <v>4854</v>
      </c>
      <c r="C2589" s="232" t="s">
        <v>89</v>
      </c>
      <c r="D2589" s="232" t="s">
        <v>764</v>
      </c>
      <c r="E2589" s="232">
        <v>1</v>
      </c>
      <c r="F2589" s="233">
        <v>35820</v>
      </c>
      <c r="G2589" s="232" t="s">
        <v>251</v>
      </c>
      <c r="H2589" s="234">
        <v>1</v>
      </c>
      <c r="I2589" s="236">
        <v>1</v>
      </c>
      <c r="J2589" s="236"/>
      <c r="Z2589" s="176" t="s">
        <v>1144</v>
      </c>
    </row>
    <row r="2590" spans="1:26" x14ac:dyDescent="0.3">
      <c r="A2590" s="232">
        <v>813514</v>
      </c>
      <c r="B2590" s="232" t="s">
        <v>4855</v>
      </c>
      <c r="C2590" s="232" t="s">
        <v>66</v>
      </c>
      <c r="D2590" s="232" t="s">
        <v>829</v>
      </c>
      <c r="E2590" s="232">
        <v>1</v>
      </c>
      <c r="G2590" s="232" t="s">
        <v>251</v>
      </c>
      <c r="H2590" s="234">
        <v>1</v>
      </c>
      <c r="I2590" s="236">
        <v>1</v>
      </c>
      <c r="J2590" s="236"/>
      <c r="Z2590" s="176" t="s">
        <v>1144</v>
      </c>
    </row>
    <row r="2591" spans="1:26" x14ac:dyDescent="0.3">
      <c r="A2591" s="232">
        <v>813516</v>
      </c>
      <c r="B2591" s="232" t="s">
        <v>4856</v>
      </c>
      <c r="C2591" s="232" t="s">
        <v>126</v>
      </c>
      <c r="D2591" s="232" t="s">
        <v>794</v>
      </c>
      <c r="E2591" s="232">
        <v>1</v>
      </c>
      <c r="F2591" s="233">
        <v>31789</v>
      </c>
      <c r="H2591" s="234">
        <v>1</v>
      </c>
      <c r="I2591" s="236">
        <v>1</v>
      </c>
      <c r="J2591" s="236"/>
      <c r="Z2591" s="176" t="s">
        <v>1144</v>
      </c>
    </row>
    <row r="2592" spans="1:26" x14ac:dyDescent="0.3">
      <c r="A2592" s="232">
        <v>813517</v>
      </c>
      <c r="B2592" s="232" t="s">
        <v>4857</v>
      </c>
      <c r="C2592" s="232" t="s">
        <v>140</v>
      </c>
      <c r="D2592" s="232" t="s">
        <v>649</v>
      </c>
      <c r="E2592" s="232">
        <v>1</v>
      </c>
      <c r="F2592" s="233" t="s">
        <v>4858</v>
      </c>
      <c r="G2592" s="232" t="s">
        <v>707</v>
      </c>
      <c r="H2592" s="234">
        <v>1</v>
      </c>
      <c r="I2592" s="236">
        <v>1</v>
      </c>
      <c r="J2592" s="236"/>
      <c r="Z2592" s="176" t="s">
        <v>1144</v>
      </c>
    </row>
    <row r="2593" spans="1:26" x14ac:dyDescent="0.3">
      <c r="A2593" s="232">
        <v>813527</v>
      </c>
      <c r="B2593" s="232" t="s">
        <v>4859</v>
      </c>
      <c r="C2593" s="232" t="s">
        <v>2814</v>
      </c>
      <c r="D2593" s="232" t="s">
        <v>628</v>
      </c>
      <c r="E2593" s="232">
        <v>1</v>
      </c>
      <c r="F2593" s="233">
        <v>31272</v>
      </c>
      <c r="G2593" s="232" t="s">
        <v>4860</v>
      </c>
      <c r="H2593" s="234">
        <v>1</v>
      </c>
      <c r="I2593" s="236">
        <v>1</v>
      </c>
      <c r="J2593" s="236"/>
      <c r="Z2593" s="176" t="s">
        <v>1144</v>
      </c>
    </row>
    <row r="2594" spans="1:26" x14ac:dyDescent="0.3">
      <c r="A2594" s="232">
        <v>813557</v>
      </c>
      <c r="B2594" s="232" t="s">
        <v>4861</v>
      </c>
      <c r="C2594" s="232" t="s">
        <v>161</v>
      </c>
      <c r="D2594" s="232" t="s">
        <v>722</v>
      </c>
      <c r="E2594" s="232">
        <v>1</v>
      </c>
      <c r="F2594" s="233">
        <v>36892</v>
      </c>
      <c r="G2594" s="232" t="s">
        <v>271</v>
      </c>
      <c r="H2594" s="234">
        <v>1</v>
      </c>
      <c r="I2594" s="236">
        <v>1</v>
      </c>
      <c r="J2594" s="236"/>
      <c r="Z2594" s="176" t="s">
        <v>1144</v>
      </c>
    </row>
    <row r="2595" spans="1:26" x14ac:dyDescent="0.3">
      <c r="A2595" s="232">
        <v>813560</v>
      </c>
      <c r="B2595" s="232" t="s">
        <v>4862</v>
      </c>
      <c r="C2595" s="232" t="s">
        <v>1342</v>
      </c>
      <c r="D2595" s="232" t="s">
        <v>740</v>
      </c>
      <c r="E2595" s="232">
        <v>1</v>
      </c>
      <c r="F2595" s="233" t="s">
        <v>4863</v>
      </c>
      <c r="G2595" s="232" t="s">
        <v>251</v>
      </c>
      <c r="H2595" s="234">
        <v>1</v>
      </c>
      <c r="I2595" s="236">
        <v>1</v>
      </c>
      <c r="J2595" s="236"/>
      <c r="Z2595" s="176" t="s">
        <v>1144</v>
      </c>
    </row>
    <row r="2596" spans="1:26" x14ac:dyDescent="0.3">
      <c r="A2596" s="232">
        <v>813562</v>
      </c>
      <c r="B2596" s="232" t="s">
        <v>4865</v>
      </c>
      <c r="C2596" s="232" t="s">
        <v>363</v>
      </c>
      <c r="D2596" s="232" t="s">
        <v>634</v>
      </c>
      <c r="E2596" s="232">
        <v>1</v>
      </c>
      <c r="F2596" s="233">
        <v>36526</v>
      </c>
      <c r="H2596" s="234">
        <v>1</v>
      </c>
      <c r="I2596" s="236">
        <v>1</v>
      </c>
      <c r="J2596" s="236"/>
      <c r="Z2596" s="176" t="s">
        <v>1144</v>
      </c>
    </row>
    <row r="2597" spans="1:26" x14ac:dyDescent="0.3">
      <c r="A2597" s="232">
        <v>813574</v>
      </c>
      <c r="B2597" s="232" t="s">
        <v>573</v>
      </c>
      <c r="C2597" s="232" t="s">
        <v>487</v>
      </c>
      <c r="D2597" s="232" t="s">
        <v>748</v>
      </c>
      <c r="E2597" s="232">
        <v>1</v>
      </c>
      <c r="F2597" s="233">
        <v>36526</v>
      </c>
      <c r="G2597" s="232" t="s">
        <v>997</v>
      </c>
      <c r="H2597" s="234">
        <v>1</v>
      </c>
      <c r="I2597" s="236">
        <v>1</v>
      </c>
      <c r="J2597" s="236"/>
      <c r="Z2597" s="176" t="s">
        <v>1144</v>
      </c>
    </row>
    <row r="2598" spans="1:26" x14ac:dyDescent="0.3">
      <c r="A2598" s="232">
        <v>813582</v>
      </c>
      <c r="B2598" s="232" t="s">
        <v>4873</v>
      </c>
      <c r="C2598" s="232" t="s">
        <v>66</v>
      </c>
      <c r="D2598" s="232" t="s">
        <v>612</v>
      </c>
      <c r="E2598" s="232">
        <v>1</v>
      </c>
      <c r="F2598" s="233">
        <v>36388</v>
      </c>
      <c r="G2598" s="232" t="s">
        <v>251</v>
      </c>
      <c r="H2598" s="234">
        <v>1</v>
      </c>
      <c r="I2598" s="236">
        <v>1</v>
      </c>
      <c r="J2598" s="236"/>
      <c r="Z2598" s="176" t="s">
        <v>1144</v>
      </c>
    </row>
    <row r="2599" spans="1:26" x14ac:dyDescent="0.3">
      <c r="A2599" s="232">
        <v>813584</v>
      </c>
      <c r="B2599" s="232" t="s">
        <v>4874</v>
      </c>
      <c r="C2599" s="232" t="s">
        <v>141</v>
      </c>
      <c r="D2599" s="232" t="s">
        <v>686</v>
      </c>
      <c r="E2599" s="232">
        <v>1</v>
      </c>
      <c r="F2599" s="233">
        <v>36892</v>
      </c>
      <c r="G2599" s="232" t="s">
        <v>251</v>
      </c>
      <c r="H2599" s="234">
        <v>1</v>
      </c>
      <c r="I2599" s="236">
        <v>1</v>
      </c>
      <c r="J2599" s="236"/>
      <c r="Z2599" s="176" t="s">
        <v>1144</v>
      </c>
    </row>
    <row r="2600" spans="1:26" x14ac:dyDescent="0.3">
      <c r="A2600" s="232">
        <v>813594</v>
      </c>
      <c r="B2600" s="232" t="s">
        <v>4877</v>
      </c>
      <c r="C2600" s="232" t="s">
        <v>438</v>
      </c>
      <c r="D2600" s="232" t="s">
        <v>4878</v>
      </c>
      <c r="E2600" s="232">
        <v>1</v>
      </c>
      <c r="F2600" s="233">
        <v>27459</v>
      </c>
      <c r="H2600" s="234">
        <v>1</v>
      </c>
      <c r="I2600" s="236">
        <v>1</v>
      </c>
      <c r="J2600" s="236"/>
      <c r="Z2600" s="176" t="s">
        <v>1144</v>
      </c>
    </row>
    <row r="2601" spans="1:26" x14ac:dyDescent="0.3">
      <c r="A2601" s="232">
        <v>813599</v>
      </c>
      <c r="B2601" s="232" t="s">
        <v>4879</v>
      </c>
      <c r="C2601" s="232" t="s">
        <v>70</v>
      </c>
      <c r="D2601" s="232" t="s">
        <v>1047</v>
      </c>
      <c r="E2601" s="232">
        <v>1</v>
      </c>
      <c r="F2601" s="233">
        <v>36803</v>
      </c>
      <c r="G2601" s="232" t="s">
        <v>251</v>
      </c>
      <c r="H2601" s="234">
        <v>1</v>
      </c>
      <c r="I2601" s="236">
        <v>1</v>
      </c>
      <c r="J2601" s="236"/>
      <c r="Z2601" s="176" t="s">
        <v>1144</v>
      </c>
    </row>
    <row r="2602" spans="1:26" x14ac:dyDescent="0.3">
      <c r="A2602" s="232">
        <v>813600</v>
      </c>
      <c r="B2602" s="232" t="s">
        <v>4880</v>
      </c>
      <c r="C2602" s="232" t="s">
        <v>90</v>
      </c>
      <c r="D2602" s="232" t="s">
        <v>809</v>
      </c>
      <c r="E2602" s="232">
        <v>1</v>
      </c>
      <c r="F2602" s="233">
        <v>36438</v>
      </c>
      <c r="G2602" s="232" t="s">
        <v>2296</v>
      </c>
      <c r="H2602" s="234">
        <v>1</v>
      </c>
      <c r="I2602" s="236">
        <v>1</v>
      </c>
      <c r="J2602" s="236"/>
      <c r="Z2602" s="176" t="s">
        <v>1144</v>
      </c>
    </row>
    <row r="2603" spans="1:26" x14ac:dyDescent="0.3">
      <c r="A2603" s="232">
        <v>813607</v>
      </c>
      <c r="B2603" s="232" t="s">
        <v>4883</v>
      </c>
      <c r="C2603" s="232" t="s">
        <v>71</v>
      </c>
      <c r="D2603" s="232" t="s">
        <v>784</v>
      </c>
      <c r="E2603" s="232">
        <v>1</v>
      </c>
      <c r="F2603" s="233">
        <v>36800</v>
      </c>
      <c r="G2603" s="232" t="s">
        <v>698</v>
      </c>
      <c r="H2603" s="234">
        <v>1</v>
      </c>
      <c r="I2603" s="236">
        <v>1</v>
      </c>
      <c r="J2603" s="236"/>
      <c r="Z2603" s="176" t="s">
        <v>1144</v>
      </c>
    </row>
    <row r="2604" spans="1:26" x14ac:dyDescent="0.3">
      <c r="A2604" s="232">
        <v>813618</v>
      </c>
      <c r="B2604" s="232" t="s">
        <v>4885</v>
      </c>
      <c r="C2604" s="232" t="s">
        <v>143</v>
      </c>
      <c r="D2604" s="232" t="s">
        <v>817</v>
      </c>
      <c r="E2604" s="232">
        <v>1</v>
      </c>
      <c r="F2604" s="233">
        <v>35796</v>
      </c>
      <c r="G2604" s="232" t="s">
        <v>4886</v>
      </c>
      <c r="H2604" s="234">
        <v>1</v>
      </c>
      <c r="I2604" s="236">
        <v>1</v>
      </c>
      <c r="J2604" s="236"/>
      <c r="Z2604" s="176" t="s">
        <v>1144</v>
      </c>
    </row>
    <row r="2605" spans="1:26" x14ac:dyDescent="0.3">
      <c r="A2605" s="232">
        <v>813623</v>
      </c>
      <c r="B2605" s="232" t="s">
        <v>4888</v>
      </c>
      <c r="C2605" s="232" t="s">
        <v>335</v>
      </c>
      <c r="D2605" s="232" t="s">
        <v>658</v>
      </c>
      <c r="E2605" s="232">
        <v>1</v>
      </c>
      <c r="F2605" s="233">
        <v>36347</v>
      </c>
      <c r="G2605" s="232" t="s">
        <v>702</v>
      </c>
      <c r="H2605" s="234">
        <v>1</v>
      </c>
      <c r="I2605" s="236">
        <v>1</v>
      </c>
      <c r="J2605" s="236"/>
      <c r="Z2605" s="176" t="s">
        <v>1144</v>
      </c>
    </row>
    <row r="2606" spans="1:26" x14ac:dyDescent="0.3">
      <c r="A2606" s="232">
        <v>813632</v>
      </c>
      <c r="B2606" s="232" t="s">
        <v>4889</v>
      </c>
      <c r="C2606" s="232" t="s">
        <v>235</v>
      </c>
      <c r="D2606" s="232" t="s">
        <v>820</v>
      </c>
      <c r="E2606" s="232">
        <v>1</v>
      </c>
      <c r="F2606" s="233" t="s">
        <v>4890</v>
      </c>
      <c r="G2606" s="232" t="s">
        <v>251</v>
      </c>
      <c r="H2606" s="234">
        <v>1</v>
      </c>
      <c r="I2606" s="236">
        <v>1</v>
      </c>
      <c r="J2606" s="236"/>
      <c r="Z2606" s="176" t="s">
        <v>1144</v>
      </c>
    </row>
    <row r="2607" spans="1:26" x14ac:dyDescent="0.3">
      <c r="A2607" s="232">
        <v>813633</v>
      </c>
      <c r="B2607" s="232" t="s">
        <v>4891</v>
      </c>
      <c r="C2607" s="232" t="s">
        <v>83</v>
      </c>
      <c r="D2607" s="232" t="s">
        <v>627</v>
      </c>
      <c r="E2607" s="232">
        <v>1</v>
      </c>
      <c r="F2607" s="233">
        <v>36044</v>
      </c>
      <c r="G2607" s="232" t="s">
        <v>2717</v>
      </c>
      <c r="H2607" s="234">
        <v>1</v>
      </c>
      <c r="I2607" s="236">
        <v>1</v>
      </c>
      <c r="J2607" s="236"/>
      <c r="Z2607" s="176" t="s">
        <v>1144</v>
      </c>
    </row>
    <row r="2608" spans="1:26" x14ac:dyDescent="0.3">
      <c r="A2608" s="232">
        <v>813653</v>
      </c>
      <c r="B2608" s="232" t="s">
        <v>4898</v>
      </c>
      <c r="C2608" s="232" t="s">
        <v>66</v>
      </c>
      <c r="D2608" s="232" t="s">
        <v>772</v>
      </c>
      <c r="E2608" s="232">
        <v>1</v>
      </c>
      <c r="F2608" s="233">
        <v>36892</v>
      </c>
      <c r="G2608" s="232" t="s">
        <v>689</v>
      </c>
      <c r="H2608" s="234">
        <v>1</v>
      </c>
      <c r="I2608" s="236">
        <v>1</v>
      </c>
      <c r="J2608" s="236"/>
      <c r="Z2608" s="176" t="s">
        <v>1144</v>
      </c>
    </row>
    <row r="2609" spans="1:26" x14ac:dyDescent="0.3">
      <c r="A2609" s="232">
        <v>813654</v>
      </c>
      <c r="B2609" s="232" t="s">
        <v>4899</v>
      </c>
      <c r="C2609" s="232" t="s">
        <v>189</v>
      </c>
      <c r="D2609" s="232" t="s">
        <v>1027</v>
      </c>
      <c r="E2609" s="232">
        <v>1</v>
      </c>
      <c r="F2609" s="233">
        <v>29223</v>
      </c>
      <c r="G2609" s="232" t="s">
        <v>251</v>
      </c>
      <c r="H2609" s="234">
        <v>1</v>
      </c>
      <c r="I2609" s="236">
        <v>1</v>
      </c>
      <c r="J2609" s="236"/>
      <c r="Z2609" s="176" t="s">
        <v>1144</v>
      </c>
    </row>
    <row r="2610" spans="1:26" x14ac:dyDescent="0.3">
      <c r="A2610" s="232">
        <v>813656</v>
      </c>
      <c r="B2610" s="232" t="s">
        <v>4900</v>
      </c>
      <c r="C2610" s="232" t="s">
        <v>66</v>
      </c>
      <c r="D2610" s="232" t="s">
        <v>691</v>
      </c>
      <c r="E2610" s="232">
        <v>1</v>
      </c>
      <c r="F2610" s="233">
        <v>36167</v>
      </c>
      <c r="G2610" s="232" t="s">
        <v>836</v>
      </c>
      <c r="H2610" s="234">
        <v>1</v>
      </c>
      <c r="I2610" s="236">
        <v>1</v>
      </c>
      <c r="J2610" s="236"/>
      <c r="Z2610" s="176" t="s">
        <v>1144</v>
      </c>
    </row>
    <row r="2611" spans="1:26" x14ac:dyDescent="0.3">
      <c r="A2611" s="232">
        <v>813658</v>
      </c>
      <c r="B2611" s="232" t="s">
        <v>4901</v>
      </c>
      <c r="C2611" s="232" t="s">
        <v>136</v>
      </c>
      <c r="D2611" s="232" t="s">
        <v>3351</v>
      </c>
      <c r="E2611" s="232">
        <v>1</v>
      </c>
      <c r="F2611" s="233">
        <v>36161</v>
      </c>
      <c r="H2611" s="234">
        <v>1</v>
      </c>
      <c r="I2611" s="236">
        <v>1</v>
      </c>
      <c r="J2611" s="236"/>
      <c r="Z2611" s="176" t="s">
        <v>1144</v>
      </c>
    </row>
    <row r="2612" spans="1:26" x14ac:dyDescent="0.3">
      <c r="A2612" s="232">
        <v>813659</v>
      </c>
      <c r="B2612" s="232" t="s">
        <v>4902</v>
      </c>
      <c r="C2612" s="232" t="s">
        <v>70</v>
      </c>
      <c r="D2612" s="232" t="s">
        <v>672</v>
      </c>
      <c r="E2612" s="232">
        <v>1</v>
      </c>
      <c r="F2612" s="233">
        <v>36526</v>
      </c>
      <c r="G2612" s="232" t="s">
        <v>251</v>
      </c>
      <c r="H2612" s="234">
        <v>1</v>
      </c>
      <c r="I2612" s="236">
        <v>1</v>
      </c>
      <c r="J2612" s="236"/>
      <c r="Z2612" s="176" t="s">
        <v>1144</v>
      </c>
    </row>
    <row r="2613" spans="1:26" x14ac:dyDescent="0.3">
      <c r="A2613" s="232">
        <v>813664</v>
      </c>
      <c r="B2613" s="232" t="s">
        <v>4903</v>
      </c>
      <c r="C2613" s="232" t="s">
        <v>92</v>
      </c>
      <c r="D2613" s="232" t="s">
        <v>1059</v>
      </c>
      <c r="E2613" s="232">
        <v>1</v>
      </c>
      <c r="F2613" s="233">
        <v>35819</v>
      </c>
      <c r="G2613" s="232" t="s">
        <v>770</v>
      </c>
      <c r="H2613" s="234">
        <v>1</v>
      </c>
      <c r="I2613" s="236">
        <v>1</v>
      </c>
      <c r="J2613" s="236"/>
      <c r="Z2613" s="176" t="s">
        <v>1144</v>
      </c>
    </row>
    <row r="2614" spans="1:26" x14ac:dyDescent="0.3">
      <c r="A2614" s="232">
        <v>813665</v>
      </c>
      <c r="B2614" s="232" t="s">
        <v>4904</v>
      </c>
      <c r="C2614" s="232" t="s">
        <v>90</v>
      </c>
      <c r="D2614" s="232" t="s">
        <v>603</v>
      </c>
      <c r="E2614" s="232">
        <v>1</v>
      </c>
      <c r="F2614" s="233">
        <v>36804</v>
      </c>
      <c r="G2614" s="232" t="s">
        <v>702</v>
      </c>
      <c r="H2614" s="234">
        <v>1</v>
      </c>
      <c r="I2614" s="236">
        <v>1</v>
      </c>
      <c r="J2614" s="236"/>
      <c r="Z2614" s="176" t="s">
        <v>1144</v>
      </c>
    </row>
    <row r="2615" spans="1:26" x14ac:dyDescent="0.3">
      <c r="A2615" s="232">
        <v>813691</v>
      </c>
      <c r="B2615" s="232" t="s">
        <v>4910</v>
      </c>
      <c r="C2615" s="232" t="s">
        <v>140</v>
      </c>
      <c r="D2615" s="232" t="s">
        <v>921</v>
      </c>
      <c r="E2615" s="232">
        <v>1</v>
      </c>
      <c r="F2615" s="233">
        <v>36766</v>
      </c>
      <c r="G2615" s="232" t="s">
        <v>703</v>
      </c>
      <c r="H2615" s="234">
        <v>1</v>
      </c>
      <c r="I2615" s="236">
        <v>1</v>
      </c>
      <c r="J2615" s="236"/>
      <c r="Z2615" s="176" t="s">
        <v>1144</v>
      </c>
    </row>
    <row r="2616" spans="1:26" x14ac:dyDescent="0.3">
      <c r="A2616" s="232">
        <v>813695</v>
      </c>
      <c r="B2616" s="232" t="s">
        <v>4911</v>
      </c>
      <c r="C2616" s="232" t="s">
        <v>135</v>
      </c>
      <c r="D2616" s="232" t="s">
        <v>2472</v>
      </c>
      <c r="E2616" s="232">
        <v>1</v>
      </c>
      <c r="F2616" s="233" t="s">
        <v>4912</v>
      </c>
      <c r="G2616" s="232" t="s">
        <v>2296</v>
      </c>
      <c r="H2616" s="234">
        <v>1</v>
      </c>
      <c r="I2616" s="236">
        <v>1</v>
      </c>
      <c r="J2616" s="236"/>
      <c r="Z2616" s="176" t="s">
        <v>1144</v>
      </c>
    </row>
    <row r="2617" spans="1:26" x14ac:dyDescent="0.3">
      <c r="A2617" s="232">
        <v>813699</v>
      </c>
      <c r="B2617" s="232" t="s">
        <v>4915</v>
      </c>
      <c r="C2617" s="232" t="s">
        <v>370</v>
      </c>
      <c r="D2617" s="232" t="s">
        <v>916</v>
      </c>
      <c r="E2617" s="232">
        <v>1</v>
      </c>
      <c r="F2617" s="233" t="s">
        <v>4916</v>
      </c>
      <c r="G2617" s="232" t="s">
        <v>3824</v>
      </c>
      <c r="H2617" s="234">
        <v>1</v>
      </c>
      <c r="I2617" s="236">
        <v>1</v>
      </c>
      <c r="J2617" s="236"/>
      <c r="Z2617" s="176" t="s">
        <v>1144</v>
      </c>
    </row>
    <row r="2618" spans="1:26" x14ac:dyDescent="0.3">
      <c r="A2618" s="232">
        <v>813702</v>
      </c>
      <c r="B2618" s="232" t="s">
        <v>4917</v>
      </c>
      <c r="C2618" s="232" t="s">
        <v>66</v>
      </c>
      <c r="D2618" s="232" t="s">
        <v>625</v>
      </c>
      <c r="E2618" s="232">
        <v>1</v>
      </c>
      <c r="F2618" s="233">
        <v>36060</v>
      </c>
      <c r="H2618" s="234">
        <v>1</v>
      </c>
      <c r="I2618" s="236">
        <v>1</v>
      </c>
      <c r="J2618" s="236"/>
      <c r="Z2618" s="176" t="s">
        <v>1144</v>
      </c>
    </row>
    <row r="2619" spans="1:26" x14ac:dyDescent="0.3">
      <c r="A2619" s="232">
        <v>813765</v>
      </c>
      <c r="B2619" s="232" t="s">
        <v>4928</v>
      </c>
      <c r="C2619" s="232" t="s">
        <v>171</v>
      </c>
      <c r="D2619" s="232" t="s">
        <v>877</v>
      </c>
      <c r="E2619" s="232">
        <v>1</v>
      </c>
      <c r="F2619" s="233">
        <v>30317</v>
      </c>
      <c r="G2619" s="232" t="s">
        <v>4683</v>
      </c>
      <c r="H2619" s="234">
        <v>1</v>
      </c>
      <c r="I2619" s="236">
        <v>1</v>
      </c>
      <c r="J2619" s="236"/>
      <c r="Z2619" s="176" t="s">
        <v>1144</v>
      </c>
    </row>
    <row r="2620" spans="1:26" x14ac:dyDescent="0.3">
      <c r="A2620" s="232">
        <v>813786</v>
      </c>
      <c r="B2620" s="232" t="s">
        <v>4930</v>
      </c>
      <c r="C2620" s="232" t="s">
        <v>579</v>
      </c>
      <c r="D2620" s="232" t="s">
        <v>956</v>
      </c>
      <c r="E2620" s="232">
        <v>1</v>
      </c>
      <c r="F2620" s="233">
        <v>30981</v>
      </c>
      <c r="G2620" s="232" t="s">
        <v>251</v>
      </c>
      <c r="H2620" s="234">
        <v>1</v>
      </c>
      <c r="I2620" s="236">
        <v>1</v>
      </c>
      <c r="J2620" s="236"/>
      <c r="Z2620" s="176" t="s">
        <v>1144</v>
      </c>
    </row>
    <row r="2621" spans="1:26" x14ac:dyDescent="0.3">
      <c r="A2621" s="232">
        <v>813788</v>
      </c>
      <c r="B2621" s="232" t="s">
        <v>4931</v>
      </c>
      <c r="C2621" s="232" t="s">
        <v>70</v>
      </c>
      <c r="D2621" s="232" t="s">
        <v>727</v>
      </c>
      <c r="E2621" s="232">
        <v>1</v>
      </c>
      <c r="F2621" s="233">
        <v>36164</v>
      </c>
      <c r="G2621" s="232" t="s">
        <v>769</v>
      </c>
      <c r="H2621" s="234">
        <v>1</v>
      </c>
      <c r="I2621" s="236">
        <v>1</v>
      </c>
      <c r="J2621" s="236"/>
      <c r="Z2621" s="176" t="s">
        <v>1144</v>
      </c>
    </row>
    <row r="2622" spans="1:26" x14ac:dyDescent="0.3">
      <c r="A2622" s="232">
        <v>813791</v>
      </c>
      <c r="B2622" s="232" t="s">
        <v>4933</v>
      </c>
      <c r="C2622" s="232" t="s">
        <v>149</v>
      </c>
      <c r="D2622" s="232" t="s">
        <v>994</v>
      </c>
      <c r="E2622" s="232">
        <v>1</v>
      </c>
      <c r="F2622" s="233">
        <v>36715</v>
      </c>
      <c r="G2622" s="232" t="s">
        <v>733</v>
      </c>
      <c r="H2622" s="234">
        <v>1</v>
      </c>
      <c r="I2622" s="236">
        <v>1</v>
      </c>
      <c r="J2622" s="236"/>
      <c r="Z2622" s="176" t="s">
        <v>1144</v>
      </c>
    </row>
    <row r="2623" spans="1:26" x14ac:dyDescent="0.3">
      <c r="A2623" s="232">
        <v>813813</v>
      </c>
      <c r="B2623" s="232" t="s">
        <v>2468</v>
      </c>
      <c r="C2623" s="232" t="s">
        <v>423</v>
      </c>
      <c r="D2623" s="232" t="s">
        <v>4938</v>
      </c>
      <c r="E2623" s="232">
        <v>1</v>
      </c>
      <c r="F2623" s="233">
        <v>30078</v>
      </c>
      <c r="G2623" s="232" t="s">
        <v>265</v>
      </c>
      <c r="H2623" s="234">
        <v>1</v>
      </c>
      <c r="I2623" s="236">
        <v>1</v>
      </c>
      <c r="J2623" s="236"/>
      <c r="Z2623" s="176" t="s">
        <v>1144</v>
      </c>
    </row>
    <row r="2624" spans="1:26" x14ac:dyDescent="0.3">
      <c r="A2624" s="232">
        <v>813822</v>
      </c>
      <c r="B2624" s="232" t="s">
        <v>4939</v>
      </c>
      <c r="C2624" s="232" t="s">
        <v>175</v>
      </c>
      <c r="D2624" s="232" t="s">
        <v>863</v>
      </c>
      <c r="E2624" s="232">
        <v>1</v>
      </c>
      <c r="F2624" s="233">
        <v>35961</v>
      </c>
      <c r="H2624" s="234">
        <v>1</v>
      </c>
      <c r="I2624" s="236">
        <v>1</v>
      </c>
      <c r="J2624" s="236"/>
      <c r="Z2624" s="176" t="s">
        <v>1144</v>
      </c>
    </row>
    <row r="2625" spans="1:26" x14ac:dyDescent="0.3">
      <c r="A2625" s="232">
        <v>813823</v>
      </c>
      <c r="B2625" s="232" t="s">
        <v>4940</v>
      </c>
      <c r="C2625" s="232" t="s">
        <v>104</v>
      </c>
      <c r="D2625" s="232" t="s">
        <v>637</v>
      </c>
      <c r="E2625" s="232">
        <v>1</v>
      </c>
      <c r="F2625" s="233">
        <v>36526</v>
      </c>
      <c r="H2625" s="234">
        <v>1</v>
      </c>
      <c r="I2625" s="236">
        <v>1</v>
      </c>
      <c r="J2625" s="236"/>
      <c r="Z2625" s="176" t="s">
        <v>1144</v>
      </c>
    </row>
    <row r="2626" spans="1:26" x14ac:dyDescent="0.3">
      <c r="A2626" s="232">
        <v>813829</v>
      </c>
      <c r="B2626" s="232" t="s">
        <v>4943</v>
      </c>
      <c r="C2626" s="232" t="s">
        <v>130</v>
      </c>
      <c r="D2626" s="232" t="s">
        <v>897</v>
      </c>
      <c r="E2626" s="232">
        <v>1</v>
      </c>
      <c r="F2626" s="233">
        <v>36581</v>
      </c>
      <c r="G2626" s="232" t="s">
        <v>983</v>
      </c>
      <c r="H2626" s="234">
        <v>1</v>
      </c>
      <c r="I2626" s="236">
        <v>1</v>
      </c>
      <c r="J2626" s="236"/>
      <c r="Z2626" s="176" t="s">
        <v>1144</v>
      </c>
    </row>
    <row r="2627" spans="1:26" x14ac:dyDescent="0.3">
      <c r="A2627" s="232">
        <v>813832</v>
      </c>
      <c r="B2627" s="232" t="s">
        <v>4944</v>
      </c>
      <c r="C2627" s="232" t="s">
        <v>4945</v>
      </c>
      <c r="D2627" s="232" t="s">
        <v>4946</v>
      </c>
      <c r="E2627" s="232">
        <v>1</v>
      </c>
      <c r="F2627" s="233">
        <v>34700</v>
      </c>
      <c r="G2627" s="232" t="s">
        <v>621</v>
      </c>
      <c r="H2627" s="234">
        <v>1</v>
      </c>
      <c r="I2627" s="236">
        <v>1</v>
      </c>
      <c r="J2627" s="236"/>
      <c r="Z2627" s="176" t="s">
        <v>1144</v>
      </c>
    </row>
    <row r="2628" spans="1:26" x14ac:dyDescent="0.3">
      <c r="A2628" s="232">
        <v>813833</v>
      </c>
      <c r="B2628" s="232" t="s">
        <v>4947</v>
      </c>
      <c r="C2628" s="232" t="s">
        <v>114</v>
      </c>
      <c r="D2628" s="232" t="s">
        <v>779</v>
      </c>
      <c r="E2628" s="232">
        <v>1</v>
      </c>
      <c r="G2628" s="232" t="s">
        <v>927</v>
      </c>
      <c r="H2628" s="234">
        <v>1</v>
      </c>
      <c r="I2628" s="236">
        <v>1</v>
      </c>
      <c r="J2628" s="236"/>
      <c r="Z2628" s="176" t="s">
        <v>1144</v>
      </c>
    </row>
    <row r="2629" spans="1:26" x14ac:dyDescent="0.3">
      <c r="A2629" s="232">
        <v>813834</v>
      </c>
      <c r="B2629" s="232" t="s">
        <v>4948</v>
      </c>
      <c r="C2629" s="232" t="s">
        <v>66</v>
      </c>
      <c r="D2629" s="232" t="s">
        <v>971</v>
      </c>
      <c r="E2629" s="232">
        <v>1</v>
      </c>
      <c r="F2629" s="233">
        <v>32874</v>
      </c>
      <c r="H2629" s="234">
        <v>1</v>
      </c>
      <c r="I2629" s="236">
        <v>1</v>
      </c>
      <c r="J2629" s="236"/>
      <c r="Z2629" s="176" t="s">
        <v>1144</v>
      </c>
    </row>
    <row r="2630" spans="1:26" x14ac:dyDescent="0.3">
      <c r="A2630" s="232">
        <v>813842</v>
      </c>
      <c r="B2630" s="232" t="s">
        <v>4950</v>
      </c>
      <c r="C2630" s="232" t="s">
        <v>3755</v>
      </c>
      <c r="D2630" s="232" t="s">
        <v>2428</v>
      </c>
      <c r="E2630" s="232">
        <v>1</v>
      </c>
      <c r="F2630" s="233">
        <v>33033</v>
      </c>
      <c r="G2630" s="232" t="s">
        <v>251</v>
      </c>
      <c r="H2630" s="234">
        <v>1</v>
      </c>
      <c r="I2630" s="236">
        <v>1</v>
      </c>
      <c r="J2630" s="236"/>
      <c r="Z2630" s="176" t="s">
        <v>1144</v>
      </c>
    </row>
    <row r="2631" spans="1:26" x14ac:dyDescent="0.3">
      <c r="A2631" s="232">
        <v>813843</v>
      </c>
      <c r="B2631" s="232" t="s">
        <v>4951</v>
      </c>
      <c r="C2631" s="232" t="s">
        <v>66</v>
      </c>
      <c r="D2631" s="232" t="s">
        <v>607</v>
      </c>
      <c r="E2631" s="232">
        <v>1</v>
      </c>
      <c r="F2631" s="233">
        <v>35446</v>
      </c>
      <c r="G2631" s="232" t="s">
        <v>251</v>
      </c>
      <c r="H2631" s="234">
        <v>1</v>
      </c>
      <c r="I2631" s="236">
        <v>1</v>
      </c>
      <c r="J2631" s="236"/>
      <c r="Z2631" s="176" t="s">
        <v>1144</v>
      </c>
    </row>
    <row r="2632" spans="1:26" x14ac:dyDescent="0.3">
      <c r="A2632" s="232">
        <v>813844</v>
      </c>
      <c r="B2632" s="232" t="s">
        <v>4952</v>
      </c>
      <c r="C2632" s="232" t="s">
        <v>4953</v>
      </c>
      <c r="D2632" s="232" t="s">
        <v>971</v>
      </c>
      <c r="E2632" s="232">
        <v>1</v>
      </c>
      <c r="F2632" s="233">
        <v>28304</v>
      </c>
      <c r="G2632" s="232" t="s">
        <v>251</v>
      </c>
      <c r="H2632" s="234">
        <v>1</v>
      </c>
      <c r="I2632" s="236">
        <v>1</v>
      </c>
      <c r="J2632" s="236"/>
      <c r="Z2632" s="176" t="s">
        <v>1144</v>
      </c>
    </row>
    <row r="2633" spans="1:26" x14ac:dyDescent="0.3">
      <c r="A2633" s="232">
        <v>813846</v>
      </c>
      <c r="B2633" s="232" t="s">
        <v>4954</v>
      </c>
      <c r="C2633" s="232" t="s">
        <v>71</v>
      </c>
      <c r="D2633" s="232" t="s">
        <v>1030</v>
      </c>
      <c r="E2633" s="232">
        <v>1</v>
      </c>
      <c r="F2633" s="233">
        <v>36775</v>
      </c>
      <c r="G2633" s="232" t="s">
        <v>4955</v>
      </c>
      <c r="H2633" s="234">
        <v>1</v>
      </c>
      <c r="I2633" s="236">
        <v>1</v>
      </c>
      <c r="J2633" s="236"/>
      <c r="Z2633" s="176" t="s">
        <v>1144</v>
      </c>
    </row>
    <row r="2634" spans="1:26" x14ac:dyDescent="0.3">
      <c r="A2634" s="232">
        <v>813851</v>
      </c>
      <c r="B2634" s="232" t="s">
        <v>4956</v>
      </c>
      <c r="C2634" s="232" t="s">
        <v>130</v>
      </c>
      <c r="D2634" s="232" t="s">
        <v>1020</v>
      </c>
      <c r="E2634" s="232">
        <v>1</v>
      </c>
      <c r="F2634" s="233">
        <v>35431</v>
      </c>
      <c r="G2634" s="232" t="s">
        <v>657</v>
      </c>
      <c r="H2634" s="234">
        <v>1</v>
      </c>
      <c r="I2634" s="236">
        <v>1</v>
      </c>
      <c r="J2634" s="236"/>
      <c r="Z2634" s="176" t="s">
        <v>1144</v>
      </c>
    </row>
    <row r="2635" spans="1:26" x14ac:dyDescent="0.3">
      <c r="A2635" s="232">
        <v>813853</v>
      </c>
      <c r="B2635" s="232" t="s">
        <v>4957</v>
      </c>
      <c r="C2635" s="232" t="s">
        <v>66</v>
      </c>
      <c r="D2635" s="232" t="s">
        <v>628</v>
      </c>
      <c r="E2635" s="232">
        <v>1</v>
      </c>
      <c r="F2635" s="233" t="s">
        <v>4958</v>
      </c>
      <c r="G2635" s="232" t="s">
        <v>666</v>
      </c>
      <c r="H2635" s="234">
        <v>1</v>
      </c>
      <c r="I2635" s="236">
        <v>1</v>
      </c>
      <c r="J2635" s="236"/>
      <c r="Z2635" s="176" t="s">
        <v>1144</v>
      </c>
    </row>
    <row r="2636" spans="1:26" x14ac:dyDescent="0.3">
      <c r="A2636" s="232">
        <v>813859</v>
      </c>
      <c r="B2636" s="232" t="s">
        <v>4959</v>
      </c>
      <c r="C2636" s="232" t="s">
        <v>446</v>
      </c>
      <c r="D2636" s="232" t="s">
        <v>603</v>
      </c>
      <c r="E2636" s="232">
        <v>1</v>
      </c>
      <c r="F2636" s="233" t="s">
        <v>4960</v>
      </c>
      <c r="G2636" s="232" t="s">
        <v>964</v>
      </c>
      <c r="H2636" s="234">
        <v>1</v>
      </c>
      <c r="I2636" s="236">
        <v>1</v>
      </c>
      <c r="J2636" s="236"/>
      <c r="Z2636" s="176" t="s">
        <v>1144</v>
      </c>
    </row>
    <row r="2637" spans="1:26" x14ac:dyDescent="0.3">
      <c r="A2637" s="232">
        <v>813866</v>
      </c>
      <c r="B2637" s="232" t="s">
        <v>4961</v>
      </c>
      <c r="C2637" s="232" t="s">
        <v>90</v>
      </c>
      <c r="D2637" s="232" t="s">
        <v>624</v>
      </c>
      <c r="E2637" s="232">
        <v>1</v>
      </c>
      <c r="F2637" s="233">
        <v>35458</v>
      </c>
      <c r="G2637" s="232" t="s">
        <v>265</v>
      </c>
      <c r="H2637" s="234">
        <v>1</v>
      </c>
      <c r="I2637" s="236">
        <v>1</v>
      </c>
      <c r="J2637" s="236"/>
      <c r="Z2637" s="176" t="s">
        <v>1144</v>
      </c>
    </row>
    <row r="2638" spans="1:26" x14ac:dyDescent="0.3">
      <c r="A2638" s="232">
        <v>813869</v>
      </c>
      <c r="B2638" s="232" t="s">
        <v>4962</v>
      </c>
      <c r="C2638" s="232" t="s">
        <v>64</v>
      </c>
      <c r="D2638" s="232" t="s">
        <v>680</v>
      </c>
      <c r="E2638" s="232">
        <v>1</v>
      </c>
      <c r="F2638" s="233" t="s">
        <v>4963</v>
      </c>
      <c r="G2638" s="232" t="s">
        <v>702</v>
      </c>
      <c r="H2638" s="234">
        <v>1</v>
      </c>
      <c r="I2638" s="236">
        <v>1</v>
      </c>
      <c r="J2638" s="236"/>
      <c r="Z2638" s="176" t="s">
        <v>1144</v>
      </c>
    </row>
    <row r="2639" spans="1:26" x14ac:dyDescent="0.3">
      <c r="A2639" s="232">
        <v>813874</v>
      </c>
      <c r="B2639" s="232" t="s">
        <v>4964</v>
      </c>
      <c r="C2639" s="232" t="s">
        <v>66</v>
      </c>
      <c r="D2639" s="232" t="s">
        <v>917</v>
      </c>
      <c r="E2639" s="232">
        <v>1</v>
      </c>
      <c r="F2639" s="233" t="s">
        <v>4965</v>
      </c>
      <c r="G2639" s="232" t="s">
        <v>2550</v>
      </c>
      <c r="H2639" s="234">
        <v>1</v>
      </c>
      <c r="I2639" s="236">
        <v>1</v>
      </c>
      <c r="J2639" s="236"/>
      <c r="Z2639" s="176" t="s">
        <v>1144</v>
      </c>
    </row>
    <row r="2640" spans="1:26" x14ac:dyDescent="0.3">
      <c r="A2640" s="232">
        <v>813876</v>
      </c>
      <c r="B2640" s="232" t="s">
        <v>4966</v>
      </c>
      <c r="C2640" s="232" t="s">
        <v>129</v>
      </c>
      <c r="D2640" s="232" t="s">
        <v>717</v>
      </c>
      <c r="E2640" s="232">
        <v>1</v>
      </c>
      <c r="F2640" s="233">
        <v>36376</v>
      </c>
      <c r="G2640" s="232" t="s">
        <v>811</v>
      </c>
      <c r="H2640" s="234">
        <v>1</v>
      </c>
      <c r="I2640" s="236">
        <v>1</v>
      </c>
      <c r="J2640" s="236"/>
      <c r="Z2640" s="176" t="s">
        <v>1144</v>
      </c>
    </row>
    <row r="2641" spans="1:26" x14ac:dyDescent="0.3">
      <c r="A2641" s="232">
        <v>813883</v>
      </c>
      <c r="B2641" s="232" t="s">
        <v>4967</v>
      </c>
      <c r="C2641" s="232" t="s">
        <v>1189</v>
      </c>
      <c r="D2641" s="232" t="s">
        <v>627</v>
      </c>
      <c r="E2641" s="232">
        <v>1</v>
      </c>
      <c r="F2641" s="233">
        <v>33457</v>
      </c>
      <c r="G2641" s="232" t="s">
        <v>1809</v>
      </c>
      <c r="H2641" s="234">
        <v>1</v>
      </c>
      <c r="I2641" s="236">
        <v>1</v>
      </c>
      <c r="J2641" s="236"/>
      <c r="Z2641" s="176" t="s">
        <v>1144</v>
      </c>
    </row>
    <row r="2642" spans="1:26" x14ac:dyDescent="0.3">
      <c r="A2642" s="232">
        <v>813888</v>
      </c>
      <c r="B2642" s="232" t="s">
        <v>4968</v>
      </c>
      <c r="C2642" s="232" t="s">
        <v>139</v>
      </c>
      <c r="D2642" s="232" t="s">
        <v>732</v>
      </c>
      <c r="E2642" s="232">
        <v>1</v>
      </c>
      <c r="F2642" s="233" t="s">
        <v>4969</v>
      </c>
      <c r="G2642" s="232" t="s">
        <v>4970</v>
      </c>
      <c r="H2642" s="234">
        <v>1</v>
      </c>
      <c r="I2642" s="236">
        <v>1</v>
      </c>
      <c r="J2642" s="236"/>
      <c r="Z2642" s="176" t="s">
        <v>1144</v>
      </c>
    </row>
    <row r="2643" spans="1:26" x14ac:dyDescent="0.3">
      <c r="A2643" s="232">
        <v>813896</v>
      </c>
      <c r="B2643" s="232" t="s">
        <v>4971</v>
      </c>
      <c r="C2643" s="232" t="s">
        <v>1288</v>
      </c>
      <c r="D2643" s="232" t="s">
        <v>652</v>
      </c>
      <c r="E2643" s="232">
        <v>1</v>
      </c>
      <c r="F2643" s="233">
        <v>36371</v>
      </c>
      <c r="G2643" s="232" t="s">
        <v>695</v>
      </c>
      <c r="H2643" s="234">
        <v>1</v>
      </c>
      <c r="I2643" s="236">
        <v>1</v>
      </c>
      <c r="J2643" s="236"/>
      <c r="Z2643" s="176" t="s">
        <v>1144</v>
      </c>
    </row>
    <row r="2644" spans="1:26" x14ac:dyDescent="0.3">
      <c r="A2644" s="232">
        <v>813897</v>
      </c>
      <c r="B2644" s="232" t="s">
        <v>4972</v>
      </c>
      <c r="C2644" s="232" t="s">
        <v>166</v>
      </c>
      <c r="D2644" s="232" t="s">
        <v>4352</v>
      </c>
      <c r="E2644" s="232">
        <v>1</v>
      </c>
      <c r="F2644" s="233">
        <v>31797</v>
      </c>
      <c r="H2644" s="234">
        <v>1</v>
      </c>
      <c r="I2644" s="236">
        <v>1</v>
      </c>
      <c r="J2644" s="236"/>
      <c r="Z2644" s="176" t="s">
        <v>1144</v>
      </c>
    </row>
    <row r="2645" spans="1:26" x14ac:dyDescent="0.3">
      <c r="A2645" s="232">
        <v>813901</v>
      </c>
      <c r="B2645" s="232" t="s">
        <v>4973</v>
      </c>
      <c r="C2645" s="232" t="s">
        <v>1288</v>
      </c>
      <c r="D2645" s="232" t="s">
        <v>921</v>
      </c>
      <c r="E2645" s="232">
        <v>1</v>
      </c>
      <c r="F2645" s="233">
        <v>36475</v>
      </c>
      <c r="G2645" s="232" t="s">
        <v>698</v>
      </c>
      <c r="H2645" s="234">
        <v>1</v>
      </c>
      <c r="I2645" s="236">
        <v>1</v>
      </c>
      <c r="J2645" s="236"/>
      <c r="Z2645" s="176" t="s">
        <v>1144</v>
      </c>
    </row>
    <row r="2646" spans="1:26" x14ac:dyDescent="0.3">
      <c r="A2646" s="232">
        <v>813916</v>
      </c>
      <c r="B2646" s="232" t="s">
        <v>4974</v>
      </c>
      <c r="C2646" s="232" t="s">
        <v>157</v>
      </c>
      <c r="D2646" s="232" t="s">
        <v>701</v>
      </c>
      <c r="E2646" s="232">
        <v>1</v>
      </c>
      <c r="F2646" s="233">
        <v>31168</v>
      </c>
      <c r="G2646" s="232" t="s">
        <v>4975</v>
      </c>
      <c r="H2646" s="234">
        <v>1</v>
      </c>
      <c r="I2646" s="236">
        <v>1</v>
      </c>
      <c r="J2646" s="236"/>
      <c r="Z2646" s="176" t="s">
        <v>1144</v>
      </c>
    </row>
    <row r="2647" spans="1:26" x14ac:dyDescent="0.3">
      <c r="A2647" s="232">
        <v>813929</v>
      </c>
      <c r="B2647" s="232" t="s">
        <v>4979</v>
      </c>
      <c r="C2647" s="232" t="s">
        <v>148</v>
      </c>
      <c r="D2647" s="232" t="s">
        <v>628</v>
      </c>
      <c r="E2647" s="232">
        <v>1</v>
      </c>
      <c r="F2647" s="233">
        <v>36467</v>
      </c>
      <c r="G2647" s="232" t="s">
        <v>4980</v>
      </c>
      <c r="H2647" s="234">
        <v>1</v>
      </c>
      <c r="I2647" s="236">
        <v>1</v>
      </c>
      <c r="J2647" s="236"/>
      <c r="Z2647" s="176" t="s">
        <v>1144</v>
      </c>
    </row>
    <row r="2648" spans="1:26" x14ac:dyDescent="0.3">
      <c r="A2648" s="232">
        <v>813938</v>
      </c>
      <c r="B2648" s="232" t="s">
        <v>4981</v>
      </c>
      <c r="C2648" s="232" t="s">
        <v>357</v>
      </c>
      <c r="D2648" s="232" t="s">
        <v>1299</v>
      </c>
      <c r="E2648" s="232">
        <v>1</v>
      </c>
      <c r="F2648" s="233" t="s">
        <v>4982</v>
      </c>
      <c r="G2648" s="232" t="s">
        <v>251</v>
      </c>
      <c r="H2648" s="234">
        <v>1</v>
      </c>
      <c r="I2648" s="236">
        <v>1</v>
      </c>
      <c r="J2648" s="236"/>
      <c r="Z2648" s="176" t="s">
        <v>1144</v>
      </c>
    </row>
    <row r="2649" spans="1:26" x14ac:dyDescent="0.3">
      <c r="A2649" s="232">
        <v>813970</v>
      </c>
      <c r="B2649" s="232" t="s">
        <v>4989</v>
      </c>
      <c r="C2649" s="232" t="s">
        <v>354</v>
      </c>
      <c r="D2649" s="232" t="s">
        <v>832</v>
      </c>
      <c r="E2649" s="232">
        <v>1</v>
      </c>
      <c r="F2649" s="233">
        <v>35907</v>
      </c>
      <c r="G2649" s="232" t="s">
        <v>251</v>
      </c>
      <c r="H2649" s="234">
        <v>1</v>
      </c>
      <c r="I2649" s="236">
        <v>1</v>
      </c>
      <c r="J2649" s="236"/>
      <c r="Z2649" s="176" t="s">
        <v>1144</v>
      </c>
    </row>
    <row r="2650" spans="1:26" x14ac:dyDescent="0.3">
      <c r="A2650" s="232">
        <v>813979</v>
      </c>
      <c r="B2650" s="232" t="s">
        <v>4995</v>
      </c>
      <c r="C2650" s="232" t="s">
        <v>335</v>
      </c>
      <c r="D2650" s="232" t="s">
        <v>958</v>
      </c>
      <c r="E2650" s="232">
        <v>1</v>
      </c>
      <c r="F2650" s="233">
        <v>36484</v>
      </c>
      <c r="G2650" s="232" t="s">
        <v>251</v>
      </c>
      <c r="H2650" s="234">
        <v>1</v>
      </c>
      <c r="I2650" s="236">
        <v>1</v>
      </c>
      <c r="J2650" s="236"/>
      <c r="Z2650" s="176" t="s">
        <v>1144</v>
      </c>
    </row>
    <row r="2651" spans="1:26" x14ac:dyDescent="0.3">
      <c r="A2651" s="232">
        <v>813982</v>
      </c>
      <c r="B2651" s="232" t="s">
        <v>4996</v>
      </c>
      <c r="C2651" s="232" t="s">
        <v>414</v>
      </c>
      <c r="D2651" s="232" t="s">
        <v>630</v>
      </c>
      <c r="E2651" s="232">
        <v>1</v>
      </c>
      <c r="F2651" s="233">
        <v>35772</v>
      </c>
      <c r="G2651" s="232" t="s">
        <v>251</v>
      </c>
      <c r="H2651" s="234">
        <v>1</v>
      </c>
      <c r="I2651" s="236">
        <v>1</v>
      </c>
      <c r="J2651" s="236"/>
      <c r="Z2651" s="176" t="s">
        <v>1144</v>
      </c>
    </row>
    <row r="2652" spans="1:26" x14ac:dyDescent="0.3">
      <c r="A2652" s="232">
        <v>813983</v>
      </c>
      <c r="B2652" s="232" t="s">
        <v>4997</v>
      </c>
      <c r="C2652" s="232" t="s">
        <v>444</v>
      </c>
      <c r="D2652" s="232" t="s">
        <v>4998</v>
      </c>
      <c r="E2652" s="232">
        <v>1</v>
      </c>
      <c r="F2652" s="233" t="s">
        <v>4999</v>
      </c>
      <c r="G2652" s="232" t="s">
        <v>5000</v>
      </c>
      <c r="H2652" s="234">
        <v>1</v>
      </c>
      <c r="I2652" s="236">
        <v>1</v>
      </c>
      <c r="J2652" s="236"/>
      <c r="Z2652" s="176" t="s">
        <v>1144</v>
      </c>
    </row>
    <row r="2653" spans="1:26" x14ac:dyDescent="0.3">
      <c r="A2653" s="232">
        <v>813990</v>
      </c>
      <c r="B2653" s="232" t="s">
        <v>5001</v>
      </c>
      <c r="C2653" s="232" t="s">
        <v>69</v>
      </c>
      <c r="D2653" s="232" t="s">
        <v>764</v>
      </c>
      <c r="E2653" s="232">
        <v>1</v>
      </c>
      <c r="F2653" s="233">
        <v>36537</v>
      </c>
      <c r="G2653" s="232" t="s">
        <v>923</v>
      </c>
      <c r="H2653" s="234">
        <v>1</v>
      </c>
      <c r="I2653" s="236">
        <v>1</v>
      </c>
      <c r="J2653" s="236"/>
      <c r="Z2653" s="176" t="s">
        <v>1144</v>
      </c>
    </row>
    <row r="2654" spans="1:26" x14ac:dyDescent="0.3">
      <c r="A2654" s="232">
        <v>813991</v>
      </c>
      <c r="B2654" s="232" t="s">
        <v>5002</v>
      </c>
      <c r="C2654" s="232" t="s">
        <v>427</v>
      </c>
      <c r="D2654" s="232" t="s">
        <v>628</v>
      </c>
      <c r="E2654" s="232">
        <v>1</v>
      </c>
      <c r="F2654" s="233">
        <v>35686</v>
      </c>
      <c r="G2654" s="232" t="s">
        <v>1247</v>
      </c>
      <c r="H2654" s="234">
        <v>1</v>
      </c>
      <c r="I2654" s="236">
        <v>1</v>
      </c>
      <c r="J2654" s="236"/>
      <c r="Z2654" s="176" t="s">
        <v>1144</v>
      </c>
    </row>
    <row r="2655" spans="1:26" x14ac:dyDescent="0.3">
      <c r="A2655" s="232">
        <v>813996</v>
      </c>
      <c r="B2655" s="232" t="s">
        <v>1630</v>
      </c>
      <c r="C2655" s="232" t="s">
        <v>64</v>
      </c>
      <c r="D2655" s="232" t="s">
        <v>5003</v>
      </c>
      <c r="E2655" s="232">
        <v>1</v>
      </c>
      <c r="F2655" s="233">
        <v>36555</v>
      </c>
      <c r="G2655" s="232" t="s">
        <v>878</v>
      </c>
      <c r="H2655" s="234">
        <v>1</v>
      </c>
      <c r="I2655" s="236">
        <v>1</v>
      </c>
      <c r="J2655" s="236"/>
      <c r="Z2655" s="176" t="s">
        <v>1144</v>
      </c>
    </row>
    <row r="2656" spans="1:26" x14ac:dyDescent="0.3">
      <c r="A2656" s="232">
        <v>814000</v>
      </c>
      <c r="B2656" s="232" t="s">
        <v>5004</v>
      </c>
      <c r="C2656" s="232" t="s">
        <v>307</v>
      </c>
      <c r="D2656" s="232" t="s">
        <v>628</v>
      </c>
      <c r="E2656" s="232">
        <v>1</v>
      </c>
      <c r="F2656" s="233" t="s">
        <v>4400</v>
      </c>
      <c r="G2656" s="232" t="s">
        <v>552</v>
      </c>
      <c r="H2656" s="234">
        <v>1</v>
      </c>
      <c r="I2656" s="236">
        <v>1</v>
      </c>
      <c r="J2656" s="236"/>
      <c r="Z2656" s="176" t="s">
        <v>1144</v>
      </c>
    </row>
    <row r="2657" spans="1:26" x14ac:dyDescent="0.3">
      <c r="A2657" s="232">
        <v>814001</v>
      </c>
      <c r="B2657" s="232" t="s">
        <v>5005</v>
      </c>
      <c r="C2657" s="232" t="s">
        <v>165</v>
      </c>
      <c r="D2657" s="232" t="s">
        <v>1870</v>
      </c>
      <c r="E2657" s="232">
        <v>1</v>
      </c>
      <c r="F2657" s="233">
        <v>36165</v>
      </c>
      <c r="G2657" s="232" t="s">
        <v>967</v>
      </c>
      <c r="H2657" s="234">
        <v>1</v>
      </c>
      <c r="I2657" s="236">
        <v>1</v>
      </c>
      <c r="J2657" s="236"/>
      <c r="Z2657" s="176" t="s">
        <v>1144</v>
      </c>
    </row>
    <row r="2658" spans="1:26" x14ac:dyDescent="0.3">
      <c r="A2658" s="232">
        <v>814002</v>
      </c>
      <c r="B2658" s="232" t="s">
        <v>5006</v>
      </c>
      <c r="C2658" s="232" t="s">
        <v>78</v>
      </c>
      <c r="D2658" s="232" t="s">
        <v>659</v>
      </c>
      <c r="E2658" s="232">
        <v>1</v>
      </c>
      <c r="F2658" s="233">
        <v>35089</v>
      </c>
      <c r="G2658" s="232" t="s">
        <v>251</v>
      </c>
      <c r="H2658" s="234">
        <v>1</v>
      </c>
      <c r="I2658" s="236">
        <v>1</v>
      </c>
      <c r="J2658" s="236"/>
      <c r="Z2658" s="176" t="s">
        <v>1144</v>
      </c>
    </row>
    <row r="2659" spans="1:26" x14ac:dyDescent="0.3">
      <c r="A2659" s="232">
        <v>814003</v>
      </c>
      <c r="B2659" s="232" t="s">
        <v>5007</v>
      </c>
      <c r="C2659" s="232" t="s">
        <v>69</v>
      </c>
      <c r="D2659" s="232" t="s">
        <v>2199</v>
      </c>
      <c r="E2659" s="232">
        <v>1</v>
      </c>
      <c r="F2659" s="233">
        <v>36321</v>
      </c>
      <c r="G2659" s="232" t="s">
        <v>269</v>
      </c>
      <c r="H2659" s="234">
        <v>1</v>
      </c>
      <c r="I2659" s="236">
        <v>1</v>
      </c>
      <c r="J2659" s="236"/>
      <c r="Z2659" s="176" t="s">
        <v>1144</v>
      </c>
    </row>
    <row r="2660" spans="1:26" x14ac:dyDescent="0.3">
      <c r="A2660" s="232">
        <v>814006</v>
      </c>
      <c r="B2660" s="232" t="s">
        <v>5008</v>
      </c>
      <c r="C2660" s="232" t="s">
        <v>5009</v>
      </c>
      <c r="D2660" s="232" t="s">
        <v>1302</v>
      </c>
      <c r="E2660" s="232">
        <v>1</v>
      </c>
      <c r="F2660" s="233">
        <v>36901</v>
      </c>
      <c r="G2660" s="232" t="s">
        <v>698</v>
      </c>
      <c r="H2660" s="234">
        <v>1</v>
      </c>
      <c r="I2660" s="236">
        <v>1</v>
      </c>
      <c r="J2660" s="236"/>
      <c r="Z2660" s="176" t="s">
        <v>1144</v>
      </c>
    </row>
    <row r="2661" spans="1:26" x14ac:dyDescent="0.3">
      <c r="A2661" s="232">
        <v>814008</v>
      </c>
      <c r="B2661" s="232" t="s">
        <v>5010</v>
      </c>
      <c r="C2661" s="232" t="s">
        <v>312</v>
      </c>
      <c r="D2661" s="232" t="s">
        <v>922</v>
      </c>
      <c r="E2661" s="232">
        <v>1</v>
      </c>
      <c r="F2661" s="233">
        <v>36892</v>
      </c>
      <c r="G2661" s="232" t="s">
        <v>663</v>
      </c>
      <c r="H2661" s="234">
        <v>1</v>
      </c>
      <c r="I2661" s="236">
        <v>1</v>
      </c>
      <c r="J2661" s="236"/>
      <c r="Z2661" s="176" t="s">
        <v>1144</v>
      </c>
    </row>
    <row r="2662" spans="1:26" x14ac:dyDescent="0.3">
      <c r="A2662" s="232">
        <v>814012</v>
      </c>
      <c r="B2662" s="232" t="s">
        <v>5011</v>
      </c>
      <c r="C2662" s="232" t="s">
        <v>5012</v>
      </c>
      <c r="D2662" s="232" t="s">
        <v>5013</v>
      </c>
      <c r="E2662" s="232">
        <v>1</v>
      </c>
      <c r="F2662" s="233">
        <v>35796</v>
      </c>
      <c r="G2662" s="232" t="s">
        <v>604</v>
      </c>
      <c r="H2662" s="234">
        <v>1</v>
      </c>
      <c r="I2662" s="236">
        <v>1</v>
      </c>
      <c r="J2662" s="236"/>
      <c r="Z2662" s="176" t="s">
        <v>1144</v>
      </c>
    </row>
    <row r="2663" spans="1:26" x14ac:dyDescent="0.3">
      <c r="A2663" s="232">
        <v>814013</v>
      </c>
      <c r="B2663" s="232" t="s">
        <v>5014</v>
      </c>
      <c r="C2663" s="232" t="s">
        <v>130</v>
      </c>
      <c r="D2663" s="232" t="s">
        <v>820</v>
      </c>
      <c r="E2663" s="232">
        <v>1</v>
      </c>
      <c r="F2663" s="233">
        <v>36382</v>
      </c>
      <c r="G2663" s="232" t="s">
        <v>1001</v>
      </c>
      <c r="H2663" s="234">
        <v>1</v>
      </c>
      <c r="I2663" s="236">
        <v>1</v>
      </c>
      <c r="J2663" s="236"/>
      <c r="Z2663" s="176" t="s">
        <v>1144</v>
      </c>
    </row>
    <row r="2664" spans="1:26" x14ac:dyDescent="0.3">
      <c r="A2664" s="232">
        <v>814019</v>
      </c>
      <c r="B2664" s="232" t="s">
        <v>5015</v>
      </c>
      <c r="C2664" s="232" t="s">
        <v>66</v>
      </c>
      <c r="D2664" s="232" t="s">
        <v>865</v>
      </c>
      <c r="E2664" s="232">
        <v>1</v>
      </c>
      <c r="F2664" s="233">
        <v>36526</v>
      </c>
      <c r="G2664" s="232" t="s">
        <v>251</v>
      </c>
      <c r="H2664" s="234">
        <v>1</v>
      </c>
      <c r="I2664" s="236">
        <v>1</v>
      </c>
      <c r="J2664" s="236"/>
      <c r="Z2664" s="176" t="s">
        <v>1144</v>
      </c>
    </row>
    <row r="2665" spans="1:26" x14ac:dyDescent="0.3">
      <c r="A2665" s="232">
        <v>814020</v>
      </c>
      <c r="B2665" s="232" t="s">
        <v>5016</v>
      </c>
      <c r="C2665" s="232" t="s">
        <v>2823</v>
      </c>
      <c r="D2665" s="232" t="s">
        <v>654</v>
      </c>
      <c r="E2665" s="232">
        <v>1</v>
      </c>
      <c r="F2665" s="233">
        <v>29712</v>
      </c>
      <c r="G2665" s="232" t="s">
        <v>251</v>
      </c>
      <c r="H2665" s="234">
        <v>1</v>
      </c>
      <c r="I2665" s="236">
        <v>1</v>
      </c>
      <c r="J2665" s="236"/>
      <c r="Z2665" s="176" t="s">
        <v>1144</v>
      </c>
    </row>
    <row r="2666" spans="1:26" x14ac:dyDescent="0.3">
      <c r="A2666" s="232">
        <v>814024</v>
      </c>
      <c r="B2666" s="232" t="s">
        <v>5017</v>
      </c>
      <c r="C2666" s="232" t="s">
        <v>420</v>
      </c>
      <c r="D2666" s="232" t="s">
        <v>676</v>
      </c>
      <c r="E2666" s="232">
        <v>1</v>
      </c>
      <c r="F2666" s="233">
        <v>35076</v>
      </c>
      <c r="G2666" s="232" t="s">
        <v>251</v>
      </c>
      <c r="H2666" s="234">
        <v>1</v>
      </c>
      <c r="I2666" s="236">
        <v>1</v>
      </c>
      <c r="J2666" s="236"/>
      <c r="Z2666" s="176" t="s">
        <v>1144</v>
      </c>
    </row>
    <row r="2667" spans="1:26" x14ac:dyDescent="0.3">
      <c r="A2667" s="232">
        <v>814029</v>
      </c>
      <c r="B2667" s="232" t="s">
        <v>5018</v>
      </c>
      <c r="C2667" s="232" t="s">
        <v>105</v>
      </c>
      <c r="D2667" s="232" t="s">
        <v>622</v>
      </c>
      <c r="E2667" s="232">
        <v>1</v>
      </c>
      <c r="F2667" s="233">
        <v>36678</v>
      </c>
      <c r="G2667" s="232" t="s">
        <v>713</v>
      </c>
      <c r="H2667" s="234">
        <v>1</v>
      </c>
      <c r="I2667" s="236">
        <v>1</v>
      </c>
      <c r="J2667" s="236"/>
      <c r="Z2667" s="176" t="s">
        <v>1144</v>
      </c>
    </row>
    <row r="2668" spans="1:26" x14ac:dyDescent="0.3">
      <c r="A2668" s="232">
        <v>814030</v>
      </c>
      <c r="B2668" s="232" t="s">
        <v>5019</v>
      </c>
      <c r="C2668" s="232" t="s">
        <v>430</v>
      </c>
      <c r="D2668" s="232" t="s">
        <v>789</v>
      </c>
      <c r="E2668" s="232">
        <v>1</v>
      </c>
      <c r="F2668" s="233">
        <v>36892</v>
      </c>
      <c r="G2668" s="232" t="s">
        <v>702</v>
      </c>
      <c r="H2668" s="234">
        <v>1</v>
      </c>
      <c r="I2668" s="236">
        <v>1</v>
      </c>
      <c r="J2668" s="236"/>
      <c r="Z2668" s="176" t="s">
        <v>1144</v>
      </c>
    </row>
    <row r="2669" spans="1:26" x14ac:dyDescent="0.3">
      <c r="A2669" s="232">
        <v>814031</v>
      </c>
      <c r="B2669" s="232" t="s">
        <v>5020</v>
      </c>
      <c r="C2669" s="232" t="s">
        <v>207</v>
      </c>
      <c r="D2669" s="232" t="s">
        <v>994</v>
      </c>
      <c r="E2669" s="232">
        <v>1</v>
      </c>
      <c r="F2669" s="233">
        <v>36375</v>
      </c>
      <c r="G2669" s="232" t="s">
        <v>702</v>
      </c>
      <c r="H2669" s="234">
        <v>1</v>
      </c>
      <c r="I2669" s="236">
        <v>1</v>
      </c>
      <c r="J2669" s="236"/>
      <c r="Z2669" s="176" t="s">
        <v>1144</v>
      </c>
    </row>
    <row r="2670" spans="1:26" x14ac:dyDescent="0.3">
      <c r="A2670" s="232">
        <v>814033</v>
      </c>
      <c r="B2670" s="232" t="s">
        <v>543</v>
      </c>
      <c r="C2670" s="232" t="s">
        <v>416</v>
      </c>
      <c r="D2670" s="232" t="s">
        <v>911</v>
      </c>
      <c r="E2670" s="232">
        <v>1</v>
      </c>
      <c r="F2670" s="233">
        <v>36358</v>
      </c>
      <c r="G2670" s="232" t="s">
        <v>251</v>
      </c>
      <c r="H2670" s="234">
        <v>1</v>
      </c>
      <c r="I2670" s="236">
        <v>1</v>
      </c>
      <c r="J2670" s="236"/>
      <c r="Z2670" s="176" t="s">
        <v>1144</v>
      </c>
    </row>
    <row r="2671" spans="1:26" x14ac:dyDescent="0.3">
      <c r="A2671" s="232">
        <v>814036</v>
      </c>
      <c r="B2671" s="232" t="s">
        <v>5021</v>
      </c>
      <c r="C2671" s="232" t="s">
        <v>69</v>
      </c>
      <c r="D2671" s="232" t="s">
        <v>691</v>
      </c>
      <c r="E2671" s="232">
        <v>1</v>
      </c>
      <c r="F2671" s="233">
        <v>35983</v>
      </c>
      <c r="G2671" s="232" t="s">
        <v>251</v>
      </c>
      <c r="H2671" s="234">
        <v>1</v>
      </c>
      <c r="I2671" s="236">
        <v>1</v>
      </c>
      <c r="J2671" s="236"/>
      <c r="Z2671" s="176" t="s">
        <v>1144</v>
      </c>
    </row>
    <row r="2672" spans="1:26" x14ac:dyDescent="0.3">
      <c r="A2672" s="232">
        <v>814037</v>
      </c>
      <c r="B2672" s="232" t="s">
        <v>5022</v>
      </c>
      <c r="C2672" s="232" t="s">
        <v>63</v>
      </c>
      <c r="D2672" s="232" t="s">
        <v>628</v>
      </c>
      <c r="E2672" s="232">
        <v>1</v>
      </c>
      <c r="F2672" s="233">
        <v>36461</v>
      </c>
      <c r="G2672" s="232" t="s">
        <v>251</v>
      </c>
      <c r="H2672" s="234">
        <v>1</v>
      </c>
      <c r="I2672" s="236">
        <v>1</v>
      </c>
      <c r="J2672" s="236"/>
      <c r="Z2672" s="176" t="s">
        <v>1144</v>
      </c>
    </row>
    <row r="2673" spans="1:26" x14ac:dyDescent="0.3">
      <c r="A2673" s="232">
        <v>814038</v>
      </c>
      <c r="B2673" s="232" t="s">
        <v>5023</v>
      </c>
      <c r="C2673" s="232" t="s">
        <v>68</v>
      </c>
      <c r="D2673" s="232" t="s">
        <v>830</v>
      </c>
      <c r="E2673" s="232">
        <v>1</v>
      </c>
      <c r="F2673" s="233">
        <v>35892</v>
      </c>
      <c r="G2673" s="232" t="s">
        <v>5024</v>
      </c>
      <c r="H2673" s="234">
        <v>1</v>
      </c>
      <c r="I2673" s="236">
        <v>1</v>
      </c>
      <c r="J2673" s="236"/>
      <c r="Z2673" s="176" t="s">
        <v>1144</v>
      </c>
    </row>
    <row r="2674" spans="1:26" x14ac:dyDescent="0.3">
      <c r="A2674" s="232">
        <v>814040</v>
      </c>
      <c r="B2674" s="232" t="s">
        <v>5025</v>
      </c>
      <c r="C2674" s="232" t="s">
        <v>138</v>
      </c>
      <c r="D2674" s="232" t="s">
        <v>922</v>
      </c>
      <c r="E2674" s="232">
        <v>1</v>
      </c>
      <c r="F2674" s="233" t="s">
        <v>5026</v>
      </c>
      <c r="G2674" s="232" t="s">
        <v>5027</v>
      </c>
      <c r="H2674" s="234">
        <v>1</v>
      </c>
      <c r="I2674" s="236">
        <v>1</v>
      </c>
      <c r="J2674" s="236"/>
      <c r="Z2674" s="176" t="s">
        <v>1144</v>
      </c>
    </row>
    <row r="2675" spans="1:26" x14ac:dyDescent="0.3">
      <c r="A2675" s="232">
        <v>814041</v>
      </c>
      <c r="B2675" s="232" t="s">
        <v>5028</v>
      </c>
      <c r="C2675" s="232" t="s">
        <v>187</v>
      </c>
      <c r="D2675" s="232" t="s">
        <v>653</v>
      </c>
      <c r="E2675" s="232">
        <v>1</v>
      </c>
      <c r="F2675" s="233" t="s">
        <v>5029</v>
      </c>
      <c r="G2675" s="232" t="s">
        <v>251</v>
      </c>
      <c r="H2675" s="234">
        <v>1</v>
      </c>
      <c r="I2675" s="236">
        <v>1</v>
      </c>
      <c r="J2675" s="236"/>
      <c r="Z2675" s="176" t="s">
        <v>1144</v>
      </c>
    </row>
    <row r="2676" spans="1:26" x14ac:dyDescent="0.3">
      <c r="A2676" s="232">
        <v>814045</v>
      </c>
      <c r="B2676" s="232" t="s">
        <v>5030</v>
      </c>
      <c r="C2676" s="232" t="s">
        <v>114</v>
      </c>
      <c r="D2676" s="232" t="s">
        <v>955</v>
      </c>
      <c r="E2676" s="232">
        <v>1</v>
      </c>
      <c r="F2676" s="233">
        <v>36774</v>
      </c>
      <c r="G2676" s="232" t="s">
        <v>251</v>
      </c>
      <c r="H2676" s="234">
        <v>1</v>
      </c>
      <c r="I2676" s="236">
        <v>1</v>
      </c>
      <c r="J2676" s="236"/>
      <c r="Z2676" s="176" t="s">
        <v>1144</v>
      </c>
    </row>
    <row r="2677" spans="1:26" x14ac:dyDescent="0.3">
      <c r="A2677" s="232">
        <v>814046</v>
      </c>
      <c r="B2677" s="232" t="s">
        <v>5031</v>
      </c>
      <c r="C2677" s="232" t="s">
        <v>449</v>
      </c>
      <c r="D2677" s="232" t="s">
        <v>868</v>
      </c>
      <c r="E2677" s="232">
        <v>1</v>
      </c>
      <c r="F2677" s="233" t="s">
        <v>5032</v>
      </c>
      <c r="G2677" s="232" t="s">
        <v>1857</v>
      </c>
      <c r="H2677" s="234">
        <v>1</v>
      </c>
      <c r="I2677" s="236">
        <v>1</v>
      </c>
      <c r="J2677" s="236"/>
      <c r="Z2677" s="176" t="s">
        <v>1144</v>
      </c>
    </row>
    <row r="2678" spans="1:26" x14ac:dyDescent="0.3">
      <c r="A2678" s="232">
        <v>814048</v>
      </c>
      <c r="B2678" s="232" t="s">
        <v>5033</v>
      </c>
      <c r="C2678" s="232" t="s">
        <v>104</v>
      </c>
      <c r="D2678" s="232" t="s">
        <v>649</v>
      </c>
      <c r="E2678" s="232">
        <v>1</v>
      </c>
      <c r="F2678" s="233">
        <v>36892</v>
      </c>
      <c r="G2678" s="232" t="s">
        <v>5034</v>
      </c>
      <c r="H2678" s="234">
        <v>1</v>
      </c>
      <c r="I2678" s="236">
        <v>1</v>
      </c>
      <c r="J2678" s="236"/>
      <c r="Z2678" s="176" t="s">
        <v>1144</v>
      </c>
    </row>
    <row r="2679" spans="1:26" x14ac:dyDescent="0.3">
      <c r="A2679" s="232">
        <v>814049</v>
      </c>
      <c r="B2679" s="232" t="s">
        <v>5035</v>
      </c>
      <c r="C2679" s="232" t="s">
        <v>104</v>
      </c>
      <c r="D2679" s="232" t="s">
        <v>633</v>
      </c>
      <c r="E2679" s="232">
        <v>1</v>
      </c>
      <c r="F2679" s="233">
        <v>36347</v>
      </c>
      <c r="G2679" s="232" t="s">
        <v>689</v>
      </c>
      <c r="H2679" s="234">
        <v>1</v>
      </c>
      <c r="I2679" s="236">
        <v>1</v>
      </c>
      <c r="J2679" s="236"/>
      <c r="Z2679" s="176" t="s">
        <v>1144</v>
      </c>
    </row>
    <row r="2680" spans="1:26" x14ac:dyDescent="0.3">
      <c r="A2680" s="232">
        <v>814054</v>
      </c>
      <c r="B2680" s="232" t="s">
        <v>5036</v>
      </c>
      <c r="C2680" s="232" t="s">
        <v>134</v>
      </c>
      <c r="D2680" s="232" t="s">
        <v>628</v>
      </c>
      <c r="E2680" s="232">
        <v>1</v>
      </c>
      <c r="F2680" s="233">
        <v>36388</v>
      </c>
      <c r="G2680" s="232" t="s">
        <v>251</v>
      </c>
      <c r="H2680" s="234">
        <v>1</v>
      </c>
      <c r="I2680" s="236">
        <v>1</v>
      </c>
      <c r="J2680" s="236"/>
      <c r="Z2680" s="176" t="s">
        <v>1144</v>
      </c>
    </row>
    <row r="2681" spans="1:26" x14ac:dyDescent="0.3">
      <c r="A2681" s="232">
        <v>814057</v>
      </c>
      <c r="B2681" s="232" t="s">
        <v>5037</v>
      </c>
      <c r="C2681" s="232" t="s">
        <v>64</v>
      </c>
      <c r="D2681" s="232" t="s">
        <v>628</v>
      </c>
      <c r="E2681" s="232">
        <v>1</v>
      </c>
      <c r="F2681" s="233">
        <v>36163</v>
      </c>
      <c r="G2681" s="232" t="s">
        <v>251</v>
      </c>
      <c r="H2681" s="234">
        <v>1</v>
      </c>
      <c r="I2681" s="236">
        <v>1</v>
      </c>
      <c r="J2681" s="236"/>
      <c r="Z2681" s="176" t="s">
        <v>1144</v>
      </c>
    </row>
    <row r="2682" spans="1:26" x14ac:dyDescent="0.3">
      <c r="A2682" s="232">
        <v>814070</v>
      </c>
      <c r="B2682" s="232" t="s">
        <v>362</v>
      </c>
      <c r="C2682" s="232" t="s">
        <v>129</v>
      </c>
      <c r="D2682" s="232" t="s">
        <v>634</v>
      </c>
      <c r="E2682" s="232">
        <v>1</v>
      </c>
      <c r="F2682" s="233">
        <v>36320</v>
      </c>
      <c r="G2682" s="232" t="s">
        <v>251</v>
      </c>
      <c r="H2682" s="234">
        <v>1</v>
      </c>
      <c r="I2682" s="236">
        <v>1</v>
      </c>
      <c r="J2682" s="236"/>
      <c r="Z2682" s="176" t="s">
        <v>1144</v>
      </c>
    </row>
    <row r="2683" spans="1:26" x14ac:dyDescent="0.3">
      <c r="A2683" s="232">
        <v>814073</v>
      </c>
      <c r="B2683" s="232" t="s">
        <v>5038</v>
      </c>
      <c r="C2683" s="232" t="s">
        <v>192</v>
      </c>
      <c r="D2683" s="232" t="s">
        <v>822</v>
      </c>
      <c r="E2683" s="232">
        <v>1</v>
      </c>
      <c r="F2683" s="233">
        <v>36867</v>
      </c>
      <c r="G2683" s="232" t="s">
        <v>251</v>
      </c>
      <c r="H2683" s="234">
        <v>1</v>
      </c>
      <c r="I2683" s="236">
        <v>1</v>
      </c>
      <c r="J2683" s="236"/>
      <c r="Z2683" s="176" t="s">
        <v>1144</v>
      </c>
    </row>
    <row r="2684" spans="1:26" x14ac:dyDescent="0.3">
      <c r="A2684" s="232">
        <v>814078</v>
      </c>
      <c r="B2684" s="232" t="s">
        <v>5039</v>
      </c>
      <c r="C2684" s="232" t="s">
        <v>314</v>
      </c>
      <c r="D2684" s="232" t="s">
        <v>1030</v>
      </c>
      <c r="E2684" s="232">
        <v>1</v>
      </c>
      <c r="F2684" s="233" t="s">
        <v>5040</v>
      </c>
      <c r="G2684" s="232" t="s">
        <v>251</v>
      </c>
      <c r="H2684" s="234">
        <v>1</v>
      </c>
      <c r="I2684" s="236">
        <v>1</v>
      </c>
      <c r="J2684" s="236"/>
      <c r="Z2684" s="176" t="s">
        <v>1144</v>
      </c>
    </row>
    <row r="2685" spans="1:26" x14ac:dyDescent="0.3">
      <c r="A2685" s="232">
        <v>814079</v>
      </c>
      <c r="B2685" s="232" t="s">
        <v>5041</v>
      </c>
      <c r="C2685" s="232" t="s">
        <v>105</v>
      </c>
      <c r="D2685" s="232" t="s">
        <v>5042</v>
      </c>
      <c r="E2685" s="232">
        <v>1</v>
      </c>
      <c r="F2685" s="233" t="s">
        <v>5043</v>
      </c>
      <c r="G2685" s="232" t="s">
        <v>707</v>
      </c>
      <c r="H2685" s="234">
        <v>1</v>
      </c>
      <c r="I2685" s="236">
        <v>1</v>
      </c>
      <c r="J2685" s="236"/>
      <c r="Z2685" s="176" t="s">
        <v>1144</v>
      </c>
    </row>
    <row r="2686" spans="1:26" x14ac:dyDescent="0.3">
      <c r="A2686" s="232">
        <v>814087</v>
      </c>
      <c r="B2686" s="232" t="s">
        <v>5049</v>
      </c>
      <c r="C2686" s="232" t="s">
        <v>241</v>
      </c>
      <c r="D2686" s="232" t="s">
        <v>3213</v>
      </c>
      <c r="E2686" s="232">
        <v>1</v>
      </c>
      <c r="F2686" s="233">
        <v>36161</v>
      </c>
      <c r="G2686" s="232" t="s">
        <v>5050</v>
      </c>
      <c r="H2686" s="234">
        <v>1</v>
      </c>
      <c r="I2686" s="236">
        <v>1</v>
      </c>
      <c r="J2686" s="236"/>
      <c r="Z2686" s="176" t="s">
        <v>1144</v>
      </c>
    </row>
    <row r="2687" spans="1:26" x14ac:dyDescent="0.3">
      <c r="A2687" s="232">
        <v>814095</v>
      </c>
      <c r="B2687" s="232" t="s">
        <v>5051</v>
      </c>
      <c r="C2687" s="232" t="s">
        <v>5052</v>
      </c>
      <c r="D2687" s="232" t="s">
        <v>609</v>
      </c>
      <c r="E2687" s="232">
        <v>1</v>
      </c>
      <c r="F2687" s="233">
        <v>36702</v>
      </c>
      <c r="G2687" s="232" t="s">
        <v>253</v>
      </c>
      <c r="H2687" s="234">
        <v>1</v>
      </c>
      <c r="I2687" s="236">
        <v>1</v>
      </c>
      <c r="J2687" s="236"/>
      <c r="Z2687" s="176" t="s">
        <v>1144</v>
      </c>
    </row>
    <row r="2688" spans="1:26" x14ac:dyDescent="0.3">
      <c r="A2688" s="232">
        <v>814126</v>
      </c>
      <c r="B2688" s="232" t="s">
        <v>5054</v>
      </c>
      <c r="C2688" s="232" t="s">
        <v>68</v>
      </c>
      <c r="D2688" s="232" t="s">
        <v>627</v>
      </c>
      <c r="E2688" s="232">
        <v>1</v>
      </c>
      <c r="F2688" s="233">
        <v>36892</v>
      </c>
      <c r="G2688" s="232" t="s">
        <v>251</v>
      </c>
      <c r="H2688" s="234">
        <v>1</v>
      </c>
      <c r="I2688" s="236">
        <v>1</v>
      </c>
      <c r="J2688" s="236"/>
      <c r="Z2688" s="176" t="s">
        <v>1144</v>
      </c>
    </row>
    <row r="2689" spans="1:26" x14ac:dyDescent="0.3">
      <c r="A2689" s="232">
        <v>814180</v>
      </c>
      <c r="B2689" s="232" t="s">
        <v>5057</v>
      </c>
      <c r="C2689" s="232" t="s">
        <v>5058</v>
      </c>
      <c r="D2689" s="232" t="s">
        <v>747</v>
      </c>
      <c r="E2689" s="232">
        <v>1</v>
      </c>
      <c r="F2689" s="233" t="s">
        <v>5059</v>
      </c>
      <c r="G2689" s="232" t="s">
        <v>251</v>
      </c>
      <c r="H2689" s="234">
        <v>1</v>
      </c>
      <c r="I2689" s="236">
        <v>1</v>
      </c>
      <c r="J2689" s="236"/>
      <c r="Z2689" s="176" t="s">
        <v>1144</v>
      </c>
    </row>
    <row r="2690" spans="1:26" x14ac:dyDescent="0.3">
      <c r="A2690" s="232">
        <v>814186</v>
      </c>
      <c r="B2690" s="232" t="s">
        <v>5061</v>
      </c>
      <c r="C2690" s="232" t="s">
        <v>354</v>
      </c>
      <c r="D2690" s="232" t="s">
        <v>1020</v>
      </c>
      <c r="E2690" s="232">
        <v>1</v>
      </c>
      <c r="F2690" s="233">
        <v>35924</v>
      </c>
      <c r="G2690" s="232" t="s">
        <v>251</v>
      </c>
      <c r="H2690" s="234">
        <v>1</v>
      </c>
      <c r="I2690" s="236">
        <v>1</v>
      </c>
      <c r="J2690" s="236"/>
      <c r="Z2690" s="176" t="s">
        <v>1144</v>
      </c>
    </row>
    <row r="2691" spans="1:26" x14ac:dyDescent="0.3">
      <c r="A2691" s="232">
        <v>814191</v>
      </c>
      <c r="B2691" s="232" t="s">
        <v>5063</v>
      </c>
      <c r="C2691" s="232" t="s">
        <v>103</v>
      </c>
      <c r="D2691" s="232" t="s">
        <v>820</v>
      </c>
      <c r="E2691" s="232">
        <v>1</v>
      </c>
      <c r="F2691" s="233">
        <v>36708</v>
      </c>
      <c r="G2691" s="232" t="s">
        <v>251</v>
      </c>
      <c r="H2691" s="234">
        <v>1</v>
      </c>
      <c r="I2691" s="236">
        <v>1</v>
      </c>
      <c r="J2691" s="236"/>
      <c r="Z2691" s="176" t="s">
        <v>1144</v>
      </c>
    </row>
    <row r="2692" spans="1:26" x14ac:dyDescent="0.3">
      <c r="A2692" s="232">
        <v>814194</v>
      </c>
      <c r="B2692" s="232" t="s">
        <v>5064</v>
      </c>
      <c r="C2692" s="232" t="s">
        <v>5065</v>
      </c>
      <c r="D2692" s="232" t="s">
        <v>1093</v>
      </c>
      <c r="E2692" s="232">
        <v>1</v>
      </c>
      <c r="F2692" s="233">
        <v>36161</v>
      </c>
      <c r="G2692" s="232" t="s">
        <v>1076</v>
      </c>
      <c r="H2692" s="234">
        <v>1</v>
      </c>
      <c r="I2692" s="236">
        <v>1</v>
      </c>
      <c r="J2692" s="236"/>
      <c r="Z2692" s="176" t="s">
        <v>1144</v>
      </c>
    </row>
    <row r="2693" spans="1:26" x14ac:dyDescent="0.3">
      <c r="A2693" s="232">
        <v>800081</v>
      </c>
      <c r="B2693" s="232" t="s">
        <v>5075</v>
      </c>
      <c r="C2693" s="232" t="s">
        <v>5076</v>
      </c>
      <c r="D2693" s="232" t="s">
        <v>2042</v>
      </c>
      <c r="E2693" s="232">
        <v>1</v>
      </c>
      <c r="F2693" s="233">
        <v>33920</v>
      </c>
      <c r="G2693" s="232" t="s">
        <v>251</v>
      </c>
      <c r="H2693" s="234">
        <v>1</v>
      </c>
      <c r="I2693" s="236">
        <v>1</v>
      </c>
      <c r="J2693" s="236"/>
    </row>
    <row r="2694" spans="1:26" x14ac:dyDescent="0.3">
      <c r="A2694" s="232">
        <v>802328</v>
      </c>
      <c r="B2694" s="232" t="s">
        <v>5078</v>
      </c>
      <c r="C2694" s="232" t="s">
        <v>333</v>
      </c>
      <c r="D2694" s="232" t="s">
        <v>5079</v>
      </c>
      <c r="E2694" s="232">
        <v>1</v>
      </c>
      <c r="F2694" s="233">
        <v>32143</v>
      </c>
      <c r="G2694" s="232" t="s">
        <v>269</v>
      </c>
      <c r="H2694" s="234">
        <v>1</v>
      </c>
      <c r="I2694" s="236">
        <v>1</v>
      </c>
      <c r="J2694" s="236"/>
    </row>
    <row r="2695" spans="1:26" x14ac:dyDescent="0.3">
      <c r="A2695" s="232">
        <v>805215</v>
      </c>
      <c r="B2695" s="232" t="s">
        <v>5088</v>
      </c>
      <c r="C2695" s="232" t="s">
        <v>151</v>
      </c>
      <c r="D2695" s="232" t="s">
        <v>825</v>
      </c>
      <c r="E2695" s="232">
        <v>1</v>
      </c>
      <c r="F2695" s="233">
        <v>31260</v>
      </c>
      <c r="G2695" s="232" t="s">
        <v>1048</v>
      </c>
      <c r="H2695" s="234">
        <v>1</v>
      </c>
      <c r="I2695" s="236">
        <v>1</v>
      </c>
      <c r="J2695" s="236"/>
    </row>
    <row r="2696" spans="1:26" x14ac:dyDescent="0.3">
      <c r="A2696" s="232">
        <v>806445</v>
      </c>
      <c r="B2696" s="232" t="s">
        <v>5092</v>
      </c>
      <c r="C2696" s="232" t="s">
        <v>87</v>
      </c>
      <c r="D2696" s="232" t="s">
        <v>870</v>
      </c>
      <c r="E2696" s="232">
        <v>1</v>
      </c>
      <c r="F2696" s="233">
        <v>34335</v>
      </c>
      <c r="G2696" s="232" t="s">
        <v>251</v>
      </c>
      <c r="H2696" s="234">
        <v>1</v>
      </c>
      <c r="I2696" s="236">
        <v>1</v>
      </c>
      <c r="J2696" s="236"/>
    </row>
    <row r="2697" spans="1:26" x14ac:dyDescent="0.3">
      <c r="A2697" s="232">
        <v>806983</v>
      </c>
      <c r="B2697" s="232" t="s">
        <v>5095</v>
      </c>
      <c r="C2697" s="232" t="s">
        <v>136</v>
      </c>
      <c r="D2697" s="232" t="s">
        <v>5096</v>
      </c>
      <c r="E2697" s="232">
        <v>1</v>
      </c>
      <c r="G2697" s="232" t="s">
        <v>251</v>
      </c>
      <c r="H2697" s="234">
        <v>1</v>
      </c>
      <c r="I2697" s="236">
        <v>1</v>
      </c>
      <c r="J2697" s="236"/>
    </row>
    <row r="2698" spans="1:26" x14ac:dyDescent="0.3">
      <c r="A2698" s="232">
        <v>808406</v>
      </c>
      <c r="B2698" s="232" t="s">
        <v>5103</v>
      </c>
      <c r="C2698" s="232" t="s">
        <v>338</v>
      </c>
      <c r="D2698" s="232" t="s">
        <v>4352</v>
      </c>
      <c r="E2698" s="232">
        <v>1</v>
      </c>
      <c r="F2698" s="233">
        <v>35432</v>
      </c>
      <c r="G2698" s="232" t="s">
        <v>251</v>
      </c>
      <c r="H2698" s="234">
        <v>1</v>
      </c>
      <c r="I2698" s="236">
        <v>1</v>
      </c>
      <c r="J2698" s="236"/>
    </row>
    <row r="2699" spans="1:26" x14ac:dyDescent="0.3">
      <c r="A2699" s="232">
        <v>809485</v>
      </c>
      <c r="B2699" s="232" t="s">
        <v>5113</v>
      </c>
      <c r="C2699" s="232" t="s">
        <v>243</v>
      </c>
      <c r="D2699" s="232" t="s">
        <v>710</v>
      </c>
      <c r="E2699" s="232">
        <v>1</v>
      </c>
      <c r="F2699" s="233">
        <v>35431</v>
      </c>
      <c r="G2699" s="232" t="s">
        <v>251</v>
      </c>
      <c r="H2699" s="234">
        <v>1</v>
      </c>
      <c r="I2699" s="236">
        <v>1</v>
      </c>
      <c r="J2699" s="236"/>
    </row>
    <row r="2700" spans="1:26" x14ac:dyDescent="0.3">
      <c r="A2700" s="232">
        <v>810255</v>
      </c>
      <c r="B2700" s="232" t="s">
        <v>5115</v>
      </c>
      <c r="C2700" s="232" t="s">
        <v>153</v>
      </c>
      <c r="D2700" s="232" t="s">
        <v>5116</v>
      </c>
      <c r="E2700" s="232">
        <v>1</v>
      </c>
      <c r="F2700" s="233">
        <v>35431</v>
      </c>
      <c r="G2700" s="232" t="s">
        <v>251</v>
      </c>
      <c r="H2700" s="234">
        <v>1</v>
      </c>
      <c r="I2700" s="236">
        <v>1</v>
      </c>
      <c r="J2700" s="236"/>
    </row>
    <row r="2701" spans="1:26" x14ac:dyDescent="0.3">
      <c r="A2701" s="232">
        <v>810309</v>
      </c>
      <c r="B2701" s="232" t="s">
        <v>5117</v>
      </c>
      <c r="C2701" s="232" t="s">
        <v>66</v>
      </c>
      <c r="D2701" s="232" t="s">
        <v>750</v>
      </c>
      <c r="E2701" s="232">
        <v>1</v>
      </c>
      <c r="F2701" s="233">
        <v>34623</v>
      </c>
      <c r="G2701" s="232" t="s">
        <v>269</v>
      </c>
      <c r="H2701" s="234">
        <v>1</v>
      </c>
      <c r="I2701" s="236">
        <v>1</v>
      </c>
      <c r="J2701" s="236"/>
    </row>
    <row r="2702" spans="1:26" x14ac:dyDescent="0.3">
      <c r="A2702" s="232">
        <v>811258</v>
      </c>
      <c r="B2702" s="232" t="s">
        <v>5124</v>
      </c>
      <c r="C2702" s="232" t="s">
        <v>463</v>
      </c>
      <c r="D2702" s="232" t="s">
        <v>796</v>
      </c>
      <c r="E2702" s="232">
        <v>1</v>
      </c>
      <c r="F2702" s="233">
        <v>35974</v>
      </c>
      <c r="G2702" s="232" t="s">
        <v>253</v>
      </c>
      <c r="H2702" s="234">
        <v>1</v>
      </c>
      <c r="I2702" s="236">
        <v>1</v>
      </c>
      <c r="J2702" s="236"/>
    </row>
    <row r="2703" spans="1:26" x14ac:dyDescent="0.3">
      <c r="A2703" s="232">
        <v>811562</v>
      </c>
      <c r="B2703" s="232" t="s">
        <v>5128</v>
      </c>
      <c r="C2703" s="232" t="s">
        <v>124</v>
      </c>
      <c r="D2703" s="232" t="s">
        <v>1962</v>
      </c>
      <c r="E2703" s="232">
        <v>1</v>
      </c>
      <c r="F2703" s="233" t="s">
        <v>5129</v>
      </c>
      <c r="G2703" s="232" t="s">
        <v>251</v>
      </c>
      <c r="H2703" s="234">
        <v>1</v>
      </c>
      <c r="I2703" s="236">
        <v>1</v>
      </c>
      <c r="J2703" s="236"/>
    </row>
    <row r="2704" spans="1:26" x14ac:dyDescent="0.3">
      <c r="A2704" s="232">
        <v>811739</v>
      </c>
      <c r="B2704" s="232" t="s">
        <v>5140</v>
      </c>
      <c r="C2704" s="232" t="s">
        <v>92</v>
      </c>
      <c r="D2704" s="232" t="s">
        <v>955</v>
      </c>
      <c r="E2704" s="232">
        <v>1</v>
      </c>
      <c r="F2704" s="233">
        <v>34956</v>
      </c>
      <c r="G2704" s="232" t="s">
        <v>251</v>
      </c>
      <c r="H2704" s="234">
        <v>1</v>
      </c>
      <c r="I2704" s="236">
        <v>1</v>
      </c>
      <c r="J2704" s="236"/>
    </row>
    <row r="2705" spans="1:10" x14ac:dyDescent="0.3">
      <c r="A2705" s="232">
        <v>811766</v>
      </c>
      <c r="B2705" s="232" t="s">
        <v>5141</v>
      </c>
      <c r="C2705" s="232" t="s">
        <v>63</v>
      </c>
      <c r="D2705" s="232" t="s">
        <v>736</v>
      </c>
      <c r="E2705" s="232">
        <v>1</v>
      </c>
      <c r="F2705" s="233">
        <v>34530</v>
      </c>
      <c r="G2705" s="232" t="s">
        <v>666</v>
      </c>
      <c r="H2705" s="234">
        <v>1</v>
      </c>
      <c r="I2705" s="236">
        <v>1</v>
      </c>
      <c r="J2705" s="236"/>
    </row>
    <row r="2706" spans="1:10" x14ac:dyDescent="0.3">
      <c r="A2706" s="232">
        <v>811947</v>
      </c>
      <c r="B2706" s="232" t="s">
        <v>5143</v>
      </c>
      <c r="C2706" s="232" t="s">
        <v>5144</v>
      </c>
      <c r="D2706" s="232" t="s">
        <v>1470</v>
      </c>
      <c r="E2706" s="232">
        <v>1</v>
      </c>
      <c r="F2706" s="233">
        <v>35085</v>
      </c>
      <c r="G2706" s="232" t="s">
        <v>5145</v>
      </c>
      <c r="H2706" s="234">
        <v>1</v>
      </c>
      <c r="I2706" s="236">
        <v>1</v>
      </c>
      <c r="J2706" s="236"/>
    </row>
    <row r="2707" spans="1:10" x14ac:dyDescent="0.3">
      <c r="A2707" s="232">
        <v>811978</v>
      </c>
      <c r="B2707" s="232" t="s">
        <v>5148</v>
      </c>
      <c r="C2707" s="232" t="s">
        <v>5149</v>
      </c>
      <c r="D2707" s="232" t="s">
        <v>820</v>
      </c>
      <c r="E2707" s="232">
        <v>1</v>
      </c>
      <c r="F2707" s="233">
        <v>35809</v>
      </c>
      <c r="G2707" s="232" t="s">
        <v>251</v>
      </c>
      <c r="H2707" s="234">
        <v>1</v>
      </c>
      <c r="I2707" s="236">
        <v>1</v>
      </c>
      <c r="J2707" s="236"/>
    </row>
    <row r="2708" spans="1:10" x14ac:dyDescent="0.3">
      <c r="A2708" s="232">
        <v>811979</v>
      </c>
      <c r="B2708" s="232" t="s">
        <v>5150</v>
      </c>
      <c r="C2708" s="232" t="s">
        <v>63</v>
      </c>
      <c r="D2708" s="232" t="s">
        <v>664</v>
      </c>
      <c r="E2708" s="232">
        <v>1</v>
      </c>
      <c r="F2708" s="233">
        <v>36039</v>
      </c>
      <c r="G2708" s="232" t="s">
        <v>1693</v>
      </c>
      <c r="H2708" s="234">
        <v>1</v>
      </c>
      <c r="I2708" s="236">
        <v>1</v>
      </c>
      <c r="J2708" s="236"/>
    </row>
    <row r="2709" spans="1:10" x14ac:dyDescent="0.3">
      <c r="A2709" s="232">
        <v>812003</v>
      </c>
      <c r="B2709" s="232" t="s">
        <v>5152</v>
      </c>
      <c r="C2709" s="232" t="s">
        <v>110</v>
      </c>
      <c r="D2709" s="232" t="s">
        <v>914</v>
      </c>
      <c r="E2709" s="232">
        <v>1</v>
      </c>
      <c r="F2709" s="233">
        <v>35798</v>
      </c>
      <c r="G2709" s="232" t="s">
        <v>251</v>
      </c>
      <c r="H2709" s="234">
        <v>1</v>
      </c>
      <c r="I2709" s="236">
        <v>1</v>
      </c>
      <c r="J2709" s="236"/>
    </row>
    <row r="2710" spans="1:10" x14ac:dyDescent="0.3">
      <c r="A2710" s="232">
        <v>812006</v>
      </c>
      <c r="B2710" s="232" t="s">
        <v>5153</v>
      </c>
      <c r="C2710" s="232" t="s">
        <v>114</v>
      </c>
      <c r="D2710" s="232" t="s">
        <v>649</v>
      </c>
      <c r="E2710" s="232">
        <v>1</v>
      </c>
      <c r="F2710" s="233">
        <v>36540</v>
      </c>
      <c r="G2710" s="232" t="s">
        <v>2209</v>
      </c>
      <c r="H2710" s="234">
        <v>1</v>
      </c>
      <c r="I2710" s="236">
        <v>1</v>
      </c>
      <c r="J2710" s="236"/>
    </row>
    <row r="2711" spans="1:10" x14ac:dyDescent="0.3">
      <c r="A2711" s="232">
        <v>812009</v>
      </c>
      <c r="B2711" s="232" t="s">
        <v>5154</v>
      </c>
      <c r="C2711" s="232" t="s">
        <v>138</v>
      </c>
      <c r="D2711" s="232" t="s">
        <v>673</v>
      </c>
      <c r="E2711" s="232">
        <v>1</v>
      </c>
      <c r="F2711" s="233">
        <v>32523</v>
      </c>
      <c r="G2711" s="232" t="s">
        <v>264</v>
      </c>
      <c r="H2711" s="234">
        <v>1</v>
      </c>
      <c r="I2711" s="236">
        <v>1</v>
      </c>
      <c r="J2711" s="236"/>
    </row>
    <row r="2712" spans="1:10" x14ac:dyDescent="0.3">
      <c r="A2712" s="232">
        <v>812014</v>
      </c>
      <c r="B2712" s="232" t="s">
        <v>5155</v>
      </c>
      <c r="C2712" s="232" t="s">
        <v>68</v>
      </c>
      <c r="D2712" s="232" t="s">
        <v>938</v>
      </c>
      <c r="E2712" s="232">
        <v>1</v>
      </c>
      <c r="F2712" s="233">
        <v>32853</v>
      </c>
      <c r="G2712" s="232" t="s">
        <v>663</v>
      </c>
      <c r="H2712" s="234">
        <v>1</v>
      </c>
      <c r="I2712" s="236">
        <v>1</v>
      </c>
      <c r="J2712" s="236"/>
    </row>
    <row r="2713" spans="1:10" x14ac:dyDescent="0.3">
      <c r="A2713" s="232">
        <v>812062</v>
      </c>
      <c r="B2713" s="232" t="s">
        <v>5165</v>
      </c>
      <c r="C2713" s="232" t="s">
        <v>104</v>
      </c>
      <c r="D2713" s="232" t="s">
        <v>1058</v>
      </c>
      <c r="E2713" s="232">
        <v>1</v>
      </c>
      <c r="F2713" s="233">
        <v>36404</v>
      </c>
      <c r="G2713" s="232" t="s">
        <v>1083</v>
      </c>
      <c r="H2713" s="234">
        <v>1</v>
      </c>
      <c r="I2713" s="236">
        <v>1</v>
      </c>
      <c r="J2713" s="236"/>
    </row>
    <row r="2714" spans="1:10" x14ac:dyDescent="0.3">
      <c r="A2714" s="232">
        <v>812066</v>
      </c>
      <c r="B2714" s="232" t="s">
        <v>5167</v>
      </c>
      <c r="C2714" s="232" t="s">
        <v>66</v>
      </c>
      <c r="D2714" s="232" t="s">
        <v>636</v>
      </c>
      <c r="E2714" s="232">
        <v>1</v>
      </c>
      <c r="F2714" s="233">
        <v>36526</v>
      </c>
      <c r="G2714" s="232" t="s">
        <v>251</v>
      </c>
      <c r="H2714" s="234">
        <v>1</v>
      </c>
      <c r="I2714" s="236">
        <v>1</v>
      </c>
      <c r="J2714" s="236"/>
    </row>
    <row r="2715" spans="1:10" x14ac:dyDescent="0.3">
      <c r="A2715" s="232">
        <v>812134</v>
      </c>
      <c r="B2715" s="232" t="s">
        <v>5172</v>
      </c>
      <c r="C2715" s="232" t="s">
        <v>316</v>
      </c>
      <c r="D2715" s="232" t="s">
        <v>691</v>
      </c>
      <c r="E2715" s="232">
        <v>1</v>
      </c>
      <c r="F2715" s="233">
        <v>36315</v>
      </c>
      <c r="G2715" s="232" t="s">
        <v>782</v>
      </c>
      <c r="H2715" s="234">
        <v>1</v>
      </c>
      <c r="I2715" s="236">
        <v>1</v>
      </c>
      <c r="J2715" s="236"/>
    </row>
    <row r="2716" spans="1:10" x14ac:dyDescent="0.3">
      <c r="A2716" s="232">
        <v>812166</v>
      </c>
      <c r="B2716" s="232" t="s">
        <v>5180</v>
      </c>
      <c r="C2716" s="232" t="s">
        <v>380</v>
      </c>
      <c r="D2716" s="232" t="s">
        <v>5181</v>
      </c>
      <c r="E2716" s="232">
        <v>1</v>
      </c>
      <c r="F2716" s="233" t="s">
        <v>5182</v>
      </c>
      <c r="G2716" s="232" t="s">
        <v>251</v>
      </c>
      <c r="H2716" s="234">
        <v>1</v>
      </c>
      <c r="I2716" s="236">
        <v>1</v>
      </c>
      <c r="J2716" s="236"/>
    </row>
    <row r="2717" spans="1:10" x14ac:dyDescent="0.3">
      <c r="A2717" s="232">
        <v>812167</v>
      </c>
      <c r="B2717" s="232" t="s">
        <v>5183</v>
      </c>
      <c r="C2717" s="232" t="s">
        <v>3091</v>
      </c>
      <c r="D2717" s="232" t="s">
        <v>924</v>
      </c>
      <c r="E2717" s="232">
        <v>1</v>
      </c>
      <c r="F2717" s="233">
        <v>33970</v>
      </c>
      <c r="G2717" s="232" t="s">
        <v>251</v>
      </c>
      <c r="H2717" s="234">
        <v>1</v>
      </c>
      <c r="I2717" s="236">
        <v>1</v>
      </c>
      <c r="J2717" s="236"/>
    </row>
    <row r="2718" spans="1:10" x14ac:dyDescent="0.3">
      <c r="A2718" s="232">
        <v>812179</v>
      </c>
      <c r="B2718" s="232" t="s">
        <v>5186</v>
      </c>
      <c r="C2718" s="232" t="s">
        <v>92</v>
      </c>
      <c r="D2718" s="232" t="s">
        <v>2303</v>
      </c>
      <c r="E2718" s="232">
        <v>1</v>
      </c>
      <c r="F2718" s="233">
        <v>35805</v>
      </c>
      <c r="G2718" s="232" t="s">
        <v>5187</v>
      </c>
      <c r="H2718" s="234">
        <v>1</v>
      </c>
      <c r="I2718" s="236">
        <v>1</v>
      </c>
      <c r="J2718" s="236"/>
    </row>
    <row r="2719" spans="1:10" x14ac:dyDescent="0.3">
      <c r="A2719" s="232">
        <v>812180</v>
      </c>
      <c r="B2719" s="232" t="s">
        <v>5188</v>
      </c>
      <c r="C2719" s="232" t="s">
        <v>114</v>
      </c>
      <c r="D2719" s="232" t="s">
        <v>5142</v>
      </c>
      <c r="E2719" s="232">
        <v>1</v>
      </c>
      <c r="F2719" s="233">
        <v>35034</v>
      </c>
      <c r="G2719" s="232" t="s">
        <v>759</v>
      </c>
      <c r="H2719" s="234">
        <v>1</v>
      </c>
      <c r="I2719" s="236">
        <v>1</v>
      </c>
      <c r="J2719" s="236"/>
    </row>
    <row r="2720" spans="1:10" x14ac:dyDescent="0.3">
      <c r="A2720" s="232">
        <v>812182</v>
      </c>
      <c r="B2720" s="232" t="s">
        <v>5189</v>
      </c>
      <c r="C2720" s="232" t="s">
        <v>129</v>
      </c>
      <c r="D2720" s="232" t="s">
        <v>4005</v>
      </c>
      <c r="E2720" s="232">
        <v>1</v>
      </c>
      <c r="F2720" s="233" t="s">
        <v>5190</v>
      </c>
      <c r="G2720" s="232" t="s">
        <v>262</v>
      </c>
      <c r="H2720" s="234">
        <v>1</v>
      </c>
      <c r="I2720" s="236">
        <v>1</v>
      </c>
      <c r="J2720" s="236"/>
    </row>
    <row r="2721" spans="1:10" x14ac:dyDescent="0.3">
      <c r="A2721" s="232">
        <v>812183</v>
      </c>
      <c r="B2721" s="232" t="s">
        <v>5191</v>
      </c>
      <c r="C2721" s="232" t="s">
        <v>151</v>
      </c>
      <c r="D2721" s="232" t="s">
        <v>600</v>
      </c>
      <c r="E2721" s="232">
        <v>1</v>
      </c>
      <c r="F2721" s="233">
        <v>30866</v>
      </c>
      <c r="G2721" s="232" t="s">
        <v>251</v>
      </c>
      <c r="H2721" s="234">
        <v>1</v>
      </c>
      <c r="I2721" s="236">
        <v>1</v>
      </c>
      <c r="J2721" s="236"/>
    </row>
    <row r="2722" spans="1:10" x14ac:dyDescent="0.3">
      <c r="A2722" s="232">
        <v>812196</v>
      </c>
      <c r="B2722" s="232" t="s">
        <v>5195</v>
      </c>
      <c r="C2722" s="232" t="s">
        <v>116</v>
      </c>
      <c r="D2722" s="232" t="s">
        <v>667</v>
      </c>
      <c r="E2722" s="232">
        <v>1</v>
      </c>
      <c r="F2722" s="233">
        <v>36898</v>
      </c>
      <c r="G2722" s="232" t="s">
        <v>251</v>
      </c>
      <c r="H2722" s="234">
        <v>1</v>
      </c>
      <c r="I2722" s="236">
        <v>1</v>
      </c>
      <c r="J2722" s="236"/>
    </row>
    <row r="2723" spans="1:10" x14ac:dyDescent="0.3">
      <c r="A2723" s="232">
        <v>812201</v>
      </c>
      <c r="B2723" s="232" t="s">
        <v>5196</v>
      </c>
      <c r="C2723" s="232" t="s">
        <v>90</v>
      </c>
      <c r="D2723" s="232" t="s">
        <v>681</v>
      </c>
      <c r="E2723" s="232">
        <v>1</v>
      </c>
      <c r="F2723" s="233">
        <v>35176</v>
      </c>
      <c r="G2723" s="232" t="s">
        <v>671</v>
      </c>
      <c r="H2723" s="234">
        <v>1</v>
      </c>
      <c r="I2723" s="236">
        <v>1</v>
      </c>
      <c r="J2723" s="236"/>
    </row>
    <row r="2724" spans="1:10" x14ac:dyDescent="0.3">
      <c r="A2724" s="232">
        <v>812212</v>
      </c>
      <c r="B2724" s="232" t="s">
        <v>5197</v>
      </c>
      <c r="C2724" s="232" t="s">
        <v>66</v>
      </c>
      <c r="D2724" s="232" t="s">
        <v>791</v>
      </c>
      <c r="E2724" s="232">
        <v>1</v>
      </c>
      <c r="F2724" s="233">
        <v>34722</v>
      </c>
      <c r="G2724" s="232" t="s">
        <v>5198</v>
      </c>
      <c r="H2724" s="234">
        <v>1</v>
      </c>
      <c r="I2724" s="236">
        <v>1</v>
      </c>
      <c r="J2724" s="236"/>
    </row>
    <row r="2725" spans="1:10" x14ac:dyDescent="0.3">
      <c r="A2725" s="232">
        <v>812218</v>
      </c>
      <c r="B2725" s="232" t="s">
        <v>5199</v>
      </c>
      <c r="C2725" s="232" t="s">
        <v>322</v>
      </c>
      <c r="D2725" s="232" t="s">
        <v>802</v>
      </c>
      <c r="E2725" s="232">
        <v>1</v>
      </c>
      <c r="F2725" s="233">
        <v>31838</v>
      </c>
      <c r="G2725" s="232" t="s">
        <v>610</v>
      </c>
      <c r="H2725" s="234">
        <v>1</v>
      </c>
      <c r="I2725" s="236">
        <v>1</v>
      </c>
      <c r="J2725" s="236"/>
    </row>
    <row r="2726" spans="1:10" x14ac:dyDescent="0.3">
      <c r="A2726" s="232">
        <v>812243</v>
      </c>
      <c r="B2726" s="232" t="s">
        <v>5200</v>
      </c>
      <c r="C2726" s="232" t="s">
        <v>66</v>
      </c>
      <c r="D2726" s="232" t="s">
        <v>735</v>
      </c>
      <c r="E2726" s="232">
        <v>1</v>
      </c>
      <c r="F2726" s="233">
        <v>35593</v>
      </c>
      <c r="G2726" s="232" t="s">
        <v>1247</v>
      </c>
      <c r="H2726" s="234">
        <v>1</v>
      </c>
      <c r="I2726" s="236">
        <v>1</v>
      </c>
      <c r="J2726" s="236"/>
    </row>
    <row r="2727" spans="1:10" x14ac:dyDescent="0.3">
      <c r="A2727" s="232">
        <v>812269</v>
      </c>
      <c r="B2727" s="232" t="s">
        <v>5201</v>
      </c>
      <c r="C2727" s="232" t="s">
        <v>1189</v>
      </c>
      <c r="D2727" s="232" t="s">
        <v>206</v>
      </c>
      <c r="E2727" s="232">
        <v>1</v>
      </c>
      <c r="F2727" s="233">
        <v>31187</v>
      </c>
      <c r="G2727" s="232" t="s">
        <v>5202</v>
      </c>
      <c r="H2727" s="234">
        <v>1</v>
      </c>
      <c r="I2727" s="236">
        <v>1</v>
      </c>
      <c r="J2727" s="236"/>
    </row>
    <row r="2728" spans="1:10" x14ac:dyDescent="0.3">
      <c r="A2728" s="232">
        <v>812288</v>
      </c>
      <c r="B2728" s="232" t="s">
        <v>5203</v>
      </c>
      <c r="C2728" s="232" t="s">
        <v>66</v>
      </c>
      <c r="D2728" s="232" t="s">
        <v>676</v>
      </c>
      <c r="E2728" s="232">
        <v>1</v>
      </c>
      <c r="F2728" s="233">
        <v>28386</v>
      </c>
      <c r="G2728" s="232" t="s">
        <v>251</v>
      </c>
      <c r="H2728" s="234">
        <v>1</v>
      </c>
      <c r="I2728" s="236">
        <v>1</v>
      </c>
      <c r="J2728" s="236"/>
    </row>
    <row r="2729" spans="1:10" x14ac:dyDescent="0.3">
      <c r="A2729" s="232">
        <v>812296</v>
      </c>
      <c r="B2729" s="232" t="s">
        <v>5204</v>
      </c>
      <c r="C2729" s="232" t="s">
        <v>347</v>
      </c>
      <c r="D2729" s="232" t="s">
        <v>606</v>
      </c>
      <c r="E2729" s="232">
        <v>1</v>
      </c>
      <c r="F2729" s="233">
        <v>27520</v>
      </c>
      <c r="G2729" s="232" t="s">
        <v>3673</v>
      </c>
      <c r="H2729" s="234">
        <v>1</v>
      </c>
      <c r="I2729" s="236">
        <v>1</v>
      </c>
      <c r="J2729" s="236"/>
    </row>
    <row r="2730" spans="1:10" x14ac:dyDescent="0.3">
      <c r="A2730" s="232">
        <v>812315</v>
      </c>
      <c r="B2730" s="232" t="s">
        <v>5206</v>
      </c>
      <c r="C2730" s="232" t="s">
        <v>235</v>
      </c>
      <c r="D2730" s="232" t="s">
        <v>1166</v>
      </c>
      <c r="E2730" s="232">
        <v>1</v>
      </c>
      <c r="F2730" s="233">
        <v>35916</v>
      </c>
      <c r="G2730" s="232" t="s">
        <v>749</v>
      </c>
      <c r="H2730" s="234">
        <v>1</v>
      </c>
      <c r="I2730" s="236">
        <v>1</v>
      </c>
      <c r="J2730" s="236"/>
    </row>
    <row r="2731" spans="1:10" x14ac:dyDescent="0.3">
      <c r="A2731" s="232">
        <v>812412</v>
      </c>
      <c r="B2731" s="232" t="s">
        <v>5217</v>
      </c>
      <c r="C2731" s="232" t="s">
        <v>66</v>
      </c>
      <c r="D2731" s="232" t="s">
        <v>677</v>
      </c>
      <c r="E2731" s="232">
        <v>1</v>
      </c>
      <c r="F2731" s="233">
        <v>32874</v>
      </c>
      <c r="G2731" s="232" t="s">
        <v>663</v>
      </c>
      <c r="H2731" s="234">
        <v>1</v>
      </c>
      <c r="I2731" s="236">
        <v>1</v>
      </c>
      <c r="J2731" s="236"/>
    </row>
    <row r="2732" spans="1:10" x14ac:dyDescent="0.3">
      <c r="A2732" s="232">
        <v>812421</v>
      </c>
      <c r="B2732" s="232" t="s">
        <v>5219</v>
      </c>
      <c r="C2732" s="232" t="s">
        <v>366</v>
      </c>
      <c r="D2732" s="232" t="s">
        <v>5220</v>
      </c>
      <c r="E2732" s="232">
        <v>1</v>
      </c>
      <c r="F2732" s="233">
        <v>35824</v>
      </c>
      <c r="G2732" s="232" t="s">
        <v>251</v>
      </c>
      <c r="H2732" s="234">
        <v>1</v>
      </c>
      <c r="I2732" s="236">
        <v>1</v>
      </c>
      <c r="J2732" s="236"/>
    </row>
    <row r="2733" spans="1:10" x14ac:dyDescent="0.3">
      <c r="A2733" s="232">
        <v>812507</v>
      </c>
      <c r="B2733" s="232" t="s">
        <v>5242</v>
      </c>
      <c r="C2733" s="232" t="s">
        <v>88</v>
      </c>
      <c r="D2733" s="232" t="s">
        <v>766</v>
      </c>
      <c r="E2733" s="232">
        <v>1</v>
      </c>
      <c r="F2733" s="233">
        <v>36457</v>
      </c>
      <c r="G2733" s="232" t="s">
        <v>262</v>
      </c>
      <c r="H2733" s="234">
        <v>1</v>
      </c>
      <c r="I2733" s="236">
        <v>1</v>
      </c>
      <c r="J2733" s="236"/>
    </row>
    <row r="2734" spans="1:10" x14ac:dyDescent="0.3">
      <c r="A2734" s="232">
        <v>812525</v>
      </c>
      <c r="B2734" s="232" t="s">
        <v>5249</v>
      </c>
      <c r="C2734" s="232" t="s">
        <v>188</v>
      </c>
      <c r="D2734" s="232" t="s">
        <v>1073</v>
      </c>
      <c r="E2734" s="232">
        <v>1</v>
      </c>
      <c r="F2734" s="233" t="s">
        <v>5250</v>
      </c>
      <c r="G2734" s="232" t="s">
        <v>5251</v>
      </c>
      <c r="H2734" s="234">
        <v>1</v>
      </c>
      <c r="I2734" s="236">
        <v>1</v>
      </c>
      <c r="J2734" s="236"/>
    </row>
    <row r="2735" spans="1:10" x14ac:dyDescent="0.3">
      <c r="A2735" s="232">
        <v>812629</v>
      </c>
      <c r="B2735" s="232" t="s">
        <v>5269</v>
      </c>
      <c r="C2735" s="232" t="s">
        <v>166</v>
      </c>
      <c r="D2735" s="232" t="s">
        <v>5270</v>
      </c>
      <c r="E2735" s="232">
        <v>1</v>
      </c>
      <c r="F2735" s="233">
        <v>36669</v>
      </c>
      <c r="G2735" s="232" t="s">
        <v>251</v>
      </c>
      <c r="H2735" s="234">
        <v>1</v>
      </c>
      <c r="I2735" s="236">
        <v>1</v>
      </c>
      <c r="J2735" s="236"/>
    </row>
    <row r="2736" spans="1:10" x14ac:dyDescent="0.3">
      <c r="A2736" s="232">
        <v>812647</v>
      </c>
      <c r="B2736" s="232" t="s">
        <v>5271</v>
      </c>
      <c r="C2736" s="232" t="s">
        <v>108</v>
      </c>
      <c r="D2736" s="232" t="s">
        <v>2842</v>
      </c>
      <c r="E2736" s="232">
        <v>1</v>
      </c>
      <c r="F2736" s="233">
        <v>36541</v>
      </c>
      <c r="G2736" s="232" t="s">
        <v>5272</v>
      </c>
      <c r="H2736" s="234">
        <v>1</v>
      </c>
      <c r="I2736" s="236">
        <v>1</v>
      </c>
      <c r="J2736" s="236"/>
    </row>
    <row r="2737" spans="1:10" x14ac:dyDescent="0.3">
      <c r="A2737" s="232">
        <v>812655</v>
      </c>
      <c r="B2737" s="232" t="s">
        <v>5273</v>
      </c>
      <c r="C2737" s="232" t="s">
        <v>116</v>
      </c>
      <c r="D2737" s="232" t="s">
        <v>826</v>
      </c>
      <c r="E2737" s="232">
        <v>1</v>
      </c>
      <c r="F2737" s="233">
        <v>36526</v>
      </c>
      <c r="G2737" s="232" t="s">
        <v>709</v>
      </c>
      <c r="H2737" s="234">
        <v>1</v>
      </c>
      <c r="I2737" s="236">
        <v>1</v>
      </c>
      <c r="J2737" s="236"/>
    </row>
    <row r="2738" spans="1:10" x14ac:dyDescent="0.3">
      <c r="A2738" s="232">
        <v>812666</v>
      </c>
      <c r="B2738" s="232" t="s">
        <v>5274</v>
      </c>
      <c r="C2738" s="232" t="s">
        <v>488</v>
      </c>
      <c r="D2738" s="232" t="s">
        <v>5102</v>
      </c>
      <c r="E2738" s="232">
        <v>1</v>
      </c>
      <c r="F2738" s="233">
        <v>24938</v>
      </c>
      <c r="G2738" s="232" t="s">
        <v>770</v>
      </c>
      <c r="H2738" s="234">
        <v>1</v>
      </c>
      <c r="I2738" s="236">
        <v>1</v>
      </c>
      <c r="J2738" s="236"/>
    </row>
    <row r="2739" spans="1:10" x14ac:dyDescent="0.3">
      <c r="A2739" s="232">
        <v>812682</v>
      </c>
      <c r="B2739" s="232" t="s">
        <v>5276</v>
      </c>
      <c r="C2739" s="232" t="s">
        <v>98</v>
      </c>
      <c r="D2739" s="232" t="s">
        <v>691</v>
      </c>
      <c r="E2739" s="232">
        <v>1</v>
      </c>
      <c r="F2739" s="233">
        <v>34866</v>
      </c>
      <c r="G2739" s="232" t="s">
        <v>2510</v>
      </c>
      <c r="H2739" s="234">
        <v>1</v>
      </c>
      <c r="I2739" s="236">
        <v>1</v>
      </c>
      <c r="J2739" s="236"/>
    </row>
    <row r="2740" spans="1:10" x14ac:dyDescent="0.3">
      <c r="A2740" s="232">
        <v>812709</v>
      </c>
      <c r="B2740" s="232" t="s">
        <v>5281</v>
      </c>
      <c r="C2740" s="232" t="s">
        <v>5282</v>
      </c>
      <c r="D2740" s="232" t="s">
        <v>614</v>
      </c>
      <c r="E2740" s="232">
        <v>1</v>
      </c>
      <c r="F2740" s="233">
        <v>34615</v>
      </c>
      <c r="G2740" s="232" t="s">
        <v>709</v>
      </c>
      <c r="H2740" s="234">
        <v>1</v>
      </c>
      <c r="I2740" s="236">
        <v>1</v>
      </c>
      <c r="J2740" s="236"/>
    </row>
    <row r="2741" spans="1:10" x14ac:dyDescent="0.3">
      <c r="A2741" s="232">
        <v>812716</v>
      </c>
      <c r="B2741" s="232" t="s">
        <v>5283</v>
      </c>
      <c r="C2741" s="232" t="s">
        <v>5284</v>
      </c>
      <c r="D2741" s="232" t="s">
        <v>679</v>
      </c>
      <c r="E2741" s="232">
        <v>1</v>
      </c>
      <c r="F2741" s="233">
        <v>32194</v>
      </c>
      <c r="G2741" s="232" t="s">
        <v>251</v>
      </c>
      <c r="H2741" s="234">
        <v>1</v>
      </c>
      <c r="I2741" s="236">
        <v>1</v>
      </c>
      <c r="J2741" s="236"/>
    </row>
    <row r="2742" spans="1:10" x14ac:dyDescent="0.3">
      <c r="A2742" s="232">
        <v>812744</v>
      </c>
      <c r="B2742" s="232" t="s">
        <v>5067</v>
      </c>
      <c r="C2742" s="232" t="s">
        <v>103</v>
      </c>
      <c r="D2742" s="232" t="s">
        <v>838</v>
      </c>
      <c r="E2742" s="232">
        <v>1</v>
      </c>
      <c r="F2742" s="233">
        <v>32875</v>
      </c>
      <c r="G2742" s="232" t="s">
        <v>5285</v>
      </c>
      <c r="H2742" s="234">
        <v>1</v>
      </c>
      <c r="I2742" s="236">
        <v>1</v>
      </c>
      <c r="J2742" s="236"/>
    </row>
    <row r="2743" spans="1:10" x14ac:dyDescent="0.3">
      <c r="A2743" s="232">
        <v>812755</v>
      </c>
      <c r="B2743" s="232" t="s">
        <v>5121</v>
      </c>
      <c r="C2743" s="232" t="s">
        <v>104</v>
      </c>
      <c r="D2743" s="232" t="s">
        <v>628</v>
      </c>
      <c r="E2743" s="232">
        <v>1</v>
      </c>
      <c r="F2743" s="233">
        <v>36161</v>
      </c>
      <c r="G2743" s="232" t="s">
        <v>689</v>
      </c>
      <c r="H2743" s="234">
        <v>1</v>
      </c>
      <c r="I2743" s="236">
        <v>1</v>
      </c>
      <c r="J2743" s="236"/>
    </row>
    <row r="2744" spans="1:10" x14ac:dyDescent="0.3">
      <c r="A2744" s="232">
        <v>812765</v>
      </c>
      <c r="B2744" s="232" t="s">
        <v>5286</v>
      </c>
      <c r="C2744" s="232" t="s">
        <v>104</v>
      </c>
      <c r="D2744" s="232" t="s">
        <v>5287</v>
      </c>
      <c r="E2744" s="232">
        <v>1</v>
      </c>
      <c r="F2744" s="233">
        <v>33620</v>
      </c>
      <c r="G2744" s="232" t="s">
        <v>251</v>
      </c>
      <c r="H2744" s="234">
        <v>1</v>
      </c>
      <c r="I2744" s="236">
        <v>1</v>
      </c>
      <c r="J2744" s="236"/>
    </row>
    <row r="2745" spans="1:10" x14ac:dyDescent="0.3">
      <c r="A2745" s="232">
        <v>812804</v>
      </c>
      <c r="B2745" s="232" t="s">
        <v>5291</v>
      </c>
      <c r="C2745" s="232" t="s">
        <v>63</v>
      </c>
      <c r="D2745" s="232" t="s">
        <v>981</v>
      </c>
      <c r="E2745" s="232">
        <v>1</v>
      </c>
      <c r="F2745" s="233" t="s">
        <v>5292</v>
      </c>
      <c r="G2745" s="232" t="s">
        <v>5293</v>
      </c>
      <c r="H2745" s="234">
        <v>1</v>
      </c>
      <c r="I2745" s="236">
        <v>1</v>
      </c>
      <c r="J2745" s="236"/>
    </row>
    <row r="2746" spans="1:10" x14ac:dyDescent="0.3">
      <c r="A2746" s="232">
        <v>812830</v>
      </c>
      <c r="B2746" s="232" t="s">
        <v>5300</v>
      </c>
      <c r="C2746" s="232" t="s">
        <v>416</v>
      </c>
      <c r="D2746" s="232" t="s">
        <v>455</v>
      </c>
      <c r="E2746" s="232">
        <v>1</v>
      </c>
      <c r="F2746" s="233">
        <v>28664</v>
      </c>
      <c r="G2746" s="232" t="s">
        <v>251</v>
      </c>
      <c r="H2746" s="234">
        <v>1</v>
      </c>
      <c r="I2746" s="236">
        <v>1</v>
      </c>
      <c r="J2746" s="236"/>
    </row>
    <row r="2747" spans="1:10" x14ac:dyDescent="0.3">
      <c r="A2747" s="232">
        <v>812906</v>
      </c>
      <c r="B2747" s="232" t="s">
        <v>5312</v>
      </c>
      <c r="C2747" s="232" t="s">
        <v>65</v>
      </c>
      <c r="D2747" s="232" t="s">
        <v>634</v>
      </c>
      <c r="E2747" s="232">
        <v>1</v>
      </c>
      <c r="F2747" s="233">
        <v>35551</v>
      </c>
      <c r="G2747" s="232" t="s">
        <v>5313</v>
      </c>
      <c r="H2747" s="234">
        <v>1</v>
      </c>
      <c r="I2747" s="236">
        <v>1</v>
      </c>
      <c r="J2747" s="236"/>
    </row>
    <row r="2748" spans="1:10" x14ac:dyDescent="0.3">
      <c r="A2748" s="232">
        <v>812918</v>
      </c>
      <c r="B2748" s="232" t="s">
        <v>5319</v>
      </c>
      <c r="C2748" s="232" t="s">
        <v>350</v>
      </c>
      <c r="D2748" s="232" t="s">
        <v>794</v>
      </c>
      <c r="E2748" s="232">
        <v>1</v>
      </c>
      <c r="F2748" s="233">
        <v>35692</v>
      </c>
      <c r="G2748" s="232" t="s">
        <v>1229</v>
      </c>
      <c r="H2748" s="234">
        <v>1</v>
      </c>
      <c r="I2748" s="236">
        <v>1</v>
      </c>
      <c r="J2748" s="236"/>
    </row>
    <row r="2749" spans="1:10" x14ac:dyDescent="0.3">
      <c r="A2749" s="232">
        <v>812923</v>
      </c>
      <c r="B2749" s="232" t="s">
        <v>5321</v>
      </c>
      <c r="C2749" s="232" t="s">
        <v>92</v>
      </c>
      <c r="D2749" s="232" t="s">
        <v>636</v>
      </c>
      <c r="E2749" s="232">
        <v>1</v>
      </c>
      <c r="F2749" s="233">
        <v>34959</v>
      </c>
      <c r="G2749" s="232" t="s">
        <v>251</v>
      </c>
      <c r="H2749" s="234">
        <v>1</v>
      </c>
      <c r="I2749" s="236">
        <v>1</v>
      </c>
      <c r="J2749" s="236"/>
    </row>
    <row r="2750" spans="1:10" x14ac:dyDescent="0.3">
      <c r="A2750" s="232">
        <v>812932</v>
      </c>
      <c r="B2750" s="232" t="s">
        <v>5322</v>
      </c>
      <c r="C2750" s="232" t="s">
        <v>159</v>
      </c>
      <c r="D2750" s="232" t="s">
        <v>794</v>
      </c>
      <c r="E2750" s="232">
        <v>1</v>
      </c>
      <c r="F2750" s="233">
        <v>31014</v>
      </c>
      <c r="G2750" s="232" t="s">
        <v>251</v>
      </c>
      <c r="H2750" s="234">
        <v>1</v>
      </c>
      <c r="I2750" s="236">
        <v>1</v>
      </c>
      <c r="J2750" s="236"/>
    </row>
    <row r="2751" spans="1:10" x14ac:dyDescent="0.3">
      <c r="A2751" s="232">
        <v>812945</v>
      </c>
      <c r="B2751" s="232" t="s">
        <v>5323</v>
      </c>
      <c r="C2751" s="232" t="s">
        <v>118</v>
      </c>
      <c r="D2751" s="232" t="s">
        <v>3886</v>
      </c>
      <c r="E2751" s="232">
        <v>1</v>
      </c>
      <c r="F2751" s="233">
        <v>35796</v>
      </c>
      <c r="G2751" s="232" t="s">
        <v>5324</v>
      </c>
      <c r="H2751" s="234">
        <v>1</v>
      </c>
      <c r="I2751" s="236">
        <v>1</v>
      </c>
      <c r="J2751" s="236"/>
    </row>
    <row r="2752" spans="1:10" x14ac:dyDescent="0.3">
      <c r="A2752" s="232">
        <v>812963</v>
      </c>
      <c r="B2752" s="232" t="s">
        <v>5325</v>
      </c>
      <c r="C2752" s="232" t="s">
        <v>176</v>
      </c>
      <c r="D2752" s="232" t="s">
        <v>625</v>
      </c>
      <c r="E2752" s="232">
        <v>1</v>
      </c>
      <c r="F2752" s="233">
        <v>35146</v>
      </c>
      <c r="G2752" s="232" t="s">
        <v>251</v>
      </c>
      <c r="H2752" s="234">
        <v>1</v>
      </c>
      <c r="I2752" s="236">
        <v>1</v>
      </c>
      <c r="J2752" s="236"/>
    </row>
    <row r="2753" spans="1:10" x14ac:dyDescent="0.3">
      <c r="A2753" s="232">
        <v>812987</v>
      </c>
      <c r="B2753" s="232" t="s">
        <v>5326</v>
      </c>
      <c r="C2753" s="232" t="s">
        <v>104</v>
      </c>
      <c r="D2753" s="232" t="s">
        <v>829</v>
      </c>
      <c r="E2753" s="232">
        <v>1</v>
      </c>
      <c r="F2753" s="233">
        <v>36526</v>
      </c>
      <c r="G2753" s="232" t="s">
        <v>618</v>
      </c>
      <c r="H2753" s="234">
        <v>1</v>
      </c>
      <c r="I2753" s="236">
        <v>1</v>
      </c>
      <c r="J2753" s="236"/>
    </row>
    <row r="2754" spans="1:10" x14ac:dyDescent="0.3">
      <c r="A2754" s="232">
        <v>812997</v>
      </c>
      <c r="B2754" s="232" t="s">
        <v>5327</v>
      </c>
      <c r="C2754" s="232" t="s">
        <v>473</v>
      </c>
      <c r="D2754" s="232" t="s">
        <v>727</v>
      </c>
      <c r="E2754" s="232">
        <v>1</v>
      </c>
      <c r="F2754" s="233">
        <v>36264</v>
      </c>
      <c r="G2754" s="232" t="s">
        <v>251</v>
      </c>
      <c r="H2754" s="234">
        <v>1</v>
      </c>
      <c r="I2754" s="236">
        <v>1</v>
      </c>
      <c r="J2754" s="236"/>
    </row>
    <row r="2755" spans="1:10" x14ac:dyDescent="0.3">
      <c r="A2755" s="232">
        <v>813024</v>
      </c>
      <c r="B2755" s="232" t="s">
        <v>5328</v>
      </c>
      <c r="C2755" s="232" t="s">
        <v>199</v>
      </c>
      <c r="D2755" s="232" t="s">
        <v>2570</v>
      </c>
      <c r="E2755" s="232">
        <v>1</v>
      </c>
      <c r="F2755" s="233">
        <v>36170</v>
      </c>
      <c r="G2755" s="232" t="s">
        <v>960</v>
      </c>
      <c r="H2755" s="234">
        <v>1</v>
      </c>
      <c r="I2755" s="236">
        <v>1</v>
      </c>
      <c r="J2755" s="236"/>
    </row>
    <row r="2756" spans="1:10" x14ac:dyDescent="0.3">
      <c r="A2756" s="232">
        <v>813033</v>
      </c>
      <c r="B2756" s="232" t="s">
        <v>5329</v>
      </c>
      <c r="C2756" s="232" t="s">
        <v>89</v>
      </c>
      <c r="D2756" s="232" t="s">
        <v>609</v>
      </c>
      <c r="E2756" s="232">
        <v>1</v>
      </c>
      <c r="F2756" s="233">
        <v>32269</v>
      </c>
      <c r="G2756" s="232" t="s">
        <v>251</v>
      </c>
      <c r="H2756" s="234">
        <v>1</v>
      </c>
      <c r="I2756" s="236">
        <v>1</v>
      </c>
      <c r="J2756" s="236"/>
    </row>
    <row r="2757" spans="1:10" x14ac:dyDescent="0.3">
      <c r="A2757" s="232">
        <v>813064</v>
      </c>
      <c r="B2757" s="232" t="s">
        <v>5330</v>
      </c>
      <c r="C2757" s="232" t="s">
        <v>5331</v>
      </c>
      <c r="D2757" s="232" t="s">
        <v>614</v>
      </c>
      <c r="E2757" s="232">
        <v>1</v>
      </c>
      <c r="F2757" s="233">
        <v>35948</v>
      </c>
      <c r="G2757" s="232" t="s">
        <v>251</v>
      </c>
      <c r="H2757" s="234">
        <v>1</v>
      </c>
      <c r="I2757" s="236">
        <v>1</v>
      </c>
      <c r="J2757" s="236"/>
    </row>
    <row r="2758" spans="1:10" x14ac:dyDescent="0.3">
      <c r="A2758" s="232">
        <v>813066</v>
      </c>
      <c r="B2758" s="232" t="s">
        <v>5332</v>
      </c>
      <c r="C2758" s="232" t="s">
        <v>5333</v>
      </c>
      <c r="D2758" s="232" t="s">
        <v>868</v>
      </c>
      <c r="E2758" s="232">
        <v>1</v>
      </c>
      <c r="F2758" s="233">
        <v>35092</v>
      </c>
      <c r="G2758" s="232" t="s">
        <v>251</v>
      </c>
      <c r="H2758" s="234">
        <v>1</v>
      </c>
      <c r="I2758" s="236">
        <v>1</v>
      </c>
      <c r="J2758" s="236"/>
    </row>
    <row r="2759" spans="1:10" x14ac:dyDescent="0.3">
      <c r="A2759" s="232">
        <v>813073</v>
      </c>
      <c r="B2759" s="232" t="s">
        <v>5334</v>
      </c>
      <c r="C2759" s="232" t="s">
        <v>5335</v>
      </c>
      <c r="D2759" s="232" t="s">
        <v>5336</v>
      </c>
      <c r="E2759" s="232">
        <v>1</v>
      </c>
      <c r="F2759" s="233">
        <v>32509</v>
      </c>
      <c r="G2759" s="232" t="s">
        <v>271</v>
      </c>
      <c r="H2759" s="234">
        <v>1</v>
      </c>
      <c r="I2759" s="236">
        <v>1</v>
      </c>
      <c r="J2759" s="236"/>
    </row>
    <row r="2760" spans="1:10" x14ac:dyDescent="0.3">
      <c r="A2760" s="232">
        <v>813121</v>
      </c>
      <c r="B2760" s="232" t="s">
        <v>5340</v>
      </c>
      <c r="C2760" s="232" t="s">
        <v>140</v>
      </c>
      <c r="D2760" s="232" t="s">
        <v>691</v>
      </c>
      <c r="E2760" s="232">
        <v>1</v>
      </c>
      <c r="F2760" s="233">
        <v>32068</v>
      </c>
      <c r="G2760" s="232" t="s">
        <v>640</v>
      </c>
      <c r="H2760" s="234">
        <v>1</v>
      </c>
      <c r="I2760" s="236">
        <v>1</v>
      </c>
      <c r="J2760" s="236"/>
    </row>
    <row r="2761" spans="1:10" x14ac:dyDescent="0.3">
      <c r="A2761" s="232">
        <v>813137</v>
      </c>
      <c r="B2761" s="232" t="s">
        <v>5341</v>
      </c>
      <c r="C2761" s="232" t="s">
        <v>100</v>
      </c>
      <c r="D2761" s="232" t="s">
        <v>1803</v>
      </c>
      <c r="E2761" s="232">
        <v>1</v>
      </c>
      <c r="F2761" s="233">
        <v>32575</v>
      </c>
      <c r="G2761" s="232" t="s">
        <v>797</v>
      </c>
      <c r="H2761" s="234">
        <v>1</v>
      </c>
      <c r="I2761" s="236">
        <v>1</v>
      </c>
      <c r="J2761" s="236"/>
    </row>
    <row r="2762" spans="1:10" x14ac:dyDescent="0.3">
      <c r="A2762" s="232">
        <v>813172</v>
      </c>
      <c r="B2762" s="232" t="s">
        <v>5349</v>
      </c>
      <c r="C2762" s="232" t="s">
        <v>342</v>
      </c>
      <c r="D2762" s="232" t="s">
        <v>636</v>
      </c>
      <c r="E2762" s="232">
        <v>1</v>
      </c>
      <c r="F2762" s="233">
        <v>35721</v>
      </c>
      <c r="G2762" s="232" t="s">
        <v>770</v>
      </c>
      <c r="H2762" s="234">
        <v>1</v>
      </c>
      <c r="I2762" s="236">
        <v>1</v>
      </c>
      <c r="J2762" s="236"/>
    </row>
    <row r="2763" spans="1:10" x14ac:dyDescent="0.3">
      <c r="A2763" s="232">
        <v>813194</v>
      </c>
      <c r="B2763" s="232" t="s">
        <v>5355</v>
      </c>
      <c r="C2763" s="232" t="s">
        <v>65</v>
      </c>
      <c r="D2763" s="232" t="s">
        <v>634</v>
      </c>
      <c r="E2763" s="232">
        <v>1</v>
      </c>
      <c r="F2763" s="233">
        <v>35074</v>
      </c>
      <c r="G2763" s="232" t="s">
        <v>5313</v>
      </c>
      <c r="H2763" s="234">
        <v>1</v>
      </c>
      <c r="I2763" s="236">
        <v>1</v>
      </c>
      <c r="J2763" s="236"/>
    </row>
    <row r="2764" spans="1:10" x14ac:dyDescent="0.3">
      <c r="A2764" s="232">
        <v>813322</v>
      </c>
      <c r="B2764" s="232" t="s">
        <v>5381</v>
      </c>
      <c r="C2764" s="232" t="s">
        <v>126</v>
      </c>
      <c r="D2764" s="232" t="s">
        <v>5382</v>
      </c>
      <c r="E2764" s="232">
        <v>1</v>
      </c>
      <c r="F2764" s="233">
        <v>34867</v>
      </c>
      <c r="G2764" s="232" t="s">
        <v>610</v>
      </c>
      <c r="H2764" s="234">
        <v>1</v>
      </c>
      <c r="I2764" s="236">
        <v>1</v>
      </c>
      <c r="J2764" s="236"/>
    </row>
    <row r="2765" spans="1:10" x14ac:dyDescent="0.3">
      <c r="A2765" s="232">
        <v>813330</v>
      </c>
      <c r="B2765" s="232" t="s">
        <v>5383</v>
      </c>
      <c r="C2765" s="232" t="s">
        <v>66</v>
      </c>
      <c r="D2765" s="232" t="s">
        <v>5384</v>
      </c>
      <c r="E2765" s="232">
        <v>1</v>
      </c>
      <c r="F2765" s="233">
        <v>30683</v>
      </c>
      <c r="G2765" s="232" t="s">
        <v>4531</v>
      </c>
      <c r="H2765" s="234">
        <v>1</v>
      </c>
      <c r="I2765" s="236">
        <v>1</v>
      </c>
      <c r="J2765" s="236"/>
    </row>
    <row r="2766" spans="1:10" x14ac:dyDescent="0.3">
      <c r="A2766" s="232">
        <v>813375</v>
      </c>
      <c r="B2766" s="232" t="s">
        <v>5390</v>
      </c>
      <c r="C2766" s="232" t="s">
        <v>125</v>
      </c>
      <c r="D2766" s="232" t="s">
        <v>5391</v>
      </c>
      <c r="E2766" s="232">
        <v>1</v>
      </c>
      <c r="F2766" s="233">
        <v>36093</v>
      </c>
      <c r="G2766" s="232" t="s">
        <v>251</v>
      </c>
      <c r="H2766" s="234">
        <v>1</v>
      </c>
      <c r="I2766" s="236">
        <v>1</v>
      </c>
      <c r="J2766" s="236"/>
    </row>
    <row r="2767" spans="1:10" x14ac:dyDescent="0.3">
      <c r="A2767" s="232">
        <v>813383</v>
      </c>
      <c r="B2767" s="232" t="s">
        <v>5392</v>
      </c>
      <c r="C2767" s="232" t="s">
        <v>97</v>
      </c>
      <c r="D2767" s="232" t="s">
        <v>2611</v>
      </c>
      <c r="E2767" s="232">
        <v>1</v>
      </c>
      <c r="F2767" s="233">
        <v>35283</v>
      </c>
      <c r="G2767" s="232" t="s">
        <v>251</v>
      </c>
      <c r="H2767" s="234">
        <v>1</v>
      </c>
      <c r="I2767" s="236">
        <v>1</v>
      </c>
      <c r="J2767" s="236"/>
    </row>
    <row r="2768" spans="1:10" x14ac:dyDescent="0.3">
      <c r="A2768" s="232">
        <v>813449</v>
      </c>
      <c r="B2768" s="232" t="s">
        <v>5394</v>
      </c>
      <c r="C2768" s="232" t="s">
        <v>96</v>
      </c>
      <c r="D2768" s="232" t="s">
        <v>612</v>
      </c>
      <c r="E2768" s="232">
        <v>1</v>
      </c>
      <c r="F2768" s="233" t="s">
        <v>5395</v>
      </c>
      <c r="G2768" s="232" t="s">
        <v>251</v>
      </c>
      <c r="H2768" s="234">
        <v>1</v>
      </c>
      <c r="I2768" s="236">
        <v>1</v>
      </c>
      <c r="J2768" s="236"/>
    </row>
    <row r="2769" spans="1:10" x14ac:dyDescent="0.3">
      <c r="A2769" s="232">
        <v>813453</v>
      </c>
      <c r="B2769" s="232" t="s">
        <v>5396</v>
      </c>
      <c r="C2769" s="232" t="s">
        <v>377</v>
      </c>
      <c r="D2769" s="232" t="s">
        <v>628</v>
      </c>
      <c r="E2769" s="232">
        <v>1</v>
      </c>
      <c r="F2769" s="233">
        <v>36075</v>
      </c>
      <c r="G2769" s="232" t="s">
        <v>251</v>
      </c>
      <c r="H2769" s="234">
        <v>1</v>
      </c>
      <c r="I2769" s="236">
        <v>1</v>
      </c>
      <c r="J2769" s="236"/>
    </row>
    <row r="2770" spans="1:10" x14ac:dyDescent="0.3">
      <c r="A2770" s="232">
        <v>813459</v>
      </c>
      <c r="B2770" s="232" t="s">
        <v>5398</v>
      </c>
      <c r="C2770" s="232" t="s">
        <v>104</v>
      </c>
      <c r="D2770" s="232" t="s">
        <v>955</v>
      </c>
      <c r="E2770" s="232">
        <v>1</v>
      </c>
      <c r="F2770" s="233">
        <v>29587</v>
      </c>
      <c r="H2770" s="234">
        <v>1</v>
      </c>
      <c r="I2770" s="236">
        <v>1</v>
      </c>
      <c r="J2770" s="236"/>
    </row>
    <row r="2771" spans="1:10" x14ac:dyDescent="0.3">
      <c r="A2771" s="232">
        <v>813465</v>
      </c>
      <c r="B2771" s="232" t="s">
        <v>5399</v>
      </c>
      <c r="C2771" s="232" t="s">
        <v>1288</v>
      </c>
      <c r="D2771" s="232" t="s">
        <v>815</v>
      </c>
      <c r="E2771" s="232">
        <v>1</v>
      </c>
      <c r="F2771" s="233">
        <v>36445</v>
      </c>
      <c r="G2771" s="232" t="s">
        <v>741</v>
      </c>
      <c r="H2771" s="234">
        <v>1</v>
      </c>
      <c r="I2771" s="236">
        <v>1</v>
      </c>
      <c r="J2771" s="236"/>
    </row>
    <row r="2772" spans="1:10" x14ac:dyDescent="0.3">
      <c r="A2772" s="232">
        <v>813468</v>
      </c>
      <c r="B2772" s="232" t="s">
        <v>5400</v>
      </c>
      <c r="C2772" s="232" t="s">
        <v>186</v>
      </c>
      <c r="D2772" s="232" t="s">
        <v>5401</v>
      </c>
      <c r="E2772" s="232">
        <v>1</v>
      </c>
      <c r="F2772" s="233">
        <v>23918</v>
      </c>
      <c r="G2772" s="232" t="s">
        <v>251</v>
      </c>
      <c r="H2772" s="234">
        <v>1</v>
      </c>
      <c r="I2772" s="236">
        <v>1</v>
      </c>
      <c r="J2772" s="236"/>
    </row>
    <row r="2773" spans="1:10" x14ac:dyDescent="0.3">
      <c r="A2773" s="232">
        <v>813480</v>
      </c>
      <c r="B2773" s="232" t="s">
        <v>5147</v>
      </c>
      <c r="C2773" s="232" t="s">
        <v>165</v>
      </c>
      <c r="D2773" s="232" t="s">
        <v>1071</v>
      </c>
      <c r="E2773" s="232">
        <v>1</v>
      </c>
      <c r="F2773" s="233">
        <v>36982</v>
      </c>
      <c r="G2773" s="232" t="s">
        <v>251</v>
      </c>
      <c r="H2773" s="234">
        <v>1</v>
      </c>
      <c r="I2773" s="236">
        <v>1</v>
      </c>
      <c r="J2773" s="236"/>
    </row>
    <row r="2774" spans="1:10" x14ac:dyDescent="0.3">
      <c r="A2774" s="232">
        <v>813496</v>
      </c>
      <c r="B2774" s="232" t="s">
        <v>5403</v>
      </c>
      <c r="C2774" s="232" t="s">
        <v>175</v>
      </c>
      <c r="D2774" s="232" t="s">
        <v>5404</v>
      </c>
      <c r="E2774" s="232">
        <v>1</v>
      </c>
      <c r="F2774" s="233">
        <v>36668</v>
      </c>
      <c r="G2774" s="232" t="s">
        <v>689</v>
      </c>
      <c r="H2774" s="234">
        <v>1</v>
      </c>
      <c r="I2774" s="236">
        <v>1</v>
      </c>
      <c r="J2774" s="236"/>
    </row>
    <row r="2775" spans="1:10" x14ac:dyDescent="0.3">
      <c r="A2775" s="232">
        <v>813499</v>
      </c>
      <c r="B2775" s="232" t="s">
        <v>5406</v>
      </c>
      <c r="C2775" s="232" t="s">
        <v>61</v>
      </c>
      <c r="D2775" s="232" t="s">
        <v>672</v>
      </c>
      <c r="E2775" s="232">
        <v>1</v>
      </c>
      <c r="F2775" s="233">
        <v>36555</v>
      </c>
      <c r="G2775" s="232" t="s">
        <v>251</v>
      </c>
      <c r="H2775" s="234">
        <v>1</v>
      </c>
      <c r="I2775" s="236">
        <v>1</v>
      </c>
      <c r="J2775" s="236"/>
    </row>
    <row r="2776" spans="1:10" x14ac:dyDescent="0.3">
      <c r="A2776" s="232">
        <v>813500</v>
      </c>
      <c r="B2776" s="232" t="s">
        <v>5152</v>
      </c>
      <c r="C2776" s="232" t="s">
        <v>66</v>
      </c>
      <c r="D2776" s="232" t="s">
        <v>958</v>
      </c>
      <c r="E2776" s="232">
        <v>1</v>
      </c>
      <c r="F2776" s="233" t="s">
        <v>5407</v>
      </c>
      <c r="G2776" s="232" t="s">
        <v>5408</v>
      </c>
      <c r="H2776" s="234">
        <v>1</v>
      </c>
      <c r="I2776" s="236">
        <v>1</v>
      </c>
      <c r="J2776" s="236"/>
    </row>
    <row r="2777" spans="1:10" x14ac:dyDescent="0.3">
      <c r="A2777" s="232">
        <v>813501</v>
      </c>
      <c r="B2777" s="232" t="s">
        <v>5409</v>
      </c>
      <c r="C2777" s="232" t="s">
        <v>76</v>
      </c>
      <c r="D2777" s="232" t="s">
        <v>2064</v>
      </c>
      <c r="E2777" s="232">
        <v>1</v>
      </c>
      <c r="F2777" s="233">
        <v>32536</v>
      </c>
      <c r="G2777" s="232" t="s">
        <v>5410</v>
      </c>
      <c r="H2777" s="234">
        <v>1</v>
      </c>
      <c r="I2777" s="236">
        <v>1</v>
      </c>
      <c r="J2777" s="236"/>
    </row>
    <row r="2778" spans="1:10" x14ac:dyDescent="0.3">
      <c r="A2778" s="232">
        <v>813504</v>
      </c>
      <c r="B2778" s="232" t="s">
        <v>5411</v>
      </c>
      <c r="C2778" s="232" t="s">
        <v>146</v>
      </c>
      <c r="D2778" s="232" t="s">
        <v>1036</v>
      </c>
      <c r="E2778" s="232">
        <v>1</v>
      </c>
      <c r="F2778" s="233" t="s">
        <v>5412</v>
      </c>
      <c r="G2778" s="232" t="s">
        <v>1178</v>
      </c>
      <c r="H2778" s="234">
        <v>1</v>
      </c>
      <c r="I2778" s="236">
        <v>1</v>
      </c>
      <c r="J2778" s="236"/>
    </row>
    <row r="2779" spans="1:10" x14ac:dyDescent="0.3">
      <c r="A2779" s="232">
        <v>813505</v>
      </c>
      <c r="B2779" s="232" t="s">
        <v>5413</v>
      </c>
      <c r="C2779" s="232" t="s">
        <v>240</v>
      </c>
      <c r="D2779" s="232" t="s">
        <v>1308</v>
      </c>
      <c r="E2779" s="232">
        <v>1</v>
      </c>
      <c r="F2779" s="233" t="s">
        <v>5414</v>
      </c>
      <c r="G2779" s="232" t="s">
        <v>251</v>
      </c>
      <c r="H2779" s="234">
        <v>1</v>
      </c>
      <c r="I2779" s="236">
        <v>1</v>
      </c>
      <c r="J2779" s="236"/>
    </row>
    <row r="2780" spans="1:10" x14ac:dyDescent="0.3">
      <c r="A2780" s="232">
        <v>813508</v>
      </c>
      <c r="B2780" s="232" t="s">
        <v>5415</v>
      </c>
      <c r="C2780" s="232" t="s">
        <v>68</v>
      </c>
      <c r="D2780" s="232" t="s">
        <v>809</v>
      </c>
      <c r="E2780" s="232">
        <v>1</v>
      </c>
      <c r="F2780" s="233">
        <v>36484</v>
      </c>
      <c r="G2780" s="232" t="s">
        <v>989</v>
      </c>
      <c r="H2780" s="234">
        <v>1</v>
      </c>
      <c r="I2780" s="236">
        <v>1</v>
      </c>
      <c r="J2780" s="236"/>
    </row>
    <row r="2781" spans="1:10" x14ac:dyDescent="0.3">
      <c r="A2781" s="232">
        <v>813509</v>
      </c>
      <c r="B2781" s="232" t="s">
        <v>5416</v>
      </c>
      <c r="C2781" s="232" t="s">
        <v>326</v>
      </c>
      <c r="D2781" s="232" t="s">
        <v>206</v>
      </c>
      <c r="E2781" s="232">
        <v>1</v>
      </c>
      <c r="F2781" s="233">
        <v>36297</v>
      </c>
      <c r="G2781" s="232" t="s">
        <v>251</v>
      </c>
      <c r="H2781" s="234">
        <v>1</v>
      </c>
      <c r="I2781" s="236">
        <v>1</v>
      </c>
      <c r="J2781" s="236"/>
    </row>
    <row r="2782" spans="1:10" x14ac:dyDescent="0.3">
      <c r="A2782" s="232">
        <v>813511</v>
      </c>
      <c r="B2782" s="232" t="s">
        <v>353</v>
      </c>
      <c r="C2782" s="232" t="s">
        <v>165</v>
      </c>
      <c r="D2782" s="232" t="s">
        <v>1408</v>
      </c>
      <c r="E2782" s="232">
        <v>1</v>
      </c>
      <c r="F2782" s="233">
        <v>32927</v>
      </c>
      <c r="H2782" s="234">
        <v>1</v>
      </c>
      <c r="I2782" s="236">
        <v>1</v>
      </c>
      <c r="J2782" s="236"/>
    </row>
    <row r="2783" spans="1:10" x14ac:dyDescent="0.3">
      <c r="A2783" s="232">
        <v>813523</v>
      </c>
      <c r="B2783" s="232" t="s">
        <v>5423</v>
      </c>
      <c r="C2783" s="232" t="s">
        <v>90</v>
      </c>
      <c r="D2783" s="232" t="s">
        <v>5424</v>
      </c>
      <c r="E2783" s="232">
        <v>1</v>
      </c>
      <c r="F2783" s="233">
        <v>29768</v>
      </c>
      <c r="G2783" s="232" t="s">
        <v>610</v>
      </c>
      <c r="H2783" s="234">
        <v>1</v>
      </c>
      <c r="I2783" s="236">
        <v>1</v>
      </c>
      <c r="J2783" s="236"/>
    </row>
    <row r="2784" spans="1:10" x14ac:dyDescent="0.3">
      <c r="A2784" s="232">
        <v>813526</v>
      </c>
      <c r="B2784" s="232" t="s">
        <v>5425</v>
      </c>
      <c r="C2784" s="232" t="s">
        <v>68</v>
      </c>
      <c r="D2784" s="232" t="s">
        <v>5426</v>
      </c>
      <c r="E2784" s="232">
        <v>1</v>
      </c>
      <c r="F2784" s="233" t="s">
        <v>5427</v>
      </c>
      <c r="G2784" s="232" t="s">
        <v>251</v>
      </c>
      <c r="H2784" s="234">
        <v>1</v>
      </c>
      <c r="I2784" s="236">
        <v>1</v>
      </c>
      <c r="J2784" s="236"/>
    </row>
    <row r="2785" spans="1:10" x14ac:dyDescent="0.3">
      <c r="A2785" s="232">
        <v>813528</v>
      </c>
      <c r="B2785" s="232" t="s">
        <v>5428</v>
      </c>
      <c r="C2785" s="232" t="s">
        <v>140</v>
      </c>
      <c r="D2785" s="232" t="s">
        <v>734</v>
      </c>
      <c r="E2785" s="232">
        <v>1</v>
      </c>
      <c r="F2785" s="233">
        <v>35916</v>
      </c>
      <c r="G2785" s="232" t="s">
        <v>454</v>
      </c>
      <c r="H2785" s="234">
        <v>1</v>
      </c>
      <c r="I2785" s="236">
        <v>1</v>
      </c>
      <c r="J2785" s="236"/>
    </row>
    <row r="2786" spans="1:10" x14ac:dyDescent="0.3">
      <c r="A2786" s="232">
        <v>813529</v>
      </c>
      <c r="B2786" s="232" t="s">
        <v>572</v>
      </c>
      <c r="C2786" s="232" t="s">
        <v>409</v>
      </c>
      <c r="D2786" s="232" t="s">
        <v>673</v>
      </c>
      <c r="E2786" s="232">
        <v>1</v>
      </c>
      <c r="F2786" s="233">
        <v>36555</v>
      </c>
      <c r="G2786" s="232" t="s">
        <v>251</v>
      </c>
      <c r="H2786" s="234">
        <v>1</v>
      </c>
      <c r="I2786" s="236">
        <v>1</v>
      </c>
      <c r="J2786" s="236"/>
    </row>
    <row r="2787" spans="1:10" x14ac:dyDescent="0.3">
      <c r="A2787" s="232">
        <v>813530</v>
      </c>
      <c r="B2787" s="232" t="s">
        <v>5429</v>
      </c>
      <c r="C2787" s="232" t="s">
        <v>61</v>
      </c>
      <c r="D2787" s="232" t="s">
        <v>842</v>
      </c>
      <c r="E2787" s="232">
        <v>1</v>
      </c>
      <c r="F2787" s="233">
        <v>32051</v>
      </c>
      <c r="G2787" s="232" t="s">
        <v>970</v>
      </c>
      <c r="H2787" s="234">
        <v>1</v>
      </c>
      <c r="I2787" s="236">
        <v>1</v>
      </c>
      <c r="J2787" s="236"/>
    </row>
    <row r="2788" spans="1:10" x14ac:dyDescent="0.3">
      <c r="A2788" s="232">
        <v>813531</v>
      </c>
      <c r="B2788" s="232" t="s">
        <v>5430</v>
      </c>
      <c r="C2788" s="232" t="s">
        <v>87</v>
      </c>
      <c r="D2788" s="232" t="s">
        <v>911</v>
      </c>
      <c r="E2788" s="232">
        <v>1</v>
      </c>
      <c r="F2788" s="233">
        <v>36096</v>
      </c>
      <c r="G2788" s="232" t="s">
        <v>5431</v>
      </c>
      <c r="H2788" s="234">
        <v>1</v>
      </c>
      <c r="I2788" s="236">
        <v>1</v>
      </c>
      <c r="J2788" s="236"/>
    </row>
    <row r="2789" spans="1:10" x14ac:dyDescent="0.3">
      <c r="A2789" s="232">
        <v>813532</v>
      </c>
      <c r="B2789" s="232" t="s">
        <v>5432</v>
      </c>
      <c r="C2789" s="232" t="s">
        <v>68</v>
      </c>
      <c r="D2789" s="232" t="s">
        <v>794</v>
      </c>
      <c r="E2789" s="232">
        <v>1</v>
      </c>
      <c r="F2789" s="233">
        <v>34793</v>
      </c>
      <c r="H2789" s="234">
        <v>1</v>
      </c>
      <c r="I2789" s="236">
        <v>1</v>
      </c>
      <c r="J2789" s="236"/>
    </row>
    <row r="2790" spans="1:10" x14ac:dyDescent="0.3">
      <c r="A2790" s="232">
        <v>813533</v>
      </c>
      <c r="B2790" s="232" t="s">
        <v>5433</v>
      </c>
      <c r="C2790" s="232" t="s">
        <v>66</v>
      </c>
      <c r="D2790" s="232" t="s">
        <v>998</v>
      </c>
      <c r="E2790" s="232">
        <v>1</v>
      </c>
      <c r="F2790" s="233">
        <v>31837</v>
      </c>
      <c r="G2790" s="232" t="s">
        <v>713</v>
      </c>
      <c r="H2790" s="234">
        <v>1</v>
      </c>
      <c r="I2790" s="236">
        <v>1</v>
      </c>
      <c r="J2790" s="236"/>
    </row>
    <row r="2791" spans="1:10" x14ac:dyDescent="0.3">
      <c r="A2791" s="232">
        <v>813540</v>
      </c>
      <c r="B2791" s="232" t="s">
        <v>5439</v>
      </c>
      <c r="C2791" s="232" t="s">
        <v>61</v>
      </c>
      <c r="D2791" s="232" t="s">
        <v>849</v>
      </c>
      <c r="E2791" s="232">
        <v>1</v>
      </c>
      <c r="F2791" s="233" t="s">
        <v>5440</v>
      </c>
      <c r="G2791" s="232" t="s">
        <v>251</v>
      </c>
      <c r="H2791" s="234">
        <v>1</v>
      </c>
      <c r="I2791" s="236">
        <v>1</v>
      </c>
      <c r="J2791" s="236"/>
    </row>
    <row r="2792" spans="1:10" x14ac:dyDescent="0.3">
      <c r="A2792" s="232">
        <v>813550</v>
      </c>
      <c r="B2792" s="232" t="s">
        <v>5447</v>
      </c>
      <c r="C2792" s="232" t="s">
        <v>66</v>
      </c>
      <c r="D2792" s="232" t="s">
        <v>2313</v>
      </c>
      <c r="E2792" s="232">
        <v>1</v>
      </c>
      <c r="F2792" s="233">
        <v>30823</v>
      </c>
      <c r="G2792" s="232" t="s">
        <v>264</v>
      </c>
      <c r="H2792" s="234">
        <v>1</v>
      </c>
      <c r="I2792" s="236">
        <v>1</v>
      </c>
      <c r="J2792" s="236"/>
    </row>
    <row r="2793" spans="1:10" x14ac:dyDescent="0.3">
      <c r="A2793" s="232">
        <v>813559</v>
      </c>
      <c r="B2793" s="232" t="s">
        <v>5449</v>
      </c>
      <c r="C2793" s="232" t="s">
        <v>5450</v>
      </c>
      <c r="D2793" s="232" t="s">
        <v>717</v>
      </c>
      <c r="E2793" s="232">
        <v>1</v>
      </c>
      <c r="F2793" s="233">
        <v>30684</v>
      </c>
      <c r="G2793" s="232" t="s">
        <v>702</v>
      </c>
      <c r="H2793" s="234">
        <v>1</v>
      </c>
      <c r="I2793" s="236">
        <v>1</v>
      </c>
      <c r="J2793" s="236"/>
    </row>
    <row r="2794" spans="1:10" x14ac:dyDescent="0.3">
      <c r="A2794" s="232">
        <v>813575</v>
      </c>
      <c r="B2794" s="232" t="s">
        <v>5458</v>
      </c>
      <c r="C2794" s="232" t="s">
        <v>399</v>
      </c>
      <c r="D2794" s="232" t="s">
        <v>996</v>
      </c>
      <c r="E2794" s="232">
        <v>1</v>
      </c>
      <c r="F2794" s="233">
        <v>35796</v>
      </c>
      <c r="G2794" s="232" t="s">
        <v>5459</v>
      </c>
      <c r="H2794" s="234">
        <v>1</v>
      </c>
      <c r="I2794" s="236">
        <v>1</v>
      </c>
      <c r="J2794" s="236"/>
    </row>
    <row r="2795" spans="1:10" x14ac:dyDescent="0.3">
      <c r="A2795" s="232">
        <v>813585</v>
      </c>
      <c r="B2795" s="232" t="s">
        <v>5463</v>
      </c>
      <c r="C2795" s="232" t="s">
        <v>66</v>
      </c>
      <c r="D2795" s="232" t="s">
        <v>1050</v>
      </c>
      <c r="E2795" s="232">
        <v>1</v>
      </c>
      <c r="F2795" s="233">
        <v>31058</v>
      </c>
      <c r="G2795" s="232" t="s">
        <v>702</v>
      </c>
      <c r="H2795" s="234">
        <v>1</v>
      </c>
      <c r="I2795" s="236">
        <v>1</v>
      </c>
      <c r="J2795" s="236"/>
    </row>
    <row r="2796" spans="1:10" x14ac:dyDescent="0.3">
      <c r="A2796" s="232">
        <v>813592</v>
      </c>
      <c r="B2796" s="232" t="s">
        <v>5465</v>
      </c>
      <c r="C2796" s="232" t="s">
        <v>118</v>
      </c>
      <c r="D2796" s="232" t="s">
        <v>4350</v>
      </c>
      <c r="E2796" s="232">
        <v>1</v>
      </c>
      <c r="F2796" s="233">
        <v>32518</v>
      </c>
      <c r="G2796" s="232" t="s">
        <v>251</v>
      </c>
      <c r="H2796" s="234">
        <v>1</v>
      </c>
      <c r="I2796" s="236">
        <v>1</v>
      </c>
      <c r="J2796" s="236"/>
    </row>
    <row r="2797" spans="1:10" x14ac:dyDescent="0.3">
      <c r="A2797" s="232">
        <v>813597</v>
      </c>
      <c r="B2797" s="232" t="s">
        <v>5468</v>
      </c>
      <c r="C2797" s="232" t="s">
        <v>69</v>
      </c>
      <c r="D2797" s="232" t="s">
        <v>649</v>
      </c>
      <c r="E2797" s="232">
        <v>1</v>
      </c>
      <c r="F2797" s="233">
        <v>37073</v>
      </c>
      <c r="G2797" s="232" t="s">
        <v>698</v>
      </c>
      <c r="H2797" s="234">
        <v>1</v>
      </c>
      <c r="I2797" s="236">
        <v>1</v>
      </c>
      <c r="J2797" s="236"/>
    </row>
    <row r="2798" spans="1:10" x14ac:dyDescent="0.3">
      <c r="A2798" s="232">
        <v>813606</v>
      </c>
      <c r="B2798" s="232" t="s">
        <v>5470</v>
      </c>
      <c r="C2798" s="232" t="s">
        <v>373</v>
      </c>
      <c r="D2798" s="232" t="s">
        <v>5471</v>
      </c>
      <c r="E2798" s="232">
        <v>1</v>
      </c>
      <c r="F2798" s="233">
        <v>36181</v>
      </c>
      <c r="G2798" s="232" t="s">
        <v>702</v>
      </c>
      <c r="H2798" s="234">
        <v>1</v>
      </c>
      <c r="I2798" s="236">
        <v>1</v>
      </c>
      <c r="J2798" s="236"/>
    </row>
    <row r="2799" spans="1:10" x14ac:dyDescent="0.3">
      <c r="A2799" s="232">
        <v>813608</v>
      </c>
      <c r="B2799" s="232" t="s">
        <v>5472</v>
      </c>
      <c r="C2799" s="232" t="s">
        <v>160</v>
      </c>
      <c r="D2799" s="232" t="s">
        <v>1022</v>
      </c>
      <c r="E2799" s="232">
        <v>1</v>
      </c>
      <c r="H2799" s="234">
        <v>1</v>
      </c>
      <c r="I2799" s="236">
        <v>1</v>
      </c>
      <c r="J2799" s="236"/>
    </row>
    <row r="2800" spans="1:10" x14ac:dyDescent="0.3">
      <c r="A2800" s="232">
        <v>813609</v>
      </c>
      <c r="B2800" s="232" t="s">
        <v>5473</v>
      </c>
      <c r="C2800" s="232" t="s">
        <v>96</v>
      </c>
      <c r="D2800" s="232" t="s">
        <v>5474</v>
      </c>
      <c r="E2800" s="232">
        <v>1</v>
      </c>
      <c r="F2800" s="233">
        <v>36893</v>
      </c>
      <c r="H2800" s="234">
        <v>1</v>
      </c>
      <c r="I2800" s="236">
        <v>1</v>
      </c>
      <c r="J2800" s="236"/>
    </row>
    <row r="2801" spans="1:10" x14ac:dyDescent="0.3">
      <c r="A2801" s="232">
        <v>813625</v>
      </c>
      <c r="B2801" s="232" t="s">
        <v>5478</v>
      </c>
      <c r="C2801" s="232" t="s">
        <v>66</v>
      </c>
      <c r="D2801" s="232" t="s">
        <v>5070</v>
      </c>
      <c r="E2801" s="232">
        <v>1</v>
      </c>
      <c r="H2801" s="234">
        <v>1</v>
      </c>
      <c r="I2801" s="236">
        <v>1</v>
      </c>
      <c r="J2801" s="236"/>
    </row>
    <row r="2802" spans="1:10" x14ac:dyDescent="0.3">
      <c r="A2802" s="232">
        <v>813628</v>
      </c>
      <c r="B2802" s="232" t="s">
        <v>5479</v>
      </c>
      <c r="C2802" s="232" t="s">
        <v>479</v>
      </c>
      <c r="D2802" s="232" t="s">
        <v>5480</v>
      </c>
      <c r="E2802" s="232">
        <v>1</v>
      </c>
      <c r="F2802" s="233">
        <v>34700</v>
      </c>
      <c r="G2802" s="232" t="s">
        <v>5481</v>
      </c>
      <c r="H2802" s="234">
        <v>1</v>
      </c>
      <c r="I2802" s="236">
        <v>1</v>
      </c>
      <c r="J2802" s="236"/>
    </row>
    <row r="2803" spans="1:10" x14ac:dyDescent="0.3">
      <c r="A2803" s="232">
        <v>813635</v>
      </c>
      <c r="B2803" s="232" t="s">
        <v>5483</v>
      </c>
      <c r="C2803" s="232" t="s">
        <v>2244</v>
      </c>
      <c r="D2803" s="232" t="s">
        <v>1093</v>
      </c>
      <c r="E2803" s="232">
        <v>1</v>
      </c>
      <c r="F2803" s="233">
        <v>36058</v>
      </c>
      <c r="G2803" s="232" t="s">
        <v>251</v>
      </c>
      <c r="H2803" s="234">
        <v>1</v>
      </c>
      <c r="I2803" s="236">
        <v>1</v>
      </c>
      <c r="J2803" s="236"/>
    </row>
    <row r="2804" spans="1:10" x14ac:dyDescent="0.3">
      <c r="A2804" s="232">
        <v>813636</v>
      </c>
      <c r="B2804" s="232" t="s">
        <v>5484</v>
      </c>
      <c r="C2804" s="232" t="s">
        <v>345</v>
      </c>
      <c r="D2804" s="232" t="s">
        <v>612</v>
      </c>
      <c r="E2804" s="232">
        <v>1</v>
      </c>
      <c r="F2804" s="233" t="s">
        <v>5485</v>
      </c>
      <c r="G2804" s="232" t="s">
        <v>251</v>
      </c>
      <c r="H2804" s="234">
        <v>1</v>
      </c>
      <c r="I2804" s="236">
        <v>1</v>
      </c>
      <c r="J2804" s="236"/>
    </row>
    <row r="2805" spans="1:10" x14ac:dyDescent="0.3">
      <c r="A2805" s="232">
        <v>813643</v>
      </c>
      <c r="B2805" s="232" t="s">
        <v>5486</v>
      </c>
      <c r="C2805" s="232" t="s">
        <v>1588</v>
      </c>
      <c r="D2805" s="232" t="s">
        <v>1093</v>
      </c>
      <c r="E2805" s="232">
        <v>1</v>
      </c>
      <c r="F2805" s="233">
        <v>35617</v>
      </c>
      <c r="G2805" s="232" t="s">
        <v>265</v>
      </c>
      <c r="H2805" s="234">
        <v>1</v>
      </c>
      <c r="I2805" s="236">
        <v>1</v>
      </c>
      <c r="J2805" s="236"/>
    </row>
    <row r="2806" spans="1:10" x14ac:dyDescent="0.3">
      <c r="A2806" s="232">
        <v>813689</v>
      </c>
      <c r="B2806" s="232" t="s">
        <v>5500</v>
      </c>
      <c r="C2806" s="232" t="s">
        <v>2823</v>
      </c>
      <c r="D2806" s="232" t="s">
        <v>4671</v>
      </c>
      <c r="E2806" s="232">
        <v>1</v>
      </c>
      <c r="F2806" s="233" t="s">
        <v>5501</v>
      </c>
      <c r="G2806" s="232" t="s">
        <v>742</v>
      </c>
      <c r="H2806" s="234">
        <v>1</v>
      </c>
      <c r="I2806" s="236">
        <v>1</v>
      </c>
      <c r="J2806" s="236"/>
    </row>
    <row r="2807" spans="1:10" x14ac:dyDescent="0.3">
      <c r="A2807" s="232">
        <v>813690</v>
      </c>
      <c r="B2807" s="232" t="s">
        <v>5502</v>
      </c>
      <c r="C2807" s="232" t="s">
        <v>191</v>
      </c>
      <c r="D2807" s="232" t="s">
        <v>1003</v>
      </c>
      <c r="E2807" s="232">
        <v>1</v>
      </c>
      <c r="F2807" s="233">
        <v>30129</v>
      </c>
      <c r="G2807" s="232" t="s">
        <v>253</v>
      </c>
      <c r="H2807" s="234">
        <v>1</v>
      </c>
      <c r="I2807" s="236">
        <v>1</v>
      </c>
      <c r="J2807" s="236"/>
    </row>
    <row r="2808" spans="1:10" x14ac:dyDescent="0.3">
      <c r="A2808" s="232">
        <v>813692</v>
      </c>
      <c r="B2808" s="232" t="s">
        <v>5503</v>
      </c>
      <c r="C2808" s="232" t="s">
        <v>576</v>
      </c>
      <c r="D2808" s="232" t="s">
        <v>704</v>
      </c>
      <c r="E2808" s="232">
        <v>1</v>
      </c>
      <c r="F2808" s="233" t="s">
        <v>5504</v>
      </c>
      <c r="G2808" s="232" t="s">
        <v>5074</v>
      </c>
      <c r="H2808" s="234">
        <v>1</v>
      </c>
      <c r="I2808" s="236">
        <v>1</v>
      </c>
      <c r="J2808" s="236"/>
    </row>
    <row r="2809" spans="1:10" x14ac:dyDescent="0.3">
      <c r="A2809" s="232">
        <v>813792</v>
      </c>
      <c r="B2809" s="232" t="s">
        <v>5555</v>
      </c>
      <c r="C2809" s="232" t="s">
        <v>455</v>
      </c>
      <c r="D2809" s="232" t="s">
        <v>5556</v>
      </c>
      <c r="E2809" s="232">
        <v>1</v>
      </c>
      <c r="F2809" s="233">
        <v>36161</v>
      </c>
      <c r="G2809" s="232" t="s">
        <v>5557</v>
      </c>
      <c r="H2809" s="234">
        <v>1</v>
      </c>
      <c r="I2809" s="236">
        <v>1</v>
      </c>
      <c r="J2809" s="236"/>
    </row>
    <row r="2810" spans="1:10" x14ac:dyDescent="0.3">
      <c r="A2810" s="232">
        <v>813798</v>
      </c>
      <c r="B2810" s="232" t="s">
        <v>5561</v>
      </c>
      <c r="C2810" s="232" t="s">
        <v>69</v>
      </c>
      <c r="D2810" s="232" t="s">
        <v>740</v>
      </c>
      <c r="E2810" s="232">
        <v>1</v>
      </c>
      <c r="F2810" s="233">
        <v>36709</v>
      </c>
      <c r="G2810" s="232" t="s">
        <v>251</v>
      </c>
      <c r="H2810" s="234">
        <v>1</v>
      </c>
      <c r="I2810" s="236">
        <v>1</v>
      </c>
      <c r="J2810" s="236"/>
    </row>
    <row r="2811" spans="1:10" x14ac:dyDescent="0.3">
      <c r="A2811" s="232">
        <v>813802</v>
      </c>
      <c r="B2811" s="232" t="s">
        <v>5565</v>
      </c>
      <c r="C2811" s="232" t="s">
        <v>78</v>
      </c>
      <c r="D2811" s="232" t="s">
        <v>658</v>
      </c>
      <c r="E2811" s="232">
        <v>1</v>
      </c>
      <c r="F2811" s="233">
        <v>29260</v>
      </c>
      <c r="G2811" s="232" t="s">
        <v>3657</v>
      </c>
      <c r="H2811" s="234">
        <v>1</v>
      </c>
      <c r="I2811" s="236">
        <v>1</v>
      </c>
      <c r="J2811" s="236"/>
    </row>
    <row r="2812" spans="1:10" x14ac:dyDescent="0.3">
      <c r="A2812" s="232">
        <v>813817</v>
      </c>
      <c r="B2812" s="232" t="s">
        <v>5576</v>
      </c>
      <c r="C2812" s="232" t="s">
        <v>62</v>
      </c>
      <c r="D2812" s="232" t="s">
        <v>968</v>
      </c>
      <c r="E2812" s="232">
        <v>1</v>
      </c>
      <c r="F2812" s="233">
        <v>30013</v>
      </c>
      <c r="G2812" s="232" t="s">
        <v>251</v>
      </c>
      <c r="H2812" s="234">
        <v>1</v>
      </c>
      <c r="I2812" s="236">
        <v>1</v>
      </c>
      <c r="J2812" s="236"/>
    </row>
    <row r="2813" spans="1:10" x14ac:dyDescent="0.3">
      <c r="A2813" s="232">
        <v>813830</v>
      </c>
      <c r="B2813" s="232" t="s">
        <v>5581</v>
      </c>
      <c r="C2813" s="232" t="s">
        <v>96</v>
      </c>
      <c r="D2813" s="232" t="s">
        <v>670</v>
      </c>
      <c r="E2813" s="232">
        <v>1</v>
      </c>
      <c r="F2813" s="233">
        <v>36161</v>
      </c>
      <c r="H2813" s="234">
        <v>1</v>
      </c>
      <c r="I2813" s="236">
        <v>1</v>
      </c>
      <c r="J2813" s="236"/>
    </row>
    <row r="2814" spans="1:10" x14ac:dyDescent="0.3">
      <c r="A2814" s="232">
        <v>813831</v>
      </c>
      <c r="B2814" s="232" t="s">
        <v>5582</v>
      </c>
      <c r="C2814" s="232" t="s">
        <v>141</v>
      </c>
      <c r="D2814" s="232" t="s">
        <v>5583</v>
      </c>
      <c r="E2814" s="232">
        <v>1</v>
      </c>
      <c r="F2814" s="233">
        <v>35221</v>
      </c>
      <c r="G2814" s="232" t="s">
        <v>978</v>
      </c>
      <c r="H2814" s="234">
        <v>1</v>
      </c>
      <c r="I2814" s="236">
        <v>1</v>
      </c>
      <c r="J2814" s="236"/>
    </row>
    <row r="2815" spans="1:10" x14ac:dyDescent="0.3">
      <c r="A2815" s="232">
        <v>813840</v>
      </c>
      <c r="B2815" s="232" t="s">
        <v>5586</v>
      </c>
      <c r="C2815" s="232" t="s">
        <v>126</v>
      </c>
      <c r="D2815" s="232" t="s">
        <v>636</v>
      </c>
      <c r="E2815" s="232">
        <v>1</v>
      </c>
      <c r="F2815" s="233">
        <v>36167</v>
      </c>
      <c r="G2815" s="232" t="s">
        <v>5587</v>
      </c>
      <c r="H2815" s="234">
        <v>1</v>
      </c>
      <c r="I2815" s="236">
        <v>1</v>
      </c>
      <c r="J2815" s="236"/>
    </row>
    <row r="2816" spans="1:10" x14ac:dyDescent="0.3">
      <c r="A2816" s="232">
        <v>813847</v>
      </c>
      <c r="B2816" s="232" t="s">
        <v>5588</v>
      </c>
      <c r="C2816" s="232" t="s">
        <v>126</v>
      </c>
      <c r="D2816" s="232" t="s">
        <v>918</v>
      </c>
      <c r="E2816" s="232">
        <v>1</v>
      </c>
      <c r="F2816" s="233">
        <v>36187</v>
      </c>
      <c r="G2816" s="232" t="s">
        <v>251</v>
      </c>
      <c r="H2816" s="234">
        <v>1</v>
      </c>
      <c r="I2816" s="236">
        <v>1</v>
      </c>
      <c r="J2816" s="236"/>
    </row>
    <row r="2817" spans="1:10" x14ac:dyDescent="0.3">
      <c r="A2817" s="232">
        <v>813850</v>
      </c>
      <c r="B2817" s="232" t="s">
        <v>5589</v>
      </c>
      <c r="C2817" s="232" t="s">
        <v>94</v>
      </c>
      <c r="D2817" s="232" t="s">
        <v>1351</v>
      </c>
      <c r="E2817" s="232">
        <v>1</v>
      </c>
      <c r="F2817" s="233" t="s">
        <v>5590</v>
      </c>
      <c r="G2817" s="232" t="s">
        <v>725</v>
      </c>
      <c r="H2817" s="234">
        <v>1</v>
      </c>
      <c r="I2817" s="236">
        <v>1</v>
      </c>
      <c r="J2817" s="236"/>
    </row>
    <row r="2818" spans="1:10" x14ac:dyDescent="0.3">
      <c r="A2818" s="232">
        <v>813852</v>
      </c>
      <c r="B2818" s="232" t="s">
        <v>5591</v>
      </c>
      <c r="C2818" s="232" t="s">
        <v>149</v>
      </c>
      <c r="D2818" s="232" t="s">
        <v>628</v>
      </c>
      <c r="E2818" s="232">
        <v>1</v>
      </c>
      <c r="F2818" s="233" t="s">
        <v>5592</v>
      </c>
      <c r="G2818" s="232" t="s">
        <v>251</v>
      </c>
      <c r="H2818" s="234">
        <v>1</v>
      </c>
      <c r="I2818" s="236">
        <v>1</v>
      </c>
      <c r="J2818" s="236"/>
    </row>
    <row r="2819" spans="1:10" x14ac:dyDescent="0.3">
      <c r="A2819" s="232">
        <v>813857</v>
      </c>
      <c r="B2819" s="232" t="s">
        <v>5596</v>
      </c>
      <c r="C2819" s="232" t="s">
        <v>66</v>
      </c>
      <c r="D2819" s="232" t="s">
        <v>5597</v>
      </c>
      <c r="E2819" s="232">
        <v>1</v>
      </c>
      <c r="F2819" s="233">
        <v>35162</v>
      </c>
      <c r="G2819" s="232" t="s">
        <v>695</v>
      </c>
      <c r="H2819" s="234">
        <v>1</v>
      </c>
      <c r="I2819" s="236">
        <v>1</v>
      </c>
      <c r="J2819" s="236"/>
    </row>
    <row r="2820" spans="1:10" x14ac:dyDescent="0.3">
      <c r="A2820" s="232">
        <v>813858</v>
      </c>
      <c r="B2820" s="232" t="s">
        <v>5598</v>
      </c>
      <c r="C2820" s="232" t="s">
        <v>90</v>
      </c>
      <c r="D2820" s="232" t="s">
        <v>1018</v>
      </c>
      <c r="E2820" s="232">
        <v>1</v>
      </c>
      <c r="F2820" s="233">
        <v>33574</v>
      </c>
      <c r="H2820" s="234">
        <v>1</v>
      </c>
      <c r="I2820" s="236">
        <v>1</v>
      </c>
      <c r="J2820" s="236"/>
    </row>
    <row r="2821" spans="1:10" x14ac:dyDescent="0.3">
      <c r="A2821" s="232">
        <v>813867</v>
      </c>
      <c r="B2821" s="232" t="s">
        <v>4961</v>
      </c>
      <c r="C2821" s="232" t="s">
        <v>104</v>
      </c>
      <c r="D2821" s="232" t="s">
        <v>971</v>
      </c>
      <c r="E2821" s="232">
        <v>1</v>
      </c>
      <c r="F2821" s="233">
        <v>31837</v>
      </c>
      <c r="H2821" s="234">
        <v>1</v>
      </c>
      <c r="I2821" s="236">
        <v>1</v>
      </c>
      <c r="J2821" s="236"/>
    </row>
    <row r="2822" spans="1:10" x14ac:dyDescent="0.3">
      <c r="A2822" s="232">
        <v>813868</v>
      </c>
      <c r="B2822" s="232" t="s">
        <v>5602</v>
      </c>
      <c r="C2822" s="232" t="s">
        <v>66</v>
      </c>
      <c r="D2822" s="232" t="s">
        <v>809</v>
      </c>
      <c r="E2822" s="232">
        <v>1</v>
      </c>
      <c r="F2822" s="233">
        <v>30290</v>
      </c>
      <c r="G2822" s="232" t="s">
        <v>265</v>
      </c>
      <c r="H2822" s="234">
        <v>1</v>
      </c>
      <c r="I2822" s="236">
        <v>1</v>
      </c>
      <c r="J2822" s="236"/>
    </row>
    <row r="2823" spans="1:10" x14ac:dyDescent="0.3">
      <c r="A2823" s="232">
        <v>813870</v>
      </c>
      <c r="B2823" s="232" t="s">
        <v>5603</v>
      </c>
      <c r="C2823" s="232" t="s">
        <v>72</v>
      </c>
      <c r="D2823" s="232" t="s">
        <v>2522</v>
      </c>
      <c r="E2823" s="232">
        <v>1</v>
      </c>
      <c r="F2823" s="233">
        <v>31539</v>
      </c>
      <c r="G2823" s="232" t="s">
        <v>251</v>
      </c>
      <c r="H2823" s="234">
        <v>1</v>
      </c>
      <c r="I2823" s="236">
        <v>1</v>
      </c>
      <c r="J2823" s="236"/>
    </row>
    <row r="2824" spans="1:10" x14ac:dyDescent="0.3">
      <c r="A2824" s="232">
        <v>813871</v>
      </c>
      <c r="B2824" s="232" t="s">
        <v>5604</v>
      </c>
      <c r="C2824" s="232" t="s">
        <v>337</v>
      </c>
      <c r="D2824" s="232" t="s">
        <v>607</v>
      </c>
      <c r="E2824" s="232">
        <v>1</v>
      </c>
      <c r="F2824" s="233">
        <v>29281</v>
      </c>
      <c r="G2824" s="232" t="s">
        <v>5605</v>
      </c>
      <c r="H2824" s="234">
        <v>1</v>
      </c>
      <c r="I2824" s="236">
        <v>1</v>
      </c>
      <c r="J2824" s="236"/>
    </row>
    <row r="2825" spans="1:10" x14ac:dyDescent="0.3">
      <c r="A2825" s="232">
        <v>813872</v>
      </c>
      <c r="B2825" s="232" t="s">
        <v>5606</v>
      </c>
      <c r="C2825" s="232" t="s">
        <v>92</v>
      </c>
      <c r="D2825" s="232" t="s">
        <v>783</v>
      </c>
      <c r="E2825" s="232">
        <v>1</v>
      </c>
      <c r="F2825" s="233">
        <v>31533</v>
      </c>
      <c r="G2825" s="232" t="s">
        <v>657</v>
      </c>
      <c r="H2825" s="234">
        <v>1</v>
      </c>
      <c r="I2825" s="236">
        <v>1</v>
      </c>
      <c r="J2825" s="236"/>
    </row>
    <row r="2826" spans="1:10" x14ac:dyDescent="0.3">
      <c r="A2826" s="232">
        <v>813873</v>
      </c>
      <c r="B2826" s="232" t="s">
        <v>5607</v>
      </c>
      <c r="C2826" s="232" t="s">
        <v>69</v>
      </c>
      <c r="D2826" s="232" t="s">
        <v>684</v>
      </c>
      <c r="E2826" s="232">
        <v>1</v>
      </c>
      <c r="F2826" s="233">
        <v>31049</v>
      </c>
      <c r="G2826" s="232" t="s">
        <v>251</v>
      </c>
      <c r="H2826" s="234">
        <v>1</v>
      </c>
      <c r="I2826" s="236">
        <v>1</v>
      </c>
      <c r="J2826" s="236"/>
    </row>
    <row r="2827" spans="1:10" x14ac:dyDescent="0.3">
      <c r="A2827" s="232">
        <v>813877</v>
      </c>
      <c r="B2827" s="232" t="s">
        <v>5608</v>
      </c>
      <c r="C2827" s="232" t="s">
        <v>159</v>
      </c>
      <c r="D2827" s="232" t="s">
        <v>943</v>
      </c>
      <c r="E2827" s="232">
        <v>1</v>
      </c>
      <c r="F2827" s="233">
        <v>32731</v>
      </c>
      <c r="G2827" s="232" t="s">
        <v>640</v>
      </c>
      <c r="H2827" s="234">
        <v>1</v>
      </c>
      <c r="I2827" s="236">
        <v>1</v>
      </c>
      <c r="J2827" s="236"/>
    </row>
    <row r="2828" spans="1:10" x14ac:dyDescent="0.3">
      <c r="A2828" s="232">
        <v>813878</v>
      </c>
      <c r="B2828" s="232" t="s">
        <v>2517</v>
      </c>
      <c r="C2828" s="232" t="s">
        <v>5609</v>
      </c>
      <c r="D2828" s="232" t="s">
        <v>652</v>
      </c>
      <c r="E2828" s="232">
        <v>1</v>
      </c>
      <c r="F2828" s="233">
        <v>36201</v>
      </c>
      <c r="G2828" s="232" t="s">
        <v>251</v>
      </c>
      <c r="H2828" s="234">
        <v>1</v>
      </c>
      <c r="I2828" s="236">
        <v>1</v>
      </c>
      <c r="J2828" s="236"/>
    </row>
    <row r="2829" spans="1:10" x14ac:dyDescent="0.3">
      <c r="A2829" s="232">
        <v>813879</v>
      </c>
      <c r="B2829" s="232" t="s">
        <v>5610</v>
      </c>
      <c r="C2829" s="232" t="s">
        <v>104</v>
      </c>
      <c r="D2829" s="232" t="s">
        <v>600</v>
      </c>
      <c r="E2829" s="232">
        <v>1</v>
      </c>
      <c r="F2829" s="233" t="s">
        <v>4400</v>
      </c>
      <c r="G2829" s="232" t="s">
        <v>268</v>
      </c>
      <c r="H2829" s="234">
        <v>1</v>
      </c>
      <c r="I2829" s="236">
        <v>1</v>
      </c>
      <c r="J2829" s="236"/>
    </row>
    <row r="2830" spans="1:10" x14ac:dyDescent="0.3">
      <c r="A2830" s="232">
        <v>813882</v>
      </c>
      <c r="B2830" s="232" t="s">
        <v>5611</v>
      </c>
      <c r="C2830" s="232" t="s">
        <v>161</v>
      </c>
      <c r="D2830" s="232" t="s">
        <v>921</v>
      </c>
      <c r="E2830" s="232">
        <v>1</v>
      </c>
      <c r="F2830" s="233">
        <v>36526</v>
      </c>
      <c r="G2830" s="232" t="s">
        <v>725</v>
      </c>
      <c r="H2830" s="234">
        <v>1</v>
      </c>
      <c r="I2830" s="236">
        <v>1</v>
      </c>
      <c r="J2830" s="236"/>
    </row>
    <row r="2831" spans="1:10" x14ac:dyDescent="0.3">
      <c r="A2831" s="232">
        <v>813889</v>
      </c>
      <c r="B2831" s="232" t="s">
        <v>5612</v>
      </c>
      <c r="C2831" s="232" t="s">
        <v>139</v>
      </c>
      <c r="D2831" s="232" t="s">
        <v>649</v>
      </c>
      <c r="E2831" s="232">
        <v>1</v>
      </c>
      <c r="F2831" s="233">
        <v>36161</v>
      </c>
      <c r="G2831" s="232" t="s">
        <v>5613</v>
      </c>
      <c r="H2831" s="234">
        <v>1</v>
      </c>
      <c r="I2831" s="236">
        <v>1</v>
      </c>
      <c r="J2831" s="236"/>
    </row>
    <row r="2832" spans="1:10" x14ac:dyDescent="0.3">
      <c r="A2832" s="232">
        <v>813891</v>
      </c>
      <c r="B2832" s="232" t="s">
        <v>5614</v>
      </c>
      <c r="C2832" s="232" t="s">
        <v>138</v>
      </c>
      <c r="D2832" s="232" t="s">
        <v>998</v>
      </c>
      <c r="E2832" s="232">
        <v>1</v>
      </c>
      <c r="F2832" s="233">
        <v>36854</v>
      </c>
      <c r="G2832" s="232" t="s">
        <v>251</v>
      </c>
      <c r="H2832" s="234">
        <v>1</v>
      </c>
      <c r="I2832" s="236">
        <v>1</v>
      </c>
      <c r="J2832" s="236"/>
    </row>
    <row r="2833" spans="1:10" x14ac:dyDescent="0.3">
      <c r="A2833" s="232">
        <v>813893</v>
      </c>
      <c r="B2833" s="232" t="s">
        <v>5615</v>
      </c>
      <c r="C2833" s="232" t="s">
        <v>139</v>
      </c>
      <c r="D2833" s="232" t="s">
        <v>5616</v>
      </c>
      <c r="E2833" s="232">
        <v>1</v>
      </c>
      <c r="F2833" s="233">
        <v>36818</v>
      </c>
      <c r="G2833" s="232" t="s">
        <v>251</v>
      </c>
      <c r="H2833" s="234">
        <v>1</v>
      </c>
      <c r="I2833" s="236">
        <v>1</v>
      </c>
      <c r="J2833" s="236"/>
    </row>
    <row r="2834" spans="1:10" x14ac:dyDescent="0.3">
      <c r="A2834" s="232">
        <v>813894</v>
      </c>
      <c r="B2834" s="232" t="s">
        <v>5617</v>
      </c>
      <c r="C2834" s="232" t="s">
        <v>371</v>
      </c>
      <c r="D2834" s="232" t="s">
        <v>673</v>
      </c>
      <c r="E2834" s="232">
        <v>1</v>
      </c>
      <c r="F2834" s="233">
        <v>34335</v>
      </c>
      <c r="G2834" s="232" t="s">
        <v>702</v>
      </c>
      <c r="H2834" s="234">
        <v>1</v>
      </c>
      <c r="I2834" s="236">
        <v>1</v>
      </c>
      <c r="J2834" s="236"/>
    </row>
    <row r="2835" spans="1:10" x14ac:dyDescent="0.3">
      <c r="A2835" s="232">
        <v>813895</v>
      </c>
      <c r="B2835" s="232" t="s">
        <v>5618</v>
      </c>
      <c r="C2835" s="232" t="s">
        <v>449</v>
      </c>
      <c r="D2835" s="232" t="s">
        <v>1308</v>
      </c>
      <c r="E2835" s="232">
        <v>1</v>
      </c>
      <c r="F2835" s="233">
        <v>36526</v>
      </c>
      <c r="G2835" s="232" t="s">
        <v>698</v>
      </c>
      <c r="H2835" s="234">
        <v>1</v>
      </c>
      <c r="I2835" s="236">
        <v>1</v>
      </c>
      <c r="J2835" s="236"/>
    </row>
    <row r="2836" spans="1:10" x14ac:dyDescent="0.3">
      <c r="A2836" s="232">
        <v>813899</v>
      </c>
      <c r="B2836" s="232" t="s">
        <v>5619</v>
      </c>
      <c r="C2836" s="232" t="s">
        <v>104</v>
      </c>
      <c r="D2836" s="232" t="s">
        <v>1838</v>
      </c>
      <c r="E2836" s="232">
        <v>1</v>
      </c>
      <c r="F2836" s="233">
        <v>33025</v>
      </c>
      <c r="G2836" s="232" t="s">
        <v>665</v>
      </c>
      <c r="H2836" s="234">
        <v>1</v>
      </c>
      <c r="I2836" s="236">
        <v>1</v>
      </c>
      <c r="J2836" s="236"/>
    </row>
    <row r="2837" spans="1:10" x14ac:dyDescent="0.3">
      <c r="A2837" s="232">
        <v>813911</v>
      </c>
      <c r="B2837" s="232" t="s">
        <v>5627</v>
      </c>
      <c r="C2837" s="232" t="s">
        <v>373</v>
      </c>
      <c r="D2837" s="232" t="s">
        <v>5628</v>
      </c>
      <c r="E2837" s="232">
        <v>1</v>
      </c>
      <c r="F2837" s="233">
        <v>28330</v>
      </c>
      <c r="G2837" s="232" t="s">
        <v>647</v>
      </c>
      <c r="H2837" s="234">
        <v>1</v>
      </c>
      <c r="I2837" s="236">
        <v>1</v>
      </c>
      <c r="J2837" s="236"/>
    </row>
    <row r="2838" spans="1:10" x14ac:dyDescent="0.3">
      <c r="A2838" s="232">
        <v>813917</v>
      </c>
      <c r="B2838" s="232" t="s">
        <v>5632</v>
      </c>
      <c r="C2838" s="232" t="s">
        <v>129</v>
      </c>
      <c r="D2838" s="232" t="s">
        <v>829</v>
      </c>
      <c r="E2838" s="232">
        <v>1</v>
      </c>
      <c r="F2838" s="233">
        <v>32333</v>
      </c>
      <c r="G2838" s="232" t="s">
        <v>251</v>
      </c>
      <c r="H2838" s="234">
        <v>1</v>
      </c>
      <c r="I2838" s="236">
        <v>1</v>
      </c>
      <c r="J2838" s="236"/>
    </row>
    <row r="2839" spans="1:10" x14ac:dyDescent="0.3">
      <c r="A2839" s="232">
        <v>813918</v>
      </c>
      <c r="B2839" s="232" t="s">
        <v>5633</v>
      </c>
      <c r="C2839" s="232" t="s">
        <v>418</v>
      </c>
      <c r="D2839" s="232" t="s">
        <v>5634</v>
      </c>
      <c r="E2839" s="232">
        <v>1</v>
      </c>
      <c r="F2839" s="233">
        <v>32629</v>
      </c>
      <c r="G2839" s="232" t="s">
        <v>702</v>
      </c>
      <c r="H2839" s="234">
        <v>1</v>
      </c>
      <c r="I2839" s="236">
        <v>1</v>
      </c>
      <c r="J2839" s="236"/>
    </row>
    <row r="2840" spans="1:10" x14ac:dyDescent="0.3">
      <c r="A2840" s="232">
        <v>813920</v>
      </c>
      <c r="B2840" s="232" t="s">
        <v>5635</v>
      </c>
      <c r="C2840" s="232" t="s">
        <v>3755</v>
      </c>
      <c r="D2840" s="232" t="s">
        <v>672</v>
      </c>
      <c r="E2840" s="232">
        <v>1</v>
      </c>
      <c r="F2840" s="233">
        <v>36892</v>
      </c>
      <c r="G2840" s="232" t="s">
        <v>251</v>
      </c>
      <c r="H2840" s="234">
        <v>1</v>
      </c>
      <c r="I2840" s="236">
        <v>1</v>
      </c>
      <c r="J2840" s="236"/>
    </row>
    <row r="2841" spans="1:10" x14ac:dyDescent="0.3">
      <c r="A2841" s="232">
        <v>813922</v>
      </c>
      <c r="B2841" s="232" t="s">
        <v>5636</v>
      </c>
      <c r="C2841" s="232" t="s">
        <v>71</v>
      </c>
      <c r="D2841" s="232" t="s">
        <v>600</v>
      </c>
      <c r="E2841" s="232">
        <v>1</v>
      </c>
      <c r="F2841" s="233" t="s">
        <v>5637</v>
      </c>
      <c r="G2841" s="232" t="s">
        <v>5638</v>
      </c>
      <c r="H2841" s="234">
        <v>1</v>
      </c>
      <c r="I2841" s="236">
        <v>1</v>
      </c>
      <c r="J2841" s="236"/>
    </row>
    <row r="2842" spans="1:10" x14ac:dyDescent="0.3">
      <c r="A2842" s="232">
        <v>813940</v>
      </c>
      <c r="B2842" s="232" t="s">
        <v>5641</v>
      </c>
      <c r="C2842" s="232" t="s">
        <v>140</v>
      </c>
      <c r="D2842" s="232" t="s">
        <v>612</v>
      </c>
      <c r="E2842" s="232">
        <v>1</v>
      </c>
      <c r="F2842" s="233">
        <v>34556</v>
      </c>
      <c r="G2842" s="232" t="s">
        <v>923</v>
      </c>
      <c r="H2842" s="234">
        <v>1</v>
      </c>
      <c r="I2842" s="236">
        <v>1</v>
      </c>
      <c r="J2842" s="236"/>
    </row>
    <row r="2843" spans="1:10" x14ac:dyDescent="0.3">
      <c r="A2843" s="232">
        <v>813942</v>
      </c>
      <c r="B2843" s="232" t="s">
        <v>5642</v>
      </c>
      <c r="C2843" s="232" t="s">
        <v>67</v>
      </c>
      <c r="D2843" s="232" t="s">
        <v>998</v>
      </c>
      <c r="E2843" s="232">
        <v>1</v>
      </c>
      <c r="F2843" s="233" t="s">
        <v>5643</v>
      </c>
      <c r="G2843" s="232" t="s">
        <v>702</v>
      </c>
      <c r="H2843" s="234">
        <v>1</v>
      </c>
      <c r="I2843" s="236">
        <v>1</v>
      </c>
      <c r="J2843" s="236"/>
    </row>
    <row r="2844" spans="1:10" x14ac:dyDescent="0.3">
      <c r="A2844" s="232">
        <v>813968</v>
      </c>
      <c r="B2844" s="232" t="s">
        <v>5662</v>
      </c>
      <c r="C2844" s="232" t="s">
        <v>114</v>
      </c>
      <c r="D2844" s="232" t="s">
        <v>2929</v>
      </c>
      <c r="E2844" s="232">
        <v>1</v>
      </c>
      <c r="F2844" s="233">
        <v>34700</v>
      </c>
      <c r="G2844" s="232" t="s">
        <v>866</v>
      </c>
      <c r="H2844" s="234">
        <v>1</v>
      </c>
      <c r="I2844" s="236">
        <v>1</v>
      </c>
      <c r="J2844" s="236"/>
    </row>
    <row r="2845" spans="1:10" x14ac:dyDescent="0.3">
      <c r="A2845" s="232">
        <v>813969</v>
      </c>
      <c r="B2845" s="232" t="s">
        <v>5663</v>
      </c>
      <c r="C2845" s="232" t="s">
        <v>314</v>
      </c>
      <c r="D2845" s="232" t="s">
        <v>2768</v>
      </c>
      <c r="E2845" s="232">
        <v>1</v>
      </c>
      <c r="F2845" s="233" t="s">
        <v>5664</v>
      </c>
      <c r="G2845" s="232" t="s">
        <v>251</v>
      </c>
      <c r="H2845" s="234">
        <v>1</v>
      </c>
      <c r="I2845" s="236">
        <v>1</v>
      </c>
      <c r="J2845" s="236"/>
    </row>
    <row r="2846" spans="1:10" x14ac:dyDescent="0.3">
      <c r="A2846" s="232">
        <v>813976</v>
      </c>
      <c r="B2846" s="232" t="s">
        <v>5667</v>
      </c>
      <c r="C2846" s="232" t="s">
        <v>64</v>
      </c>
      <c r="D2846" s="232" t="s">
        <v>5668</v>
      </c>
      <c r="E2846" s="232">
        <v>1</v>
      </c>
      <c r="F2846" s="233">
        <v>32777</v>
      </c>
      <c r="G2846" s="232" t="s">
        <v>5669</v>
      </c>
      <c r="H2846" s="234">
        <v>1</v>
      </c>
      <c r="I2846" s="236">
        <v>1</v>
      </c>
      <c r="J2846" s="236"/>
    </row>
    <row r="2847" spans="1:10" x14ac:dyDescent="0.3">
      <c r="A2847" s="232">
        <v>813977</v>
      </c>
      <c r="B2847" s="232" t="s">
        <v>5670</v>
      </c>
      <c r="C2847" s="232" t="s">
        <v>1274</v>
      </c>
      <c r="D2847" s="232" t="s">
        <v>3529</v>
      </c>
      <c r="E2847" s="232">
        <v>1</v>
      </c>
      <c r="F2847" s="233">
        <v>36892</v>
      </c>
      <c r="G2847" s="232" t="s">
        <v>251</v>
      </c>
      <c r="H2847" s="234">
        <v>1</v>
      </c>
      <c r="I2847" s="236">
        <v>1</v>
      </c>
      <c r="J2847" s="236"/>
    </row>
    <row r="2848" spans="1:10" x14ac:dyDescent="0.3">
      <c r="A2848" s="232">
        <v>813988</v>
      </c>
      <c r="B2848" s="232" t="s">
        <v>5671</v>
      </c>
      <c r="C2848" s="232" t="s">
        <v>183</v>
      </c>
      <c r="D2848" s="232" t="s">
        <v>834</v>
      </c>
      <c r="E2848" s="232">
        <v>1</v>
      </c>
      <c r="F2848" s="233">
        <v>36558</v>
      </c>
      <c r="G2848" s="232" t="s">
        <v>251</v>
      </c>
      <c r="H2848" s="234">
        <v>1</v>
      </c>
      <c r="I2848" s="236">
        <v>1</v>
      </c>
      <c r="J2848" s="236"/>
    </row>
    <row r="2849" spans="1:10" x14ac:dyDescent="0.3">
      <c r="A2849" s="232">
        <v>813989</v>
      </c>
      <c r="B2849" s="232" t="s">
        <v>4202</v>
      </c>
      <c r="C2849" s="232" t="s">
        <v>64</v>
      </c>
      <c r="D2849" s="232" t="s">
        <v>692</v>
      </c>
      <c r="E2849" s="232">
        <v>1</v>
      </c>
      <c r="F2849" s="233">
        <v>31972</v>
      </c>
      <c r="G2849" s="232" t="s">
        <v>620</v>
      </c>
      <c r="H2849" s="234">
        <v>1</v>
      </c>
      <c r="I2849" s="236">
        <v>1</v>
      </c>
      <c r="J2849" s="236"/>
    </row>
    <row r="2850" spans="1:10" x14ac:dyDescent="0.3">
      <c r="A2850" s="232">
        <v>813993</v>
      </c>
      <c r="B2850" s="232" t="s">
        <v>5672</v>
      </c>
      <c r="C2850" s="232" t="s">
        <v>104</v>
      </c>
      <c r="D2850" s="232" t="s">
        <v>823</v>
      </c>
      <c r="E2850" s="232">
        <v>1</v>
      </c>
      <c r="F2850" s="233">
        <v>35431</v>
      </c>
      <c r="G2850" s="232" t="s">
        <v>2355</v>
      </c>
      <c r="H2850" s="234">
        <v>1</v>
      </c>
      <c r="I2850" s="236">
        <v>1</v>
      </c>
      <c r="J2850" s="236"/>
    </row>
    <row r="2851" spans="1:10" x14ac:dyDescent="0.3">
      <c r="A2851" s="232">
        <v>813994</v>
      </c>
      <c r="B2851" s="232" t="s">
        <v>5673</v>
      </c>
      <c r="C2851" s="232" t="s">
        <v>128</v>
      </c>
      <c r="D2851" s="232" t="s">
        <v>1075</v>
      </c>
      <c r="E2851" s="232">
        <v>1</v>
      </c>
      <c r="F2851" s="233">
        <v>36161</v>
      </c>
      <c r="G2851" s="232" t="s">
        <v>3423</v>
      </c>
      <c r="H2851" s="234">
        <v>1</v>
      </c>
      <c r="I2851" s="236">
        <v>1</v>
      </c>
      <c r="J2851" s="236"/>
    </row>
    <row r="2852" spans="1:10" x14ac:dyDescent="0.3">
      <c r="A2852" s="232">
        <v>813997</v>
      </c>
      <c r="B2852" s="232" t="s">
        <v>4297</v>
      </c>
      <c r="C2852" s="232" t="s">
        <v>490</v>
      </c>
      <c r="D2852" s="232" t="s">
        <v>612</v>
      </c>
      <c r="E2852" s="232">
        <v>1</v>
      </c>
      <c r="F2852" s="233">
        <v>35905</v>
      </c>
      <c r="G2852" s="232" t="s">
        <v>251</v>
      </c>
      <c r="H2852" s="234">
        <v>1</v>
      </c>
      <c r="I2852" s="236">
        <v>1</v>
      </c>
      <c r="J2852" s="236"/>
    </row>
    <row r="2853" spans="1:10" x14ac:dyDescent="0.3">
      <c r="A2853" s="232">
        <v>813998</v>
      </c>
      <c r="B2853" s="232" t="s">
        <v>5675</v>
      </c>
      <c r="C2853" s="232" t="s">
        <v>68</v>
      </c>
      <c r="D2853" s="232" t="s">
        <v>686</v>
      </c>
      <c r="E2853" s="232">
        <v>1</v>
      </c>
      <c r="F2853" s="233">
        <v>36526</v>
      </c>
      <c r="G2853" s="232" t="s">
        <v>251</v>
      </c>
      <c r="H2853" s="234">
        <v>1</v>
      </c>
      <c r="I2853" s="236">
        <v>1</v>
      </c>
      <c r="J2853" s="236"/>
    </row>
    <row r="2854" spans="1:10" x14ac:dyDescent="0.3">
      <c r="A2854" s="232">
        <v>814004</v>
      </c>
      <c r="B2854" s="232" t="s">
        <v>4336</v>
      </c>
      <c r="C2854" s="232" t="s">
        <v>110</v>
      </c>
      <c r="D2854" s="232" t="s">
        <v>1003</v>
      </c>
      <c r="E2854" s="232">
        <v>1</v>
      </c>
      <c r="F2854" s="233">
        <v>33901</v>
      </c>
      <c r="G2854" s="232" t="s">
        <v>251</v>
      </c>
      <c r="H2854" s="234">
        <v>1</v>
      </c>
      <c r="I2854" s="236">
        <v>1</v>
      </c>
      <c r="J2854" s="236"/>
    </row>
    <row r="2855" spans="1:10" x14ac:dyDescent="0.3">
      <c r="A2855" s="232">
        <v>814005</v>
      </c>
      <c r="B2855" s="232" t="s">
        <v>5676</v>
      </c>
      <c r="C2855" s="232" t="s">
        <v>334</v>
      </c>
      <c r="D2855" s="232" t="s">
        <v>673</v>
      </c>
      <c r="E2855" s="232">
        <v>1</v>
      </c>
      <c r="F2855" s="233">
        <v>36161</v>
      </c>
      <c r="G2855" s="232" t="s">
        <v>271</v>
      </c>
      <c r="H2855" s="234">
        <v>1</v>
      </c>
      <c r="I2855" s="236">
        <v>1</v>
      </c>
      <c r="J2855" s="236"/>
    </row>
    <row r="2856" spans="1:10" x14ac:dyDescent="0.3">
      <c r="A2856" s="232">
        <v>814014</v>
      </c>
      <c r="B2856" s="232" t="s">
        <v>5677</v>
      </c>
      <c r="C2856" s="232" t="s">
        <v>90</v>
      </c>
      <c r="D2856" s="232" t="s">
        <v>681</v>
      </c>
      <c r="E2856" s="232">
        <v>1</v>
      </c>
      <c r="F2856" s="233" t="s">
        <v>5517</v>
      </c>
      <c r="G2856" s="232" t="s">
        <v>703</v>
      </c>
      <c r="H2856" s="234">
        <v>1</v>
      </c>
      <c r="I2856" s="236">
        <v>1</v>
      </c>
      <c r="J2856" s="236"/>
    </row>
    <row r="2857" spans="1:10" x14ac:dyDescent="0.3">
      <c r="A2857" s="232">
        <v>814015</v>
      </c>
      <c r="B2857" s="232" t="s">
        <v>5678</v>
      </c>
      <c r="C2857" s="232" t="s">
        <v>90</v>
      </c>
      <c r="D2857" s="232" t="s">
        <v>652</v>
      </c>
      <c r="E2857" s="232">
        <v>1</v>
      </c>
      <c r="F2857" s="233">
        <v>36755</v>
      </c>
      <c r="G2857" s="232" t="s">
        <v>2717</v>
      </c>
      <c r="H2857" s="234">
        <v>1</v>
      </c>
      <c r="I2857" s="236">
        <v>1</v>
      </c>
      <c r="J2857" s="236"/>
    </row>
    <row r="2858" spans="1:10" x14ac:dyDescent="0.3">
      <c r="A2858" s="232">
        <v>814016</v>
      </c>
      <c r="B2858" s="232" t="s">
        <v>5679</v>
      </c>
      <c r="C2858" s="232" t="s">
        <v>386</v>
      </c>
      <c r="D2858" s="232" t="s">
        <v>1005</v>
      </c>
      <c r="E2858" s="232">
        <v>1</v>
      </c>
      <c r="F2858" s="233">
        <v>35977</v>
      </c>
      <c r="G2858" s="232" t="s">
        <v>251</v>
      </c>
      <c r="H2858" s="234">
        <v>1</v>
      </c>
      <c r="I2858" s="236">
        <v>1</v>
      </c>
      <c r="J2858" s="236"/>
    </row>
    <row r="2859" spans="1:10" x14ac:dyDescent="0.3">
      <c r="A2859" s="232">
        <v>814021</v>
      </c>
      <c r="B2859" s="232" t="s">
        <v>5680</v>
      </c>
      <c r="C2859" s="232" t="s">
        <v>397</v>
      </c>
      <c r="D2859" s="232" t="s">
        <v>5119</v>
      </c>
      <c r="E2859" s="232">
        <v>1</v>
      </c>
      <c r="F2859" s="233">
        <v>36526</v>
      </c>
      <c r="G2859" s="232" t="s">
        <v>738</v>
      </c>
      <c r="H2859" s="234">
        <v>1</v>
      </c>
      <c r="I2859" s="236">
        <v>1</v>
      </c>
      <c r="J2859" s="236"/>
    </row>
    <row r="2860" spans="1:10" x14ac:dyDescent="0.3">
      <c r="A2860" s="232">
        <v>814026</v>
      </c>
      <c r="B2860" s="232" t="s">
        <v>5681</v>
      </c>
      <c r="C2860" s="232" t="s">
        <v>433</v>
      </c>
      <c r="D2860" s="232" t="s">
        <v>634</v>
      </c>
      <c r="E2860" s="232">
        <v>1</v>
      </c>
      <c r="F2860" s="233">
        <v>37196</v>
      </c>
      <c r="G2860" s="232" t="s">
        <v>251</v>
      </c>
      <c r="H2860" s="234">
        <v>1</v>
      </c>
      <c r="I2860" s="236">
        <v>1</v>
      </c>
      <c r="J2860" s="236"/>
    </row>
    <row r="2861" spans="1:10" x14ac:dyDescent="0.3">
      <c r="A2861" s="232">
        <v>814028</v>
      </c>
      <c r="B2861" s="232" t="s">
        <v>5682</v>
      </c>
      <c r="C2861" s="232" t="s">
        <v>63</v>
      </c>
      <c r="D2861" s="232" t="s">
        <v>1044</v>
      </c>
      <c r="E2861" s="232">
        <v>1</v>
      </c>
      <c r="F2861" s="233" t="s">
        <v>5683</v>
      </c>
      <c r="G2861" s="232" t="s">
        <v>251</v>
      </c>
      <c r="H2861" s="234">
        <v>1</v>
      </c>
      <c r="I2861" s="236">
        <v>1</v>
      </c>
      <c r="J2861" s="236"/>
    </row>
    <row r="2862" spans="1:10" x14ac:dyDescent="0.3">
      <c r="A2862" s="232">
        <v>814032</v>
      </c>
      <c r="B2862" s="232" t="s">
        <v>5684</v>
      </c>
      <c r="C2862" s="232" t="s">
        <v>138</v>
      </c>
      <c r="D2862" s="232" t="s">
        <v>3641</v>
      </c>
      <c r="E2862" s="232">
        <v>1</v>
      </c>
      <c r="F2862" s="233" t="s">
        <v>4890</v>
      </c>
      <c r="G2862" s="232" t="s">
        <v>251</v>
      </c>
      <c r="H2862" s="234">
        <v>1</v>
      </c>
      <c r="I2862" s="236">
        <v>1</v>
      </c>
      <c r="J2862" s="236"/>
    </row>
    <row r="2863" spans="1:10" x14ac:dyDescent="0.3">
      <c r="A2863" s="232">
        <v>814039</v>
      </c>
      <c r="B2863" s="232" t="s">
        <v>5685</v>
      </c>
      <c r="C2863" s="232" t="s">
        <v>129</v>
      </c>
      <c r="D2863" s="232" t="s">
        <v>1059</v>
      </c>
      <c r="E2863" s="232">
        <v>1</v>
      </c>
      <c r="F2863" s="233">
        <v>31199</v>
      </c>
      <c r="G2863" s="232" t="s">
        <v>251</v>
      </c>
      <c r="H2863" s="234">
        <v>1</v>
      </c>
      <c r="I2863" s="236">
        <v>1</v>
      </c>
      <c r="J2863" s="236"/>
    </row>
    <row r="2864" spans="1:10" x14ac:dyDescent="0.3">
      <c r="A2864" s="232">
        <v>814047</v>
      </c>
      <c r="B2864" s="232" t="s">
        <v>5686</v>
      </c>
      <c r="C2864" s="232" t="s">
        <v>65</v>
      </c>
      <c r="D2864" s="232" t="s">
        <v>784</v>
      </c>
      <c r="E2864" s="232">
        <v>1</v>
      </c>
      <c r="F2864" s="233">
        <v>32513</v>
      </c>
      <c r="G2864" s="232" t="s">
        <v>269</v>
      </c>
      <c r="H2864" s="234">
        <v>1</v>
      </c>
      <c r="I2864" s="236">
        <v>1</v>
      </c>
      <c r="J2864" s="236"/>
    </row>
    <row r="2865" spans="1:10" x14ac:dyDescent="0.3">
      <c r="A2865" s="232">
        <v>814051</v>
      </c>
      <c r="B2865" s="232" t="s">
        <v>5687</v>
      </c>
      <c r="C2865" s="232" t="s">
        <v>2628</v>
      </c>
      <c r="D2865" s="232" t="s">
        <v>5688</v>
      </c>
      <c r="E2865" s="232">
        <v>1</v>
      </c>
      <c r="F2865" s="233">
        <v>35805</v>
      </c>
      <c r="G2865" s="232" t="s">
        <v>920</v>
      </c>
      <c r="H2865" s="234">
        <v>1</v>
      </c>
      <c r="I2865" s="236">
        <v>1</v>
      </c>
      <c r="J2865" s="236"/>
    </row>
    <row r="2866" spans="1:10" x14ac:dyDescent="0.3">
      <c r="A2866" s="232">
        <v>814053</v>
      </c>
      <c r="B2866" s="232" t="s">
        <v>5689</v>
      </c>
      <c r="C2866" s="232" t="s">
        <v>75</v>
      </c>
      <c r="D2866" s="232" t="s">
        <v>743</v>
      </c>
      <c r="E2866" s="232">
        <v>1</v>
      </c>
      <c r="F2866" s="233">
        <v>35956</v>
      </c>
      <c r="G2866" s="232" t="s">
        <v>251</v>
      </c>
      <c r="H2866" s="234">
        <v>1</v>
      </c>
      <c r="I2866" s="236">
        <v>1</v>
      </c>
      <c r="J2866" s="236"/>
    </row>
    <row r="2867" spans="1:10" x14ac:dyDescent="0.3">
      <c r="A2867" s="232">
        <v>814060</v>
      </c>
      <c r="B2867" s="232" t="s">
        <v>5690</v>
      </c>
      <c r="C2867" s="232" t="s">
        <v>984</v>
      </c>
      <c r="D2867" s="232" t="s">
        <v>676</v>
      </c>
      <c r="E2867" s="232">
        <v>1</v>
      </c>
      <c r="F2867" s="233">
        <v>36892</v>
      </c>
      <c r="G2867" s="232" t="s">
        <v>251</v>
      </c>
      <c r="H2867" s="234">
        <v>1</v>
      </c>
      <c r="I2867" s="236">
        <v>1</v>
      </c>
      <c r="J2867" s="236"/>
    </row>
    <row r="2868" spans="1:10" x14ac:dyDescent="0.3">
      <c r="A2868" s="232">
        <v>814063</v>
      </c>
      <c r="B2868" s="232" t="s">
        <v>5691</v>
      </c>
      <c r="C2868" s="232" t="s">
        <v>91</v>
      </c>
      <c r="D2868" s="232" t="s">
        <v>774</v>
      </c>
      <c r="E2868" s="232">
        <v>1</v>
      </c>
      <c r="F2868" s="233">
        <v>36526</v>
      </c>
      <c r="G2868" s="232" t="s">
        <v>638</v>
      </c>
      <c r="H2868" s="234">
        <v>1</v>
      </c>
      <c r="I2868" s="236">
        <v>1</v>
      </c>
      <c r="J2868" s="236"/>
    </row>
    <row r="2869" spans="1:10" x14ac:dyDescent="0.3">
      <c r="A2869" s="232">
        <v>814064</v>
      </c>
      <c r="B2869" s="232" t="s">
        <v>5692</v>
      </c>
      <c r="C2869" s="232" t="s">
        <v>90</v>
      </c>
      <c r="D2869" s="232" t="s">
        <v>973</v>
      </c>
      <c r="E2869" s="232">
        <v>1</v>
      </c>
      <c r="F2869" s="233">
        <v>36906</v>
      </c>
      <c r="G2869" s="232" t="s">
        <v>269</v>
      </c>
      <c r="H2869" s="234">
        <v>1</v>
      </c>
      <c r="I2869" s="236">
        <v>1</v>
      </c>
      <c r="J2869" s="236"/>
    </row>
    <row r="2870" spans="1:10" x14ac:dyDescent="0.3">
      <c r="A2870" s="232">
        <v>814065</v>
      </c>
      <c r="B2870" s="232" t="s">
        <v>5693</v>
      </c>
      <c r="C2870" s="232" t="s">
        <v>426</v>
      </c>
      <c r="D2870" s="232" t="s">
        <v>941</v>
      </c>
      <c r="E2870" s="232">
        <v>1</v>
      </c>
      <c r="F2870" s="233">
        <v>35797</v>
      </c>
      <c r="G2870" s="232" t="s">
        <v>1658</v>
      </c>
      <c r="H2870" s="234">
        <v>1</v>
      </c>
      <c r="I2870" s="236">
        <v>1</v>
      </c>
      <c r="J2870" s="236"/>
    </row>
    <row r="2871" spans="1:10" x14ac:dyDescent="0.3">
      <c r="A2871" s="232">
        <v>814066</v>
      </c>
      <c r="B2871" s="232" t="s">
        <v>5694</v>
      </c>
      <c r="C2871" s="232" t="s">
        <v>489</v>
      </c>
      <c r="D2871" s="232" t="s">
        <v>776</v>
      </c>
      <c r="E2871" s="232">
        <v>1</v>
      </c>
      <c r="F2871" s="233">
        <v>34622</v>
      </c>
      <c r="G2871" s="232" t="s">
        <v>253</v>
      </c>
      <c r="H2871" s="234">
        <v>1</v>
      </c>
      <c r="I2871" s="236">
        <v>1</v>
      </c>
      <c r="J2871" s="236"/>
    </row>
    <row r="2872" spans="1:10" x14ac:dyDescent="0.3">
      <c r="A2872" s="232">
        <v>814067</v>
      </c>
      <c r="B2872" s="232" t="s">
        <v>582</v>
      </c>
      <c r="C2872" s="232" t="s">
        <v>282</v>
      </c>
      <c r="D2872" s="232" t="s">
        <v>753</v>
      </c>
      <c r="E2872" s="232">
        <v>1</v>
      </c>
      <c r="F2872" s="233">
        <v>32699</v>
      </c>
      <c r="G2872" s="232" t="s">
        <v>621</v>
      </c>
      <c r="H2872" s="234">
        <v>1</v>
      </c>
      <c r="I2872" s="236">
        <v>1</v>
      </c>
      <c r="J2872" s="236"/>
    </row>
    <row r="2873" spans="1:10" x14ac:dyDescent="0.3">
      <c r="A2873" s="232">
        <v>814069</v>
      </c>
      <c r="B2873" s="232" t="s">
        <v>5695</v>
      </c>
      <c r="C2873" s="232" t="s">
        <v>75</v>
      </c>
      <c r="D2873" s="232" t="s">
        <v>746</v>
      </c>
      <c r="E2873" s="232">
        <v>1</v>
      </c>
      <c r="F2873" s="233">
        <v>35965</v>
      </c>
      <c r="G2873" s="232" t="s">
        <v>251</v>
      </c>
      <c r="H2873" s="234">
        <v>1</v>
      </c>
      <c r="I2873" s="236">
        <v>1</v>
      </c>
      <c r="J2873" s="236"/>
    </row>
    <row r="2874" spans="1:10" x14ac:dyDescent="0.3">
      <c r="A2874" s="232">
        <v>814071</v>
      </c>
      <c r="B2874" s="232" t="s">
        <v>5696</v>
      </c>
      <c r="C2874" s="232" t="s">
        <v>171</v>
      </c>
      <c r="D2874" s="232" t="s">
        <v>602</v>
      </c>
      <c r="E2874" s="232">
        <v>1</v>
      </c>
      <c r="F2874" s="233">
        <v>36772</v>
      </c>
      <c r="G2874" s="232" t="s">
        <v>251</v>
      </c>
      <c r="H2874" s="234">
        <v>1</v>
      </c>
      <c r="I2874" s="236">
        <v>1</v>
      </c>
      <c r="J2874" s="236"/>
    </row>
    <row r="2875" spans="1:10" x14ac:dyDescent="0.3">
      <c r="A2875" s="232">
        <v>814074</v>
      </c>
      <c r="B2875" s="232" t="s">
        <v>5697</v>
      </c>
      <c r="C2875" s="232" t="s">
        <v>153</v>
      </c>
      <c r="D2875" s="232" t="s">
        <v>691</v>
      </c>
      <c r="E2875" s="232">
        <v>1</v>
      </c>
      <c r="F2875" s="233">
        <v>36423</v>
      </c>
      <c r="G2875" s="232" t="s">
        <v>695</v>
      </c>
      <c r="H2875" s="234">
        <v>1</v>
      </c>
      <c r="I2875" s="236">
        <v>1</v>
      </c>
      <c r="J2875" s="236"/>
    </row>
    <row r="2876" spans="1:10" x14ac:dyDescent="0.3">
      <c r="A2876" s="232">
        <v>814076</v>
      </c>
      <c r="B2876" s="232" t="s">
        <v>5698</v>
      </c>
      <c r="C2876" s="232" t="s">
        <v>583</v>
      </c>
      <c r="D2876" s="232" t="s">
        <v>673</v>
      </c>
      <c r="E2876" s="232">
        <v>1</v>
      </c>
      <c r="F2876" s="233">
        <v>36892</v>
      </c>
      <c r="G2876" s="232" t="s">
        <v>251</v>
      </c>
      <c r="H2876" s="234">
        <v>1</v>
      </c>
      <c r="I2876" s="236">
        <v>1</v>
      </c>
      <c r="J2876" s="236"/>
    </row>
    <row r="2877" spans="1:10" x14ac:dyDescent="0.3">
      <c r="A2877" s="232">
        <v>814092</v>
      </c>
      <c r="B2877" s="232" t="s">
        <v>5701</v>
      </c>
      <c r="C2877" s="232" t="s">
        <v>148</v>
      </c>
      <c r="D2877" s="232" t="s">
        <v>958</v>
      </c>
      <c r="E2877" s="232">
        <v>1</v>
      </c>
      <c r="F2877" s="233">
        <v>35431</v>
      </c>
      <c r="G2877" s="232" t="s">
        <v>696</v>
      </c>
      <c r="H2877" s="234">
        <v>1</v>
      </c>
      <c r="I2877" s="236">
        <v>1</v>
      </c>
      <c r="J2877" s="236"/>
    </row>
    <row r="2878" spans="1:10" x14ac:dyDescent="0.3">
      <c r="A2878" s="232">
        <v>814096</v>
      </c>
      <c r="B2878" s="232" t="s">
        <v>5702</v>
      </c>
      <c r="C2878" s="232" t="s">
        <v>316</v>
      </c>
      <c r="D2878" s="232" t="s">
        <v>2587</v>
      </c>
      <c r="E2878" s="232">
        <v>1</v>
      </c>
      <c r="F2878" s="233">
        <v>36708</v>
      </c>
      <c r="G2878" s="232" t="s">
        <v>251</v>
      </c>
      <c r="H2878" s="234">
        <v>1</v>
      </c>
      <c r="I2878" s="236">
        <v>1</v>
      </c>
      <c r="J2878" s="236"/>
    </row>
    <row r="2879" spans="1:10" x14ac:dyDescent="0.3">
      <c r="A2879" s="232">
        <v>814097</v>
      </c>
      <c r="B2879" s="232" t="s">
        <v>5703</v>
      </c>
      <c r="C2879" s="232" t="s">
        <v>532</v>
      </c>
      <c r="D2879" s="232" t="s">
        <v>5704</v>
      </c>
      <c r="E2879" s="232">
        <v>1</v>
      </c>
      <c r="F2879" s="233" t="s">
        <v>5705</v>
      </c>
      <c r="G2879" s="232" t="s">
        <v>1658</v>
      </c>
      <c r="H2879" s="234">
        <v>1</v>
      </c>
      <c r="I2879" s="236">
        <v>1</v>
      </c>
      <c r="J2879" s="236"/>
    </row>
    <row r="2880" spans="1:10" x14ac:dyDescent="0.3">
      <c r="A2880" s="232">
        <v>814100</v>
      </c>
      <c r="B2880" s="232" t="s">
        <v>5706</v>
      </c>
      <c r="C2880" s="232" t="s">
        <v>189</v>
      </c>
      <c r="D2880" s="232" t="s">
        <v>692</v>
      </c>
      <c r="E2880" s="232">
        <v>1</v>
      </c>
      <c r="F2880" s="233" t="s">
        <v>5707</v>
      </c>
      <c r="G2880" s="232" t="s">
        <v>251</v>
      </c>
      <c r="H2880" s="234">
        <v>1</v>
      </c>
      <c r="I2880" s="236">
        <v>1</v>
      </c>
      <c r="J2880" s="236"/>
    </row>
    <row r="2881" spans="1:26" x14ac:dyDescent="0.3">
      <c r="A2881" s="232">
        <v>814107</v>
      </c>
      <c r="B2881" s="232" t="s">
        <v>5712</v>
      </c>
      <c r="C2881" s="232" t="s">
        <v>66</v>
      </c>
      <c r="D2881" s="232" t="s">
        <v>607</v>
      </c>
      <c r="E2881" s="232">
        <v>1</v>
      </c>
      <c r="F2881" s="233">
        <v>31331</v>
      </c>
      <c r="G2881" s="232" t="s">
        <v>702</v>
      </c>
      <c r="H2881" s="234">
        <v>1</v>
      </c>
      <c r="I2881" s="236">
        <v>1</v>
      </c>
      <c r="J2881" s="236"/>
    </row>
    <row r="2882" spans="1:26" x14ac:dyDescent="0.3">
      <c r="A2882" s="232">
        <v>814109</v>
      </c>
      <c r="B2882" s="232" t="s">
        <v>5714</v>
      </c>
      <c r="C2882" s="232" t="s">
        <v>1189</v>
      </c>
      <c r="D2882" s="232" t="s">
        <v>704</v>
      </c>
      <c r="E2882" s="232">
        <v>1</v>
      </c>
      <c r="F2882" s="233">
        <v>31075</v>
      </c>
      <c r="G2882" s="232" t="s">
        <v>251</v>
      </c>
      <c r="H2882" s="234">
        <v>1</v>
      </c>
      <c r="I2882" s="236">
        <v>1</v>
      </c>
      <c r="J2882" s="236"/>
    </row>
    <row r="2883" spans="1:26" x14ac:dyDescent="0.3">
      <c r="A2883" s="232">
        <v>814110</v>
      </c>
      <c r="B2883" s="232" t="s">
        <v>5715</v>
      </c>
      <c r="C2883" s="232" t="s">
        <v>78</v>
      </c>
      <c r="D2883" s="232" t="s">
        <v>914</v>
      </c>
      <c r="E2883" s="232">
        <v>1</v>
      </c>
      <c r="F2883" s="233">
        <v>31341</v>
      </c>
      <c r="G2883" s="232" t="s">
        <v>454</v>
      </c>
      <c r="H2883" s="234">
        <v>1</v>
      </c>
      <c r="I2883" s="236">
        <v>1</v>
      </c>
      <c r="J2883" s="236"/>
    </row>
    <row r="2884" spans="1:26" x14ac:dyDescent="0.3">
      <c r="A2884" s="232">
        <v>814111</v>
      </c>
      <c r="B2884" s="232" t="s">
        <v>5716</v>
      </c>
      <c r="C2884" s="232" t="s">
        <v>92</v>
      </c>
      <c r="D2884" s="232" t="s">
        <v>5133</v>
      </c>
      <c r="E2884" s="232">
        <v>1</v>
      </c>
      <c r="F2884" s="233">
        <v>31076</v>
      </c>
      <c r="G2884" s="232" t="s">
        <v>5717</v>
      </c>
      <c r="H2884" s="234">
        <v>1</v>
      </c>
      <c r="I2884" s="236">
        <v>1</v>
      </c>
      <c r="J2884" s="236"/>
    </row>
    <row r="2885" spans="1:26" x14ac:dyDescent="0.3">
      <c r="A2885" s="232">
        <v>814113</v>
      </c>
      <c r="B2885" s="232" t="s">
        <v>5718</v>
      </c>
      <c r="C2885" s="232" t="s">
        <v>66</v>
      </c>
      <c r="D2885" s="232" t="s">
        <v>904</v>
      </c>
      <c r="E2885" s="232">
        <v>1</v>
      </c>
      <c r="F2885" s="233" t="s">
        <v>5719</v>
      </c>
      <c r="G2885" s="232" t="s">
        <v>5720</v>
      </c>
      <c r="H2885" s="234">
        <v>1</v>
      </c>
      <c r="I2885" s="236">
        <v>1</v>
      </c>
      <c r="J2885" s="236"/>
    </row>
    <row r="2886" spans="1:26" x14ac:dyDescent="0.3">
      <c r="A2886" s="232">
        <v>814125</v>
      </c>
      <c r="B2886" s="232" t="s">
        <v>5726</v>
      </c>
      <c r="C2886" s="232" t="s">
        <v>311</v>
      </c>
      <c r="D2886" s="232" t="s">
        <v>710</v>
      </c>
      <c r="E2886" s="232">
        <v>1</v>
      </c>
      <c r="F2886" s="233" t="s">
        <v>5727</v>
      </c>
      <c r="G2886" s="232" t="s">
        <v>251</v>
      </c>
      <c r="H2886" s="234">
        <v>1</v>
      </c>
      <c r="I2886" s="236">
        <v>1</v>
      </c>
      <c r="J2886" s="236"/>
    </row>
    <row r="2887" spans="1:26" x14ac:dyDescent="0.3">
      <c r="A2887" s="232">
        <v>814131</v>
      </c>
      <c r="B2887" s="232" t="s">
        <v>5731</v>
      </c>
      <c r="C2887" s="232" t="s">
        <v>138</v>
      </c>
      <c r="D2887" s="232" t="s">
        <v>4005</v>
      </c>
      <c r="E2887" s="232">
        <v>1</v>
      </c>
      <c r="F2887" s="233">
        <v>33562</v>
      </c>
      <c r="H2887" s="234">
        <v>1</v>
      </c>
      <c r="I2887" s="236">
        <v>1</v>
      </c>
      <c r="J2887" s="236"/>
    </row>
    <row r="2888" spans="1:26" x14ac:dyDescent="0.3">
      <c r="A2888" s="232">
        <v>814166</v>
      </c>
      <c r="B2888" s="232" t="s">
        <v>5746</v>
      </c>
      <c r="C2888" s="232" t="s">
        <v>5747</v>
      </c>
      <c r="D2888" s="232" t="s">
        <v>5748</v>
      </c>
      <c r="E2888" s="232">
        <v>1</v>
      </c>
      <c r="F2888" s="233" t="s">
        <v>5749</v>
      </c>
      <c r="G2888" s="232" t="s">
        <v>702</v>
      </c>
      <c r="H2888" s="234">
        <v>1</v>
      </c>
      <c r="I2888" s="236">
        <v>1</v>
      </c>
      <c r="J2888" s="236"/>
    </row>
    <row r="2889" spans="1:26" x14ac:dyDescent="0.3">
      <c r="A2889" s="232">
        <v>814167</v>
      </c>
      <c r="B2889" s="232" t="s">
        <v>5750</v>
      </c>
      <c r="C2889" s="232" t="s">
        <v>87</v>
      </c>
      <c r="D2889" s="232" t="s">
        <v>3868</v>
      </c>
      <c r="E2889" s="232">
        <v>1</v>
      </c>
      <c r="F2889" s="233" t="s">
        <v>5751</v>
      </c>
      <c r="G2889" s="232" t="s">
        <v>666</v>
      </c>
      <c r="H2889" s="234">
        <v>1</v>
      </c>
      <c r="I2889" s="236">
        <v>1</v>
      </c>
      <c r="J2889" s="236"/>
    </row>
    <row r="2890" spans="1:26" x14ac:dyDescent="0.3">
      <c r="A2890" s="232">
        <v>814197</v>
      </c>
      <c r="B2890" s="232" t="s">
        <v>5766</v>
      </c>
      <c r="C2890" s="232" t="s">
        <v>140</v>
      </c>
      <c r="D2890" s="232" t="s">
        <v>882</v>
      </c>
      <c r="E2890" s="232">
        <v>1</v>
      </c>
      <c r="F2890" s="233" t="s">
        <v>5767</v>
      </c>
      <c r="G2890" s="232" t="s">
        <v>5768</v>
      </c>
      <c r="H2890" s="234">
        <v>1</v>
      </c>
      <c r="I2890" s="236">
        <v>1</v>
      </c>
      <c r="J2890" s="236"/>
    </row>
    <row r="2891" spans="1:26" x14ac:dyDescent="0.3">
      <c r="A2891" s="232">
        <v>814221</v>
      </c>
      <c r="B2891" s="232" t="s">
        <v>5769</v>
      </c>
      <c r="C2891" s="232" t="s">
        <v>67</v>
      </c>
      <c r="D2891" s="232" t="s">
        <v>930</v>
      </c>
      <c r="E2891" s="232">
        <v>1</v>
      </c>
      <c r="F2891" s="233">
        <v>32509</v>
      </c>
      <c r="G2891" s="232" t="s">
        <v>251</v>
      </c>
      <c r="H2891" s="234">
        <v>1</v>
      </c>
      <c r="I2891" s="236">
        <v>1</v>
      </c>
      <c r="J2891" s="236"/>
    </row>
    <row r="2892" spans="1:26" x14ac:dyDescent="0.3">
      <c r="A2892" s="232">
        <v>813182</v>
      </c>
      <c r="B2892" s="232" t="s">
        <v>1248</v>
      </c>
      <c r="C2892" s="232" t="s">
        <v>104</v>
      </c>
      <c r="D2892" s="232" t="s">
        <v>962</v>
      </c>
      <c r="E2892" s="232">
        <v>2</v>
      </c>
      <c r="F2892" s="233">
        <v>35238</v>
      </c>
      <c r="G2892" s="232" t="s">
        <v>610</v>
      </c>
      <c r="H2892" s="234">
        <v>2</v>
      </c>
      <c r="I2892" s="236">
        <v>1</v>
      </c>
      <c r="J2892" s="236"/>
      <c r="S2892" s="176">
        <v>2515</v>
      </c>
      <c r="T2892" s="235">
        <v>44420</v>
      </c>
      <c r="U2892" s="176">
        <v>10000</v>
      </c>
    </row>
    <row r="2893" spans="1:26" x14ac:dyDescent="0.3">
      <c r="A2893" s="232">
        <v>809356</v>
      </c>
      <c r="B2893" s="232" t="s">
        <v>1380</v>
      </c>
      <c r="C2893" s="232" t="s">
        <v>69</v>
      </c>
      <c r="D2893" s="232" t="s">
        <v>1381</v>
      </c>
      <c r="E2893" s="232">
        <v>2</v>
      </c>
      <c r="F2893" s="233">
        <v>35078</v>
      </c>
      <c r="G2893" s="232" t="s">
        <v>1200</v>
      </c>
      <c r="H2893" s="234">
        <v>2</v>
      </c>
      <c r="I2893" s="236">
        <v>1</v>
      </c>
      <c r="J2893" s="236"/>
      <c r="Z2893" s="176" t="s">
        <v>1144</v>
      </c>
    </row>
    <row r="2894" spans="1:26" x14ac:dyDescent="0.3">
      <c r="A2894" s="232">
        <v>807291</v>
      </c>
      <c r="B2894" s="232" t="s">
        <v>1475</v>
      </c>
      <c r="C2894" s="232" t="s">
        <v>1476</v>
      </c>
      <c r="D2894" s="232" t="s">
        <v>1477</v>
      </c>
      <c r="E2894" s="232">
        <v>2</v>
      </c>
      <c r="G2894" s="232" t="s">
        <v>1478</v>
      </c>
      <c r="H2894" s="234">
        <v>2</v>
      </c>
      <c r="I2894" s="236">
        <v>1</v>
      </c>
      <c r="J2894" s="236"/>
      <c r="X2894" s="176" t="s">
        <v>1144</v>
      </c>
      <c r="Y2894" s="176" t="s">
        <v>1144</v>
      </c>
      <c r="Z2894" s="176" t="s">
        <v>1144</v>
      </c>
    </row>
    <row r="2895" spans="1:26" x14ac:dyDescent="0.3">
      <c r="A2895" s="232">
        <v>808038</v>
      </c>
      <c r="B2895" s="232" t="s">
        <v>1574</v>
      </c>
      <c r="C2895" s="232" t="s">
        <v>988</v>
      </c>
      <c r="D2895" s="232" t="s">
        <v>1394</v>
      </c>
      <c r="E2895" s="232">
        <v>2</v>
      </c>
      <c r="F2895" s="233">
        <v>31325</v>
      </c>
      <c r="G2895" s="232" t="s">
        <v>786</v>
      </c>
      <c r="H2895" s="234">
        <v>2</v>
      </c>
      <c r="I2895" s="236">
        <v>1</v>
      </c>
      <c r="J2895" s="236"/>
      <c r="W2895" s="176" t="s">
        <v>1144</v>
      </c>
      <c r="X2895" s="176" t="s">
        <v>1144</v>
      </c>
      <c r="Y2895" s="176" t="s">
        <v>1144</v>
      </c>
      <c r="Z2895" s="176" t="s">
        <v>1144</v>
      </c>
    </row>
    <row r="2896" spans="1:26" x14ac:dyDescent="0.3">
      <c r="A2896" s="232">
        <v>803671</v>
      </c>
      <c r="B2896" s="232" t="s">
        <v>1790</v>
      </c>
      <c r="C2896" s="232" t="s">
        <v>105</v>
      </c>
      <c r="D2896" s="232" t="s">
        <v>634</v>
      </c>
      <c r="E2896" s="232">
        <v>2</v>
      </c>
      <c r="F2896" s="233">
        <v>33149</v>
      </c>
      <c r="G2896" s="232" t="s">
        <v>638</v>
      </c>
      <c r="H2896" s="234">
        <v>2</v>
      </c>
      <c r="I2896" s="236">
        <v>1</v>
      </c>
      <c r="J2896" s="236"/>
      <c r="Y2896" s="176" t="s">
        <v>1144</v>
      </c>
      <c r="Z2896" s="176" t="s">
        <v>1144</v>
      </c>
    </row>
    <row r="2897" spans="1:26" x14ac:dyDescent="0.3">
      <c r="A2897" s="232">
        <v>810279</v>
      </c>
      <c r="B2897" s="232" t="s">
        <v>1891</v>
      </c>
      <c r="C2897" s="232" t="s">
        <v>104</v>
      </c>
      <c r="D2897" s="232" t="s">
        <v>863</v>
      </c>
      <c r="E2897" s="232">
        <v>2</v>
      </c>
      <c r="F2897" s="233">
        <v>31778</v>
      </c>
      <c r="G2897" s="232" t="s">
        <v>251</v>
      </c>
      <c r="H2897" s="234">
        <v>2</v>
      </c>
      <c r="I2897" s="236">
        <v>1</v>
      </c>
      <c r="J2897" s="236"/>
      <c r="Y2897" s="176" t="s">
        <v>1144</v>
      </c>
      <c r="Z2897" s="176" t="s">
        <v>1144</v>
      </c>
    </row>
    <row r="2898" spans="1:26" x14ac:dyDescent="0.3">
      <c r="A2898" s="232">
        <v>800274</v>
      </c>
      <c r="B2898" s="232" t="s">
        <v>1945</v>
      </c>
      <c r="C2898" s="232" t="s">
        <v>90</v>
      </c>
      <c r="D2898" s="232" t="s">
        <v>1946</v>
      </c>
      <c r="E2898" s="232">
        <v>2</v>
      </c>
      <c r="F2898" s="233">
        <v>30286</v>
      </c>
      <c r="G2898" s="232" t="s">
        <v>1947</v>
      </c>
      <c r="H2898" s="234">
        <v>2</v>
      </c>
      <c r="I2898" s="236">
        <v>1</v>
      </c>
      <c r="J2898" s="236"/>
      <c r="Y2898" s="176" t="s">
        <v>1144</v>
      </c>
      <c r="Z2898" s="176" t="s">
        <v>1144</v>
      </c>
    </row>
    <row r="2899" spans="1:26" x14ac:dyDescent="0.3">
      <c r="A2899" s="232">
        <v>811963</v>
      </c>
      <c r="B2899" s="232" t="s">
        <v>2143</v>
      </c>
      <c r="C2899" s="232" t="s">
        <v>2144</v>
      </c>
      <c r="D2899" s="232" t="s">
        <v>884</v>
      </c>
      <c r="E2899" s="232">
        <v>2</v>
      </c>
      <c r="H2899" s="234">
        <v>2</v>
      </c>
      <c r="I2899" s="236">
        <v>1</v>
      </c>
      <c r="J2899" s="236"/>
      <c r="W2899" s="176" t="s">
        <v>1144</v>
      </c>
      <c r="Y2899" s="176" t="s">
        <v>1144</v>
      </c>
      <c r="Z2899" s="176" t="s">
        <v>1144</v>
      </c>
    </row>
    <row r="2900" spans="1:26" x14ac:dyDescent="0.3">
      <c r="A2900" s="232">
        <v>812422</v>
      </c>
      <c r="B2900" s="232" t="s">
        <v>2391</v>
      </c>
      <c r="C2900" s="232" t="s">
        <v>141</v>
      </c>
      <c r="D2900" s="232" t="s">
        <v>714</v>
      </c>
      <c r="E2900" s="232">
        <v>2</v>
      </c>
      <c r="F2900" s="233">
        <v>30376</v>
      </c>
      <c r="G2900" s="232" t="s">
        <v>638</v>
      </c>
      <c r="H2900" s="234">
        <v>2</v>
      </c>
      <c r="I2900" s="236">
        <v>1</v>
      </c>
      <c r="J2900" s="236"/>
      <c r="Y2900" s="176" t="s">
        <v>1144</v>
      </c>
      <c r="Z2900" s="176" t="s">
        <v>1144</v>
      </c>
    </row>
    <row r="2901" spans="1:26" x14ac:dyDescent="0.3">
      <c r="A2901" s="232">
        <v>812779</v>
      </c>
      <c r="B2901" s="232" t="s">
        <v>2572</v>
      </c>
      <c r="C2901" s="232" t="s">
        <v>77</v>
      </c>
      <c r="D2901" s="232" t="s">
        <v>943</v>
      </c>
      <c r="E2901" s="232">
        <v>2</v>
      </c>
      <c r="F2901" s="233">
        <v>36029</v>
      </c>
      <c r="G2901" s="232" t="s">
        <v>610</v>
      </c>
      <c r="H2901" s="234">
        <v>2</v>
      </c>
      <c r="I2901" s="236">
        <v>1</v>
      </c>
      <c r="J2901" s="236"/>
      <c r="Y2901" s="176" t="s">
        <v>1144</v>
      </c>
      <c r="Z2901" s="176" t="s">
        <v>1144</v>
      </c>
    </row>
    <row r="2902" spans="1:26" x14ac:dyDescent="0.3">
      <c r="A2902" s="232">
        <v>812886</v>
      </c>
      <c r="B2902" s="232" t="s">
        <v>2651</v>
      </c>
      <c r="C2902" s="232" t="s">
        <v>104</v>
      </c>
      <c r="D2902" s="232" t="s">
        <v>954</v>
      </c>
      <c r="E2902" s="232">
        <v>2</v>
      </c>
      <c r="F2902" s="233">
        <v>29632</v>
      </c>
      <c r="G2902" s="232" t="s">
        <v>1064</v>
      </c>
      <c r="H2902" s="234">
        <v>2</v>
      </c>
      <c r="I2902" s="236">
        <v>1</v>
      </c>
      <c r="J2902" s="236"/>
      <c r="Y2902" s="176" t="s">
        <v>1144</v>
      </c>
      <c r="Z2902" s="176" t="s">
        <v>1144</v>
      </c>
    </row>
    <row r="2903" spans="1:26" x14ac:dyDescent="0.3">
      <c r="A2903" s="232">
        <v>812911</v>
      </c>
      <c r="B2903" s="232" t="s">
        <v>2662</v>
      </c>
      <c r="C2903" s="232" t="s">
        <v>66</v>
      </c>
      <c r="D2903" s="232" t="s">
        <v>2663</v>
      </c>
      <c r="E2903" s="232">
        <v>2</v>
      </c>
      <c r="F2903" s="233">
        <v>35940</v>
      </c>
      <c r="G2903" s="232" t="s">
        <v>610</v>
      </c>
      <c r="H2903" s="234">
        <v>2</v>
      </c>
      <c r="I2903" s="236">
        <v>1</v>
      </c>
      <c r="J2903" s="236"/>
      <c r="Y2903" s="176" t="s">
        <v>1144</v>
      </c>
      <c r="Z2903" s="176" t="s">
        <v>1144</v>
      </c>
    </row>
    <row r="2904" spans="1:26" x14ac:dyDescent="0.3">
      <c r="A2904" s="232">
        <v>813105</v>
      </c>
      <c r="B2904" s="232" t="s">
        <v>2781</v>
      </c>
      <c r="C2904" s="232" t="s">
        <v>2782</v>
      </c>
      <c r="D2904" s="232" t="s">
        <v>692</v>
      </c>
      <c r="E2904" s="232">
        <v>2</v>
      </c>
      <c r="F2904" s="233">
        <v>34268</v>
      </c>
      <c r="G2904" s="232" t="s">
        <v>251</v>
      </c>
      <c r="H2904" s="234">
        <v>2</v>
      </c>
      <c r="I2904" s="236">
        <v>1</v>
      </c>
      <c r="J2904" s="236"/>
      <c r="Y2904" s="176" t="s">
        <v>1144</v>
      </c>
      <c r="Z2904" s="176" t="s">
        <v>1144</v>
      </c>
    </row>
    <row r="2905" spans="1:26" x14ac:dyDescent="0.3">
      <c r="A2905" s="232">
        <v>808560</v>
      </c>
      <c r="B2905" s="232" t="s">
        <v>3013</v>
      </c>
      <c r="C2905" s="232" t="s">
        <v>146</v>
      </c>
      <c r="D2905" s="232" t="s">
        <v>931</v>
      </c>
      <c r="E2905" s="232">
        <v>2</v>
      </c>
      <c r="F2905" s="233">
        <v>34924</v>
      </c>
      <c r="G2905" s="232" t="s">
        <v>702</v>
      </c>
      <c r="H2905" s="234">
        <v>2</v>
      </c>
      <c r="I2905" s="236">
        <v>1</v>
      </c>
      <c r="J2905" s="236"/>
      <c r="W2905" s="176" t="s">
        <v>1144</v>
      </c>
      <c r="X2905" s="176" t="s">
        <v>1144</v>
      </c>
      <c r="Y2905" s="176" t="s">
        <v>1144</v>
      </c>
      <c r="Z2905" s="176" t="s">
        <v>1144</v>
      </c>
    </row>
    <row r="2906" spans="1:26" x14ac:dyDescent="0.3">
      <c r="A2906" s="232">
        <v>808593</v>
      </c>
      <c r="B2906" s="232" t="s">
        <v>3020</v>
      </c>
      <c r="C2906" s="232" t="s">
        <v>183</v>
      </c>
      <c r="D2906" s="232" t="s">
        <v>884</v>
      </c>
      <c r="E2906" s="232">
        <v>2</v>
      </c>
      <c r="F2906" s="233">
        <v>35625</v>
      </c>
      <c r="G2906" s="232" t="s">
        <v>251</v>
      </c>
      <c r="H2906" s="234">
        <v>2</v>
      </c>
      <c r="I2906" s="236">
        <v>1</v>
      </c>
      <c r="J2906" s="236"/>
      <c r="W2906" s="176" t="s">
        <v>1144</v>
      </c>
      <c r="X2906" s="176" t="s">
        <v>1144</v>
      </c>
      <c r="Y2906" s="176" t="s">
        <v>1144</v>
      </c>
      <c r="Z2906" s="176" t="s">
        <v>1144</v>
      </c>
    </row>
    <row r="2907" spans="1:26" x14ac:dyDescent="0.3">
      <c r="A2907" s="232">
        <v>811201</v>
      </c>
      <c r="B2907" s="232" t="s">
        <v>3243</v>
      </c>
      <c r="C2907" s="232" t="s">
        <v>125</v>
      </c>
      <c r="D2907" s="232" t="s">
        <v>747</v>
      </c>
      <c r="E2907" s="232">
        <v>2</v>
      </c>
      <c r="F2907" s="233">
        <v>34156</v>
      </c>
      <c r="G2907" s="232" t="s">
        <v>3244</v>
      </c>
      <c r="H2907" s="234">
        <v>2</v>
      </c>
      <c r="I2907" s="236">
        <v>1</v>
      </c>
      <c r="J2907" s="236"/>
      <c r="W2907" s="176" t="s">
        <v>1144</v>
      </c>
      <c r="X2907" s="176" t="s">
        <v>1144</v>
      </c>
      <c r="Y2907" s="176" t="s">
        <v>1144</v>
      </c>
      <c r="Z2907" s="176" t="s">
        <v>1144</v>
      </c>
    </row>
    <row r="2908" spans="1:26" x14ac:dyDescent="0.3">
      <c r="A2908" s="232">
        <v>811594</v>
      </c>
      <c r="B2908" s="232" t="s">
        <v>3373</v>
      </c>
      <c r="C2908" s="232" t="s">
        <v>454</v>
      </c>
      <c r="D2908" s="232" t="s">
        <v>904</v>
      </c>
      <c r="E2908" s="232">
        <v>2</v>
      </c>
      <c r="F2908" s="233">
        <v>34886</v>
      </c>
      <c r="G2908" s="232" t="s">
        <v>3374</v>
      </c>
      <c r="H2908" s="234">
        <v>2</v>
      </c>
      <c r="I2908" s="236">
        <v>1</v>
      </c>
      <c r="J2908" s="236"/>
      <c r="W2908" s="176" t="s">
        <v>1144</v>
      </c>
      <c r="Y2908" s="176" t="s">
        <v>1144</v>
      </c>
      <c r="Z2908" s="176" t="s">
        <v>1144</v>
      </c>
    </row>
    <row r="2909" spans="1:26" x14ac:dyDescent="0.3">
      <c r="A2909" s="232">
        <v>811698</v>
      </c>
      <c r="B2909" s="232" t="s">
        <v>3437</v>
      </c>
      <c r="C2909" s="232" t="s">
        <v>104</v>
      </c>
      <c r="D2909" s="232" t="s">
        <v>631</v>
      </c>
      <c r="E2909" s="232">
        <v>2</v>
      </c>
      <c r="F2909" s="233">
        <v>31223</v>
      </c>
      <c r="G2909" s="232" t="s">
        <v>3438</v>
      </c>
      <c r="H2909" s="234">
        <v>2</v>
      </c>
      <c r="I2909" s="236">
        <v>1</v>
      </c>
      <c r="J2909" s="236"/>
      <c r="W2909" s="176" t="s">
        <v>1144</v>
      </c>
      <c r="X2909" s="176" t="s">
        <v>1144</v>
      </c>
      <c r="Y2909" s="176" t="s">
        <v>1144</v>
      </c>
      <c r="Z2909" s="176" t="s">
        <v>1144</v>
      </c>
    </row>
    <row r="2910" spans="1:26" x14ac:dyDescent="0.3">
      <c r="A2910" s="232">
        <v>811721</v>
      </c>
      <c r="B2910" s="232" t="s">
        <v>3459</v>
      </c>
      <c r="C2910" s="232" t="s">
        <v>124</v>
      </c>
      <c r="D2910" s="232" t="s">
        <v>634</v>
      </c>
      <c r="E2910" s="232">
        <v>2</v>
      </c>
      <c r="F2910" s="233">
        <v>34725</v>
      </c>
      <c r="G2910" s="232" t="s">
        <v>3460</v>
      </c>
      <c r="H2910" s="234">
        <v>2</v>
      </c>
      <c r="I2910" s="236">
        <v>1</v>
      </c>
      <c r="J2910" s="236"/>
      <c r="W2910" s="176" t="s">
        <v>1144</v>
      </c>
      <c r="X2910" s="176" t="s">
        <v>1144</v>
      </c>
      <c r="Y2910" s="176" t="s">
        <v>1144</v>
      </c>
      <c r="Z2910" s="176" t="s">
        <v>1144</v>
      </c>
    </row>
    <row r="2911" spans="1:26" x14ac:dyDescent="0.3">
      <c r="A2911" s="232">
        <v>805316</v>
      </c>
      <c r="B2911" s="232" t="s">
        <v>3525</v>
      </c>
      <c r="C2911" s="232" t="s">
        <v>153</v>
      </c>
      <c r="D2911" s="232" t="s">
        <v>3526</v>
      </c>
      <c r="E2911" s="232">
        <v>2</v>
      </c>
      <c r="F2911" s="233">
        <v>35065</v>
      </c>
      <c r="G2911" s="232" t="s">
        <v>251</v>
      </c>
      <c r="H2911" s="234">
        <v>2</v>
      </c>
      <c r="I2911" s="236">
        <v>1</v>
      </c>
      <c r="J2911" s="236"/>
      <c r="X2911" s="176" t="s">
        <v>1144</v>
      </c>
      <c r="Y2911" s="176" t="s">
        <v>1144</v>
      </c>
      <c r="Z2911" s="176" t="s">
        <v>1144</v>
      </c>
    </row>
    <row r="2912" spans="1:26" x14ac:dyDescent="0.3">
      <c r="A2912" s="232">
        <v>806890</v>
      </c>
      <c r="B2912" s="232" t="s">
        <v>3536</v>
      </c>
      <c r="C2912" s="232" t="s">
        <v>422</v>
      </c>
      <c r="D2912" s="232" t="s">
        <v>2506</v>
      </c>
      <c r="E2912" s="232">
        <v>2</v>
      </c>
      <c r="F2912" s="233">
        <v>30930</v>
      </c>
      <c r="G2912" s="232" t="s">
        <v>666</v>
      </c>
      <c r="H2912" s="234">
        <v>2</v>
      </c>
      <c r="I2912" s="236">
        <v>1</v>
      </c>
      <c r="J2912" s="236"/>
      <c r="Y2912" s="176" t="s">
        <v>1144</v>
      </c>
      <c r="Z2912" s="176" t="s">
        <v>1144</v>
      </c>
    </row>
    <row r="2913" spans="1:26" x14ac:dyDescent="0.3">
      <c r="A2913" s="232">
        <v>810859</v>
      </c>
      <c r="B2913" s="232" t="s">
        <v>3605</v>
      </c>
      <c r="C2913" s="232" t="s">
        <v>345</v>
      </c>
      <c r="D2913" s="232" t="s">
        <v>704</v>
      </c>
      <c r="E2913" s="232">
        <v>2</v>
      </c>
      <c r="F2913" s="233">
        <v>35065</v>
      </c>
      <c r="G2913" s="232" t="s">
        <v>251</v>
      </c>
      <c r="H2913" s="234">
        <v>2</v>
      </c>
      <c r="I2913" s="236">
        <v>1</v>
      </c>
      <c r="J2913" s="236"/>
      <c r="Y2913" s="176" t="s">
        <v>1144</v>
      </c>
      <c r="Z2913" s="176" t="s">
        <v>1144</v>
      </c>
    </row>
    <row r="2914" spans="1:26" x14ac:dyDescent="0.3">
      <c r="A2914" s="232">
        <v>811055</v>
      </c>
      <c r="B2914" s="232" t="s">
        <v>3644</v>
      </c>
      <c r="C2914" s="232" t="s">
        <v>3645</v>
      </c>
      <c r="D2914" s="232" t="s">
        <v>701</v>
      </c>
      <c r="E2914" s="232">
        <v>2</v>
      </c>
      <c r="F2914" s="233">
        <v>29313</v>
      </c>
      <c r="G2914" s="232" t="s">
        <v>771</v>
      </c>
      <c r="H2914" s="234">
        <v>2</v>
      </c>
      <c r="I2914" s="236">
        <v>1</v>
      </c>
      <c r="J2914" s="236"/>
      <c r="X2914" s="176" t="s">
        <v>1144</v>
      </c>
      <c r="Y2914" s="176" t="s">
        <v>1144</v>
      </c>
      <c r="Z2914" s="176" t="s">
        <v>1144</v>
      </c>
    </row>
    <row r="2915" spans="1:26" x14ac:dyDescent="0.3">
      <c r="A2915" s="232">
        <v>811106</v>
      </c>
      <c r="B2915" s="232" t="s">
        <v>3669</v>
      </c>
      <c r="C2915" s="232" t="s">
        <v>489</v>
      </c>
      <c r="D2915" s="232" t="s">
        <v>704</v>
      </c>
      <c r="E2915" s="232">
        <v>2</v>
      </c>
      <c r="F2915" s="233">
        <v>32521</v>
      </c>
      <c r="G2915" s="232" t="s">
        <v>251</v>
      </c>
      <c r="H2915" s="234">
        <v>2</v>
      </c>
      <c r="I2915" s="236">
        <v>1</v>
      </c>
      <c r="J2915" s="236"/>
      <c r="Y2915" s="176" t="s">
        <v>1144</v>
      </c>
      <c r="Z2915" s="176" t="s">
        <v>1144</v>
      </c>
    </row>
    <row r="2916" spans="1:26" x14ac:dyDescent="0.3">
      <c r="A2916" s="232">
        <v>811125</v>
      </c>
      <c r="B2916" s="232" t="s">
        <v>3674</v>
      </c>
      <c r="C2916" s="232" t="s">
        <v>403</v>
      </c>
      <c r="D2916" s="232" t="s">
        <v>633</v>
      </c>
      <c r="E2916" s="232">
        <v>2</v>
      </c>
      <c r="F2916" s="233">
        <v>35431</v>
      </c>
      <c r="G2916" s="232" t="s">
        <v>960</v>
      </c>
      <c r="H2916" s="234">
        <v>2</v>
      </c>
      <c r="I2916" s="236">
        <v>1</v>
      </c>
      <c r="J2916" s="236"/>
      <c r="X2916" s="176" t="s">
        <v>1144</v>
      </c>
      <c r="Y2916" s="176" t="s">
        <v>1144</v>
      </c>
      <c r="Z2916" s="176" t="s">
        <v>1144</v>
      </c>
    </row>
    <row r="2917" spans="1:26" x14ac:dyDescent="0.3">
      <c r="A2917" s="232">
        <v>811202</v>
      </c>
      <c r="B2917" s="232" t="s">
        <v>3693</v>
      </c>
      <c r="C2917" s="232" t="s">
        <v>64</v>
      </c>
      <c r="D2917" s="232" t="s">
        <v>3694</v>
      </c>
      <c r="E2917" s="232">
        <v>2</v>
      </c>
      <c r="F2917" s="233">
        <v>32051</v>
      </c>
      <c r="G2917" s="232" t="s">
        <v>3695</v>
      </c>
      <c r="H2917" s="234">
        <v>2</v>
      </c>
      <c r="I2917" s="236">
        <v>1</v>
      </c>
      <c r="J2917" s="236"/>
      <c r="X2917" s="176" t="s">
        <v>1144</v>
      </c>
      <c r="Y2917" s="176" t="s">
        <v>1144</v>
      </c>
      <c r="Z2917" s="176" t="s">
        <v>1144</v>
      </c>
    </row>
    <row r="2918" spans="1:26" x14ac:dyDescent="0.3">
      <c r="A2918" s="232">
        <v>811636</v>
      </c>
      <c r="B2918" s="232" t="s">
        <v>3785</v>
      </c>
      <c r="C2918" s="232" t="s">
        <v>136</v>
      </c>
      <c r="D2918" s="232" t="s">
        <v>924</v>
      </c>
      <c r="E2918" s="232">
        <v>2</v>
      </c>
      <c r="F2918" s="233">
        <v>34700</v>
      </c>
      <c r="G2918" s="232" t="s">
        <v>269</v>
      </c>
      <c r="H2918" s="234">
        <v>2</v>
      </c>
      <c r="I2918" s="236">
        <v>1</v>
      </c>
      <c r="J2918" s="236"/>
      <c r="X2918" s="176" t="s">
        <v>1144</v>
      </c>
      <c r="Y2918" s="176" t="s">
        <v>1144</v>
      </c>
      <c r="Z2918" s="176" t="s">
        <v>1144</v>
      </c>
    </row>
    <row r="2919" spans="1:26" x14ac:dyDescent="0.3">
      <c r="A2919" s="232">
        <v>812189</v>
      </c>
      <c r="B2919" s="232" t="s">
        <v>3869</v>
      </c>
      <c r="C2919" s="232" t="s">
        <v>136</v>
      </c>
      <c r="D2919" s="232" t="s">
        <v>2142</v>
      </c>
      <c r="E2919" s="232">
        <v>2</v>
      </c>
      <c r="F2919" s="233">
        <v>35593</v>
      </c>
      <c r="G2919" s="232" t="s">
        <v>251</v>
      </c>
      <c r="H2919" s="234">
        <v>2</v>
      </c>
      <c r="I2919" s="236">
        <v>1</v>
      </c>
      <c r="J2919" s="236"/>
      <c r="Y2919" s="176" t="s">
        <v>1144</v>
      </c>
      <c r="Z2919" s="176" t="s">
        <v>1144</v>
      </c>
    </row>
    <row r="2920" spans="1:26" x14ac:dyDescent="0.3">
      <c r="A2920" s="232">
        <v>811441</v>
      </c>
      <c r="B2920" s="232" t="s">
        <v>4179</v>
      </c>
      <c r="C2920" s="232" t="s">
        <v>69</v>
      </c>
      <c r="D2920" s="232" t="s">
        <v>4180</v>
      </c>
      <c r="E2920" s="232">
        <v>2</v>
      </c>
      <c r="F2920" s="233">
        <v>28493</v>
      </c>
      <c r="G2920" s="232" t="s">
        <v>1064</v>
      </c>
      <c r="H2920" s="234">
        <v>2</v>
      </c>
      <c r="I2920" s="236">
        <v>1</v>
      </c>
      <c r="J2920" s="236"/>
      <c r="W2920" s="176" t="s">
        <v>1144</v>
      </c>
      <c r="X2920" s="176" t="s">
        <v>1144</v>
      </c>
      <c r="Y2920" s="176" t="s">
        <v>1144</v>
      </c>
      <c r="Z2920" s="176" t="s">
        <v>1144</v>
      </c>
    </row>
    <row r="2921" spans="1:26" x14ac:dyDescent="0.3">
      <c r="A2921" s="232">
        <v>811457</v>
      </c>
      <c r="B2921" s="232" t="s">
        <v>4182</v>
      </c>
      <c r="C2921" s="232" t="s">
        <v>312</v>
      </c>
      <c r="D2921" s="232" t="s">
        <v>1061</v>
      </c>
      <c r="E2921" s="232">
        <v>2</v>
      </c>
      <c r="F2921" s="233" t="s">
        <v>4183</v>
      </c>
      <c r="G2921" s="232" t="s">
        <v>638</v>
      </c>
      <c r="H2921" s="234">
        <v>2</v>
      </c>
      <c r="I2921" s="236">
        <v>1</v>
      </c>
      <c r="J2921" s="236"/>
      <c r="W2921" s="176" t="s">
        <v>1144</v>
      </c>
      <c r="X2921" s="176" t="s">
        <v>1144</v>
      </c>
      <c r="Y2921" s="176" t="s">
        <v>1144</v>
      </c>
      <c r="Z2921" s="176" t="s">
        <v>1144</v>
      </c>
    </row>
    <row r="2922" spans="1:26" x14ac:dyDescent="0.3">
      <c r="A2922" s="232">
        <v>808957</v>
      </c>
      <c r="B2922" s="232" t="s">
        <v>4251</v>
      </c>
      <c r="C2922" s="232" t="s">
        <v>141</v>
      </c>
      <c r="D2922" s="232" t="s">
        <v>4252</v>
      </c>
      <c r="E2922" s="232">
        <v>2</v>
      </c>
      <c r="F2922" s="233">
        <v>35742</v>
      </c>
      <c r="G2922" s="232" t="s">
        <v>251</v>
      </c>
      <c r="H2922" s="234">
        <v>2</v>
      </c>
      <c r="I2922" s="236">
        <v>1</v>
      </c>
      <c r="J2922" s="236"/>
      <c r="Y2922" s="176" t="s">
        <v>1144</v>
      </c>
      <c r="Z2922" s="176" t="s">
        <v>1144</v>
      </c>
    </row>
    <row r="2923" spans="1:26" x14ac:dyDescent="0.3">
      <c r="A2923" s="232">
        <v>812358</v>
      </c>
      <c r="B2923" s="232" t="s">
        <v>4312</v>
      </c>
      <c r="C2923" s="232" t="s">
        <v>125</v>
      </c>
      <c r="D2923" s="232" t="s">
        <v>728</v>
      </c>
      <c r="E2923" s="232">
        <v>2</v>
      </c>
      <c r="F2923" s="233">
        <v>35986</v>
      </c>
      <c r="G2923" s="232" t="s">
        <v>251</v>
      </c>
      <c r="H2923" s="234">
        <v>2</v>
      </c>
      <c r="I2923" s="236">
        <v>1</v>
      </c>
      <c r="J2923" s="236"/>
      <c r="Y2923" s="176" t="s">
        <v>1144</v>
      </c>
      <c r="Z2923" s="176" t="s">
        <v>1144</v>
      </c>
    </row>
    <row r="2924" spans="1:26" x14ac:dyDescent="0.3">
      <c r="A2924" s="232">
        <v>813642</v>
      </c>
      <c r="B2924" s="232" t="s">
        <v>4372</v>
      </c>
      <c r="C2924" s="232" t="s">
        <v>82</v>
      </c>
      <c r="D2924" s="232" t="s">
        <v>654</v>
      </c>
      <c r="E2924" s="232">
        <v>2</v>
      </c>
      <c r="F2924" s="233">
        <v>36006</v>
      </c>
      <c r="G2924" s="232" t="s">
        <v>702</v>
      </c>
      <c r="H2924" s="234">
        <v>2</v>
      </c>
      <c r="I2924" s="236">
        <v>1</v>
      </c>
      <c r="J2924" s="236"/>
      <c r="Z2924" s="176" t="s">
        <v>1144</v>
      </c>
    </row>
    <row r="2925" spans="1:26" x14ac:dyDescent="0.3">
      <c r="A2925" s="232">
        <v>813803</v>
      </c>
      <c r="B2925" s="232" t="s">
        <v>4385</v>
      </c>
      <c r="C2925" s="232" t="s">
        <v>401</v>
      </c>
      <c r="D2925" s="232" t="s">
        <v>4386</v>
      </c>
      <c r="E2925" s="232">
        <v>2</v>
      </c>
      <c r="F2925" s="233" t="s">
        <v>4387</v>
      </c>
      <c r="G2925" s="232" t="s">
        <v>4388</v>
      </c>
      <c r="H2925" s="234">
        <v>2</v>
      </c>
      <c r="I2925" s="236">
        <v>1</v>
      </c>
      <c r="J2925" s="236"/>
      <c r="Z2925" s="176" t="s">
        <v>1144</v>
      </c>
    </row>
    <row r="2926" spans="1:26" x14ac:dyDescent="0.3">
      <c r="A2926" s="232">
        <v>813985</v>
      </c>
      <c r="B2926" s="232" t="s">
        <v>4407</v>
      </c>
      <c r="C2926" s="232" t="s">
        <v>64</v>
      </c>
      <c r="D2926" s="232" t="s">
        <v>962</v>
      </c>
      <c r="E2926" s="232">
        <v>2</v>
      </c>
      <c r="F2926" s="233">
        <v>36161</v>
      </c>
      <c r="G2926" s="232" t="s">
        <v>702</v>
      </c>
      <c r="H2926" s="234">
        <v>2</v>
      </c>
      <c r="I2926" s="236">
        <v>1</v>
      </c>
      <c r="J2926" s="236"/>
      <c r="Z2926" s="176" t="s">
        <v>1144</v>
      </c>
    </row>
    <row r="2927" spans="1:26" x14ac:dyDescent="0.3">
      <c r="A2927" s="232">
        <v>813812</v>
      </c>
      <c r="B2927" s="232" t="s">
        <v>4521</v>
      </c>
      <c r="C2927" s="232" t="s">
        <v>131</v>
      </c>
      <c r="D2927" s="232" t="s">
        <v>819</v>
      </c>
      <c r="E2927" s="232">
        <v>2</v>
      </c>
      <c r="F2927" s="233">
        <v>34504</v>
      </c>
      <c r="G2927" s="232" t="s">
        <v>269</v>
      </c>
      <c r="H2927" s="234">
        <v>2</v>
      </c>
      <c r="I2927" s="236">
        <v>1</v>
      </c>
      <c r="J2927" s="236"/>
      <c r="Z2927" s="176" t="s">
        <v>1144</v>
      </c>
    </row>
    <row r="2928" spans="1:26" x14ac:dyDescent="0.3">
      <c r="A2928" s="232">
        <v>813541</v>
      </c>
      <c r="B2928" s="232" t="s">
        <v>4554</v>
      </c>
      <c r="C2928" s="232" t="s">
        <v>130</v>
      </c>
      <c r="D2928" s="232" t="s">
        <v>1645</v>
      </c>
      <c r="E2928" s="232">
        <v>2</v>
      </c>
      <c r="F2928" s="233">
        <v>32439</v>
      </c>
      <c r="G2928" s="232" t="s">
        <v>4555</v>
      </c>
      <c r="H2928" s="234">
        <v>2</v>
      </c>
      <c r="I2928" s="236">
        <v>1</v>
      </c>
      <c r="J2928" s="236"/>
      <c r="Z2928" s="176" t="s">
        <v>1144</v>
      </c>
    </row>
    <row r="2929" spans="1:26" x14ac:dyDescent="0.3">
      <c r="A2929" s="232">
        <v>810750</v>
      </c>
      <c r="B2929" s="232" t="s">
        <v>4589</v>
      </c>
      <c r="C2929" s="232" t="s">
        <v>101</v>
      </c>
      <c r="D2929" s="232" t="s">
        <v>670</v>
      </c>
      <c r="E2929" s="232">
        <v>2</v>
      </c>
      <c r="F2929" s="233">
        <v>34700</v>
      </c>
      <c r="G2929" s="232" t="s">
        <v>251</v>
      </c>
      <c r="H2929" s="234">
        <v>2</v>
      </c>
      <c r="I2929" s="236">
        <v>1</v>
      </c>
      <c r="J2929" s="236"/>
      <c r="Z2929" s="176" t="s">
        <v>1144</v>
      </c>
    </row>
    <row r="2930" spans="1:26" x14ac:dyDescent="0.3">
      <c r="A2930" s="232">
        <v>813724</v>
      </c>
      <c r="B2930" s="232" t="s">
        <v>4630</v>
      </c>
      <c r="C2930" s="232" t="s">
        <v>66</v>
      </c>
      <c r="D2930" s="232" t="s">
        <v>1871</v>
      </c>
      <c r="E2930" s="232">
        <v>2</v>
      </c>
      <c r="F2930" s="233">
        <v>36408</v>
      </c>
      <c r="G2930" s="232" t="s">
        <v>251</v>
      </c>
      <c r="H2930" s="234">
        <v>2</v>
      </c>
      <c r="I2930" s="236">
        <v>1</v>
      </c>
      <c r="J2930" s="236"/>
      <c r="Z2930" s="176" t="s">
        <v>1144</v>
      </c>
    </row>
    <row r="2931" spans="1:26" x14ac:dyDescent="0.3">
      <c r="A2931" s="232">
        <v>812372</v>
      </c>
      <c r="B2931" s="232" t="s">
        <v>4734</v>
      </c>
      <c r="C2931" s="232" t="s">
        <v>335</v>
      </c>
      <c r="D2931" s="232" t="s">
        <v>642</v>
      </c>
      <c r="E2931" s="232">
        <v>2</v>
      </c>
      <c r="F2931" s="233">
        <v>31383</v>
      </c>
      <c r="G2931" s="232" t="s">
        <v>251</v>
      </c>
      <c r="H2931" s="234">
        <v>2</v>
      </c>
      <c r="I2931" s="236">
        <v>1</v>
      </c>
      <c r="J2931" s="236"/>
      <c r="Z2931" s="176" t="s">
        <v>1144</v>
      </c>
    </row>
    <row r="2932" spans="1:26" x14ac:dyDescent="0.3">
      <c r="A2932" s="232">
        <v>813101</v>
      </c>
      <c r="B2932" s="232" t="s">
        <v>4806</v>
      </c>
      <c r="C2932" s="232" t="s">
        <v>90</v>
      </c>
      <c r="D2932" s="232" t="s">
        <v>658</v>
      </c>
      <c r="E2932" s="232">
        <v>2</v>
      </c>
      <c r="F2932" s="233">
        <v>34429</v>
      </c>
      <c r="G2932" s="232" t="s">
        <v>251</v>
      </c>
      <c r="H2932" s="234">
        <v>2</v>
      </c>
      <c r="I2932" s="236">
        <v>1</v>
      </c>
      <c r="J2932" s="236"/>
      <c r="Z2932" s="176" t="s">
        <v>1144</v>
      </c>
    </row>
    <row r="2933" spans="1:26" x14ac:dyDescent="0.3">
      <c r="A2933" s="232">
        <v>813271</v>
      </c>
      <c r="B2933" s="232" t="s">
        <v>4819</v>
      </c>
      <c r="C2933" s="232" t="s">
        <v>4820</v>
      </c>
      <c r="D2933" s="232" t="s">
        <v>627</v>
      </c>
      <c r="E2933" s="232">
        <v>2</v>
      </c>
      <c r="F2933" s="233">
        <v>35111</v>
      </c>
      <c r="G2933" s="232" t="s">
        <v>251</v>
      </c>
      <c r="H2933" s="234">
        <v>2</v>
      </c>
      <c r="I2933" s="236">
        <v>1</v>
      </c>
      <c r="J2933" s="236"/>
      <c r="Z2933" s="176" t="s">
        <v>1144</v>
      </c>
    </row>
    <row r="2934" spans="1:26" x14ac:dyDescent="0.3">
      <c r="A2934" s="232">
        <v>813570</v>
      </c>
      <c r="B2934" s="232" t="s">
        <v>4868</v>
      </c>
      <c r="C2934" s="232" t="s">
        <v>158</v>
      </c>
      <c r="D2934" s="232" t="s">
        <v>753</v>
      </c>
      <c r="E2934" s="232">
        <v>2</v>
      </c>
      <c r="F2934" s="233">
        <v>35497</v>
      </c>
      <c r="H2934" s="234">
        <v>2</v>
      </c>
      <c r="I2934" s="236">
        <v>1</v>
      </c>
      <c r="J2934" s="236"/>
      <c r="Z2934" s="176" t="s">
        <v>1144</v>
      </c>
    </row>
    <row r="2935" spans="1:26" x14ac:dyDescent="0.3">
      <c r="A2935" s="232">
        <v>813675</v>
      </c>
      <c r="B2935" s="232" t="s">
        <v>4907</v>
      </c>
      <c r="C2935" s="232" t="s">
        <v>387</v>
      </c>
      <c r="D2935" s="232" t="s">
        <v>654</v>
      </c>
      <c r="E2935" s="232">
        <v>2</v>
      </c>
      <c r="F2935" s="233">
        <v>34728</v>
      </c>
      <c r="G2935" s="232" t="s">
        <v>4908</v>
      </c>
      <c r="H2935" s="234">
        <v>2</v>
      </c>
      <c r="I2935" s="236">
        <v>1</v>
      </c>
      <c r="J2935" s="236"/>
      <c r="Z2935" s="176" t="s">
        <v>1144</v>
      </c>
    </row>
    <row r="2936" spans="1:26" x14ac:dyDescent="0.3">
      <c r="A2936" s="232">
        <v>813975</v>
      </c>
      <c r="B2936" s="232" t="s">
        <v>4993</v>
      </c>
      <c r="C2936" s="232" t="s">
        <v>64</v>
      </c>
      <c r="D2936" s="232" t="s">
        <v>659</v>
      </c>
      <c r="E2936" s="232">
        <v>2</v>
      </c>
      <c r="F2936" s="233" t="s">
        <v>4994</v>
      </c>
      <c r="G2936" s="232" t="s">
        <v>840</v>
      </c>
      <c r="H2936" s="234">
        <v>2</v>
      </c>
      <c r="I2936" s="236">
        <v>1</v>
      </c>
      <c r="J2936" s="236"/>
      <c r="Z2936" s="176" t="s">
        <v>1144</v>
      </c>
    </row>
    <row r="2937" spans="1:26" x14ac:dyDescent="0.3">
      <c r="A2937" s="232">
        <v>814082</v>
      </c>
      <c r="B2937" s="232" t="s">
        <v>5044</v>
      </c>
      <c r="C2937" s="232" t="s">
        <v>437</v>
      </c>
      <c r="D2937" s="232" t="s">
        <v>5045</v>
      </c>
      <c r="E2937" s="232">
        <v>2</v>
      </c>
      <c r="F2937" s="233" t="s">
        <v>5046</v>
      </c>
      <c r="G2937" s="232" t="s">
        <v>269</v>
      </c>
      <c r="H2937" s="234">
        <v>2</v>
      </c>
      <c r="I2937" s="236">
        <v>1</v>
      </c>
      <c r="J2937" s="236"/>
      <c r="Z2937" s="176" t="s">
        <v>1144</v>
      </c>
    </row>
    <row r="2938" spans="1:26" x14ac:dyDescent="0.3">
      <c r="A2938" s="232">
        <v>812150</v>
      </c>
      <c r="B2938" s="232" t="s">
        <v>5176</v>
      </c>
      <c r="C2938" s="232" t="s">
        <v>129</v>
      </c>
      <c r="D2938" s="232" t="s">
        <v>746</v>
      </c>
      <c r="E2938" s="232">
        <v>2</v>
      </c>
      <c r="F2938" s="233">
        <v>35444</v>
      </c>
      <c r="G2938" s="232" t="s">
        <v>251</v>
      </c>
      <c r="H2938" s="234">
        <v>2</v>
      </c>
      <c r="I2938" s="236">
        <v>1</v>
      </c>
      <c r="J2938" s="236"/>
    </row>
    <row r="2939" spans="1:26" x14ac:dyDescent="0.3">
      <c r="A2939" s="232">
        <v>813098</v>
      </c>
      <c r="B2939" s="232" t="s">
        <v>5339</v>
      </c>
      <c r="C2939" s="232" t="s">
        <v>66</v>
      </c>
      <c r="D2939" s="232" t="s">
        <v>986</v>
      </c>
      <c r="E2939" s="232">
        <v>2</v>
      </c>
      <c r="F2939" s="233">
        <v>34345</v>
      </c>
      <c r="G2939" s="232" t="s">
        <v>251</v>
      </c>
      <c r="H2939" s="234">
        <v>2</v>
      </c>
      <c r="I2939" s="236">
        <v>1</v>
      </c>
      <c r="J2939" s="236"/>
    </row>
    <row r="2940" spans="1:26" x14ac:dyDescent="0.3">
      <c r="A2940" s="232">
        <v>813448</v>
      </c>
      <c r="B2940" s="232" t="s">
        <v>5393</v>
      </c>
      <c r="C2940" s="232" t="s">
        <v>64</v>
      </c>
      <c r="D2940" s="232" t="s">
        <v>753</v>
      </c>
      <c r="E2940" s="232">
        <v>2</v>
      </c>
      <c r="F2940" s="233">
        <v>34823</v>
      </c>
      <c r="G2940" s="232" t="s">
        <v>251</v>
      </c>
      <c r="H2940" s="234">
        <v>2</v>
      </c>
      <c r="I2940" s="236">
        <v>1</v>
      </c>
      <c r="J2940" s="236"/>
    </row>
    <row r="2941" spans="1:26" x14ac:dyDescent="0.3">
      <c r="A2941" s="232">
        <v>814157</v>
      </c>
      <c r="B2941" s="232" t="s">
        <v>5742</v>
      </c>
      <c r="C2941" s="232" t="s">
        <v>90</v>
      </c>
      <c r="D2941" s="232" t="s">
        <v>1003</v>
      </c>
      <c r="E2941" s="232">
        <v>2</v>
      </c>
      <c r="F2941" s="233" t="s">
        <v>5743</v>
      </c>
      <c r="G2941" s="232" t="s">
        <v>251</v>
      </c>
      <c r="H2941" s="234">
        <v>2</v>
      </c>
      <c r="I2941" s="236">
        <v>1</v>
      </c>
      <c r="J2941" s="236"/>
    </row>
    <row r="2942" spans="1:26" x14ac:dyDescent="0.3">
      <c r="A2942" s="232">
        <v>808967</v>
      </c>
      <c r="B2942" s="232" t="s">
        <v>1186</v>
      </c>
      <c r="C2942" s="232" t="s">
        <v>461</v>
      </c>
      <c r="D2942" s="232" t="s">
        <v>736</v>
      </c>
      <c r="E2942" s="232">
        <v>1</v>
      </c>
      <c r="F2942" s="233">
        <v>33086</v>
      </c>
      <c r="G2942" s="232" t="s">
        <v>251</v>
      </c>
      <c r="H2942" s="234">
        <v>2</v>
      </c>
      <c r="I2942" s="236">
        <v>1</v>
      </c>
      <c r="J2942" s="236"/>
      <c r="S2942" s="176">
        <v>2391</v>
      </c>
      <c r="T2942" s="235">
        <v>44406</v>
      </c>
      <c r="U2942" s="176">
        <v>12500</v>
      </c>
    </row>
    <row r="2943" spans="1:26" x14ac:dyDescent="0.3">
      <c r="A2943" s="232">
        <v>813622</v>
      </c>
      <c r="B2943" s="232" t="s">
        <v>1321</v>
      </c>
      <c r="C2943" s="232" t="s">
        <v>66</v>
      </c>
      <c r="D2943" s="232" t="s">
        <v>971</v>
      </c>
      <c r="E2943" s="232">
        <v>1</v>
      </c>
      <c r="F2943" s="233">
        <v>29528</v>
      </c>
      <c r="G2943" s="232" t="s">
        <v>251</v>
      </c>
      <c r="H2943" s="234">
        <v>2</v>
      </c>
      <c r="I2943" s="236">
        <v>1</v>
      </c>
      <c r="J2943" s="236"/>
      <c r="S2943" s="176">
        <v>2620</v>
      </c>
      <c r="T2943" s="235">
        <v>44427</v>
      </c>
      <c r="U2943" s="176">
        <v>13000</v>
      </c>
    </row>
    <row r="2944" spans="1:26" x14ac:dyDescent="0.3">
      <c r="A2944" s="232">
        <v>806059</v>
      </c>
      <c r="B2944" s="232" t="s">
        <v>1407</v>
      </c>
      <c r="C2944" s="232" t="s">
        <v>126</v>
      </c>
      <c r="D2944" s="232" t="s">
        <v>1408</v>
      </c>
      <c r="E2944" s="232">
        <v>1</v>
      </c>
      <c r="F2944" s="233" t="s">
        <v>1409</v>
      </c>
      <c r="G2944" s="232" t="s">
        <v>251</v>
      </c>
      <c r="H2944" s="234">
        <v>2</v>
      </c>
      <c r="I2944" s="236">
        <v>1</v>
      </c>
      <c r="J2944" s="236"/>
      <c r="Z2944" s="176" t="s">
        <v>1144</v>
      </c>
    </row>
    <row r="2945" spans="1:26" x14ac:dyDescent="0.3">
      <c r="A2945" s="232">
        <v>813510</v>
      </c>
      <c r="B2945" s="232" t="s">
        <v>1433</v>
      </c>
      <c r="C2945" s="232" t="s">
        <v>1434</v>
      </c>
      <c r="D2945" s="232" t="s">
        <v>826</v>
      </c>
      <c r="E2945" s="232">
        <v>1</v>
      </c>
      <c r="F2945" s="233">
        <v>36178</v>
      </c>
      <c r="G2945" s="232" t="s">
        <v>251</v>
      </c>
      <c r="H2945" s="234">
        <v>2</v>
      </c>
      <c r="I2945" s="236">
        <v>1</v>
      </c>
      <c r="J2945" s="236"/>
    </row>
    <row r="2946" spans="1:26" x14ac:dyDescent="0.3">
      <c r="A2946" s="232">
        <v>805196</v>
      </c>
      <c r="B2946" s="232" t="s">
        <v>1503</v>
      </c>
      <c r="C2946" s="232" t="s">
        <v>1504</v>
      </c>
      <c r="D2946" s="232" t="s">
        <v>1505</v>
      </c>
      <c r="E2946" s="232">
        <v>1</v>
      </c>
      <c r="F2946" s="233">
        <v>34733</v>
      </c>
      <c r="G2946" s="232" t="s">
        <v>663</v>
      </c>
      <c r="H2946" s="234">
        <v>2</v>
      </c>
      <c r="I2946" s="236">
        <v>1</v>
      </c>
      <c r="J2946" s="236"/>
      <c r="W2946" s="176" t="s">
        <v>1144</v>
      </c>
      <c r="X2946" s="176" t="s">
        <v>1144</v>
      </c>
      <c r="Y2946" s="176" t="s">
        <v>1144</v>
      </c>
      <c r="Z2946" s="176" t="s">
        <v>1144</v>
      </c>
    </row>
    <row r="2947" spans="1:26" x14ac:dyDescent="0.3">
      <c r="A2947" s="232">
        <v>810039</v>
      </c>
      <c r="B2947" s="232" t="s">
        <v>1614</v>
      </c>
      <c r="C2947" s="232" t="s">
        <v>89</v>
      </c>
      <c r="D2947" s="232" t="s">
        <v>784</v>
      </c>
      <c r="E2947" s="232">
        <v>1</v>
      </c>
      <c r="F2947" s="233" t="s">
        <v>1615</v>
      </c>
      <c r="G2947" s="232" t="s">
        <v>251</v>
      </c>
      <c r="H2947" s="234">
        <v>2</v>
      </c>
      <c r="I2947" s="236">
        <v>1</v>
      </c>
      <c r="J2947" s="236"/>
      <c r="W2947" s="176" t="s">
        <v>1144</v>
      </c>
      <c r="X2947" s="176" t="s">
        <v>1144</v>
      </c>
      <c r="Y2947" s="176" t="s">
        <v>1144</v>
      </c>
      <c r="Z2947" s="176" t="s">
        <v>1144</v>
      </c>
    </row>
    <row r="2948" spans="1:26" x14ac:dyDescent="0.3">
      <c r="A2948" s="232">
        <v>806565</v>
      </c>
      <c r="B2948" s="232" t="s">
        <v>1698</v>
      </c>
      <c r="C2948" s="232" t="s">
        <v>125</v>
      </c>
      <c r="D2948" s="232" t="s">
        <v>819</v>
      </c>
      <c r="E2948" s="232">
        <v>1</v>
      </c>
      <c r="F2948" s="233" t="s">
        <v>1699</v>
      </c>
      <c r="G2948" s="232" t="s">
        <v>610</v>
      </c>
      <c r="H2948" s="234">
        <v>2</v>
      </c>
      <c r="I2948" s="236">
        <v>1</v>
      </c>
      <c r="J2948" s="236"/>
      <c r="W2948" s="176" t="s">
        <v>1144</v>
      </c>
      <c r="X2948" s="176" t="s">
        <v>1144</v>
      </c>
      <c r="Y2948" s="176" t="s">
        <v>1144</v>
      </c>
      <c r="Z2948" s="176" t="s">
        <v>1144</v>
      </c>
    </row>
    <row r="2949" spans="1:26" x14ac:dyDescent="0.3">
      <c r="A2949" s="232">
        <v>807879</v>
      </c>
      <c r="B2949" s="232" t="s">
        <v>1777</v>
      </c>
      <c r="C2949" s="232" t="s">
        <v>64</v>
      </c>
      <c r="D2949" s="232" t="s">
        <v>837</v>
      </c>
      <c r="E2949" s="232">
        <v>1</v>
      </c>
      <c r="F2949" s="233">
        <v>30996</v>
      </c>
      <c r="G2949" s="232" t="s">
        <v>269</v>
      </c>
      <c r="H2949" s="234">
        <v>2</v>
      </c>
      <c r="I2949" s="236">
        <v>1</v>
      </c>
      <c r="J2949" s="236"/>
      <c r="Y2949" s="176" t="s">
        <v>1144</v>
      </c>
      <c r="Z2949" s="176" t="s">
        <v>1144</v>
      </c>
    </row>
    <row r="2950" spans="1:26" x14ac:dyDescent="0.3">
      <c r="A2950" s="232">
        <v>810174</v>
      </c>
      <c r="B2950" s="232" t="s">
        <v>2102</v>
      </c>
      <c r="C2950" s="232" t="s">
        <v>128</v>
      </c>
      <c r="D2950" s="232" t="s">
        <v>903</v>
      </c>
      <c r="E2950" s="232">
        <v>1</v>
      </c>
      <c r="F2950" s="233">
        <v>36312</v>
      </c>
      <c r="G2950" s="232" t="s">
        <v>251</v>
      </c>
      <c r="H2950" s="234">
        <v>2</v>
      </c>
      <c r="I2950" s="236">
        <v>1</v>
      </c>
      <c r="J2950" s="236"/>
      <c r="W2950" s="176" t="s">
        <v>1144</v>
      </c>
      <c r="X2950" s="176" t="s">
        <v>1144</v>
      </c>
      <c r="Y2950" s="176" t="s">
        <v>1144</v>
      </c>
      <c r="Z2950" s="176" t="s">
        <v>1144</v>
      </c>
    </row>
    <row r="2951" spans="1:26" x14ac:dyDescent="0.3">
      <c r="A2951" s="232">
        <v>808861</v>
      </c>
      <c r="B2951" s="232" t="s">
        <v>2146</v>
      </c>
      <c r="C2951" s="232" t="s">
        <v>90</v>
      </c>
      <c r="D2951" s="232" t="s">
        <v>2147</v>
      </c>
      <c r="E2951" s="232">
        <v>1</v>
      </c>
      <c r="F2951" s="233">
        <v>32524</v>
      </c>
      <c r="G2951" s="232" t="s">
        <v>2148</v>
      </c>
      <c r="H2951" s="234">
        <v>2</v>
      </c>
      <c r="I2951" s="236">
        <v>1</v>
      </c>
      <c r="J2951" s="236"/>
      <c r="Y2951" s="176" t="s">
        <v>1144</v>
      </c>
      <c r="Z2951" s="176" t="s">
        <v>1144</v>
      </c>
    </row>
    <row r="2952" spans="1:26" x14ac:dyDescent="0.3">
      <c r="A2952" s="232">
        <v>808864</v>
      </c>
      <c r="B2952" s="232" t="s">
        <v>2149</v>
      </c>
      <c r="C2952" s="232" t="s">
        <v>66</v>
      </c>
      <c r="D2952" s="232" t="s">
        <v>1061</v>
      </c>
      <c r="E2952" s="232">
        <v>1</v>
      </c>
      <c r="F2952" s="233">
        <v>35253</v>
      </c>
      <c r="G2952" s="232" t="s">
        <v>738</v>
      </c>
      <c r="H2952" s="234">
        <v>2</v>
      </c>
      <c r="I2952" s="236">
        <v>1</v>
      </c>
      <c r="J2952" s="236"/>
      <c r="X2952" s="176" t="s">
        <v>1144</v>
      </c>
      <c r="Y2952" s="176" t="s">
        <v>1144</v>
      </c>
      <c r="Z2952" s="176" t="s">
        <v>1144</v>
      </c>
    </row>
    <row r="2953" spans="1:26" x14ac:dyDescent="0.3">
      <c r="A2953" s="232">
        <v>810077</v>
      </c>
      <c r="B2953" s="232" t="s">
        <v>2165</v>
      </c>
      <c r="C2953" s="232" t="s">
        <v>66</v>
      </c>
      <c r="D2953" s="232" t="s">
        <v>958</v>
      </c>
      <c r="E2953" s="232">
        <v>1</v>
      </c>
      <c r="F2953" s="233">
        <v>35431</v>
      </c>
      <c r="G2953" s="232" t="s">
        <v>251</v>
      </c>
      <c r="H2953" s="234">
        <v>2</v>
      </c>
      <c r="I2953" s="236">
        <v>1</v>
      </c>
      <c r="J2953" s="236"/>
      <c r="X2953" s="176" t="s">
        <v>1144</v>
      </c>
      <c r="Y2953" s="176" t="s">
        <v>1144</v>
      </c>
      <c r="Z2953" s="176" t="s">
        <v>1144</v>
      </c>
    </row>
    <row r="2954" spans="1:26" x14ac:dyDescent="0.3">
      <c r="A2954" s="232">
        <v>810293</v>
      </c>
      <c r="B2954" s="232" t="s">
        <v>2167</v>
      </c>
      <c r="C2954" s="232" t="s">
        <v>82</v>
      </c>
      <c r="D2954" s="232" t="s">
        <v>1359</v>
      </c>
      <c r="E2954" s="232">
        <v>1</v>
      </c>
      <c r="F2954" s="233">
        <v>28164</v>
      </c>
      <c r="G2954" s="232" t="s">
        <v>702</v>
      </c>
      <c r="H2954" s="234">
        <v>2</v>
      </c>
      <c r="I2954" s="236">
        <v>1</v>
      </c>
      <c r="J2954" s="236"/>
      <c r="X2954" s="176" t="s">
        <v>1144</v>
      </c>
      <c r="Y2954" s="176" t="s">
        <v>1144</v>
      </c>
      <c r="Z2954" s="176" t="s">
        <v>1144</v>
      </c>
    </row>
    <row r="2955" spans="1:26" x14ac:dyDescent="0.3">
      <c r="A2955" s="232">
        <v>812029</v>
      </c>
      <c r="B2955" s="232" t="s">
        <v>2218</v>
      </c>
      <c r="C2955" s="232" t="s">
        <v>455</v>
      </c>
      <c r="D2955" s="232" t="s">
        <v>680</v>
      </c>
      <c r="E2955" s="232">
        <v>1</v>
      </c>
      <c r="F2955" s="233">
        <v>36357</v>
      </c>
      <c r="G2955" s="232" t="s">
        <v>251</v>
      </c>
      <c r="H2955" s="234">
        <v>2</v>
      </c>
      <c r="I2955" s="236">
        <v>1</v>
      </c>
      <c r="J2955" s="236"/>
      <c r="Y2955" s="176" t="s">
        <v>1144</v>
      </c>
      <c r="Z2955" s="176" t="s">
        <v>1144</v>
      </c>
    </row>
    <row r="2956" spans="1:26" x14ac:dyDescent="0.3">
      <c r="A2956" s="232">
        <v>812280</v>
      </c>
      <c r="B2956" s="232" t="s">
        <v>2327</v>
      </c>
      <c r="C2956" s="232" t="s">
        <v>64</v>
      </c>
      <c r="D2956" s="232" t="s">
        <v>726</v>
      </c>
      <c r="E2956" s="232">
        <v>1</v>
      </c>
      <c r="F2956" s="233">
        <v>35600</v>
      </c>
      <c r="G2956" s="232" t="s">
        <v>663</v>
      </c>
      <c r="H2956" s="234">
        <v>2</v>
      </c>
      <c r="I2956" s="236">
        <v>1</v>
      </c>
      <c r="J2956" s="236"/>
      <c r="Y2956" s="176" t="s">
        <v>1144</v>
      </c>
      <c r="Z2956" s="176" t="s">
        <v>1144</v>
      </c>
    </row>
    <row r="2957" spans="1:26" x14ac:dyDescent="0.3">
      <c r="A2957" s="232">
        <v>812316</v>
      </c>
      <c r="B2957" s="232" t="s">
        <v>2356</v>
      </c>
      <c r="C2957" s="232" t="s">
        <v>136</v>
      </c>
      <c r="D2957" s="232" t="s">
        <v>627</v>
      </c>
      <c r="E2957" s="232">
        <v>1</v>
      </c>
      <c r="F2957" s="233">
        <v>34648</v>
      </c>
      <c r="G2957" s="232" t="s">
        <v>251</v>
      </c>
      <c r="H2957" s="234">
        <v>2</v>
      </c>
      <c r="I2957" s="236">
        <v>1</v>
      </c>
      <c r="J2957" s="236"/>
      <c r="Y2957" s="176" t="s">
        <v>1144</v>
      </c>
      <c r="Z2957" s="176" t="s">
        <v>1144</v>
      </c>
    </row>
    <row r="2958" spans="1:26" x14ac:dyDescent="0.3">
      <c r="A2958" s="232">
        <v>812332</v>
      </c>
      <c r="B2958" s="232" t="s">
        <v>2367</v>
      </c>
      <c r="C2958" s="232" t="s">
        <v>92</v>
      </c>
      <c r="D2958" s="232" t="s">
        <v>670</v>
      </c>
      <c r="E2958" s="232">
        <v>1</v>
      </c>
      <c r="F2958" s="233">
        <v>36161</v>
      </c>
      <c r="G2958" s="232" t="s">
        <v>799</v>
      </c>
      <c r="H2958" s="234">
        <v>2</v>
      </c>
      <c r="I2958" s="236">
        <v>1</v>
      </c>
      <c r="J2958" s="236"/>
      <c r="Y2958" s="176" t="s">
        <v>1144</v>
      </c>
      <c r="Z2958" s="176" t="s">
        <v>1144</v>
      </c>
    </row>
    <row r="2959" spans="1:26" x14ac:dyDescent="0.3">
      <c r="A2959" s="232">
        <v>812751</v>
      </c>
      <c r="B2959" s="232" t="s">
        <v>2551</v>
      </c>
      <c r="C2959" s="232" t="s">
        <v>104</v>
      </c>
      <c r="D2959" s="232" t="s">
        <v>875</v>
      </c>
      <c r="E2959" s="232">
        <v>1</v>
      </c>
      <c r="F2959" s="233">
        <v>35644</v>
      </c>
      <c r="G2959" s="232" t="s">
        <v>251</v>
      </c>
      <c r="H2959" s="234">
        <v>2</v>
      </c>
      <c r="I2959" s="236">
        <v>1</v>
      </c>
      <c r="J2959" s="236"/>
      <c r="Y2959" s="176" t="s">
        <v>1144</v>
      </c>
      <c r="Z2959" s="176" t="s">
        <v>1144</v>
      </c>
    </row>
    <row r="2960" spans="1:26" x14ac:dyDescent="0.3">
      <c r="A2960" s="232">
        <v>813146</v>
      </c>
      <c r="B2960" s="232" t="s">
        <v>2817</v>
      </c>
      <c r="C2960" s="232" t="s">
        <v>123</v>
      </c>
      <c r="D2960" s="232" t="s">
        <v>726</v>
      </c>
      <c r="E2960" s="232">
        <v>1</v>
      </c>
      <c r="F2960" s="233">
        <v>35883</v>
      </c>
      <c r="G2960" s="232" t="s">
        <v>251</v>
      </c>
      <c r="H2960" s="234">
        <v>2</v>
      </c>
      <c r="I2960" s="236">
        <v>1</v>
      </c>
      <c r="J2960" s="236"/>
      <c r="Y2960" s="176" t="s">
        <v>1144</v>
      </c>
      <c r="Z2960" s="176" t="s">
        <v>1144</v>
      </c>
    </row>
    <row r="2961" spans="1:26" x14ac:dyDescent="0.3">
      <c r="A2961" s="232">
        <v>813440</v>
      </c>
      <c r="B2961" s="232" t="s">
        <v>362</v>
      </c>
      <c r="C2961" s="232" t="s">
        <v>63</v>
      </c>
      <c r="D2961" s="232" t="s">
        <v>1072</v>
      </c>
      <c r="E2961" s="232">
        <v>1</v>
      </c>
      <c r="F2961" s="233">
        <v>32196</v>
      </c>
      <c r="G2961" s="232" t="s">
        <v>269</v>
      </c>
      <c r="H2961" s="234">
        <v>2</v>
      </c>
      <c r="I2961" s="236">
        <v>1</v>
      </c>
      <c r="J2961" s="236"/>
      <c r="Y2961" s="176" t="s">
        <v>1144</v>
      </c>
      <c r="Z2961" s="176" t="s">
        <v>1144</v>
      </c>
    </row>
    <row r="2962" spans="1:26" x14ac:dyDescent="0.3">
      <c r="A2962" s="232">
        <v>805763</v>
      </c>
      <c r="B2962" s="232" t="s">
        <v>2968</v>
      </c>
      <c r="C2962" s="232" t="s">
        <v>68</v>
      </c>
      <c r="D2962" s="232" t="s">
        <v>986</v>
      </c>
      <c r="E2962" s="232">
        <v>1</v>
      </c>
      <c r="F2962" s="233">
        <v>32480</v>
      </c>
      <c r="G2962" s="232" t="s">
        <v>253</v>
      </c>
      <c r="H2962" s="234">
        <v>2</v>
      </c>
      <c r="I2962" s="236">
        <v>1</v>
      </c>
      <c r="J2962" s="236"/>
      <c r="W2962" s="176" t="s">
        <v>1144</v>
      </c>
      <c r="Y2962" s="176" t="s">
        <v>1144</v>
      </c>
      <c r="Z2962" s="176" t="s">
        <v>1144</v>
      </c>
    </row>
    <row r="2963" spans="1:26" x14ac:dyDescent="0.3">
      <c r="A2963" s="232">
        <v>806692</v>
      </c>
      <c r="B2963" s="232" t="s">
        <v>353</v>
      </c>
      <c r="C2963" s="232" t="s">
        <v>132</v>
      </c>
      <c r="D2963" s="232" t="s">
        <v>1061</v>
      </c>
      <c r="E2963" s="232">
        <v>1</v>
      </c>
      <c r="G2963" s="232" t="s">
        <v>1064</v>
      </c>
      <c r="H2963" s="234">
        <v>2</v>
      </c>
      <c r="I2963" s="236">
        <v>1</v>
      </c>
      <c r="J2963" s="236"/>
      <c r="W2963" s="176" t="s">
        <v>1144</v>
      </c>
      <c r="X2963" s="176" t="s">
        <v>1144</v>
      </c>
      <c r="Y2963" s="176" t="s">
        <v>1144</v>
      </c>
      <c r="Z2963" s="176" t="s">
        <v>1144</v>
      </c>
    </row>
    <row r="2964" spans="1:26" x14ac:dyDescent="0.3">
      <c r="A2964" s="232">
        <v>807461</v>
      </c>
      <c r="B2964" s="232" t="s">
        <v>2998</v>
      </c>
      <c r="C2964" s="232" t="s">
        <v>66</v>
      </c>
      <c r="D2964" s="232" t="s">
        <v>670</v>
      </c>
      <c r="E2964" s="232">
        <v>1</v>
      </c>
      <c r="F2964" s="233">
        <v>33193</v>
      </c>
      <c r="G2964" s="232" t="s">
        <v>663</v>
      </c>
      <c r="H2964" s="234">
        <v>2</v>
      </c>
      <c r="I2964" s="236">
        <v>1</v>
      </c>
      <c r="J2964" s="236"/>
      <c r="W2964" s="176" t="s">
        <v>1144</v>
      </c>
      <c r="X2964" s="176" t="s">
        <v>1144</v>
      </c>
      <c r="Y2964" s="176" t="s">
        <v>1144</v>
      </c>
      <c r="Z2964" s="176" t="s">
        <v>1144</v>
      </c>
    </row>
    <row r="2965" spans="1:26" x14ac:dyDescent="0.3">
      <c r="A2965" s="232">
        <v>809492</v>
      </c>
      <c r="B2965" s="232" t="s">
        <v>3049</v>
      </c>
      <c r="C2965" s="232" t="s">
        <v>163</v>
      </c>
      <c r="D2965" s="232" t="s">
        <v>706</v>
      </c>
      <c r="E2965" s="232">
        <v>1</v>
      </c>
      <c r="F2965" s="233">
        <v>34457</v>
      </c>
      <c r="G2965" s="232" t="s">
        <v>702</v>
      </c>
      <c r="H2965" s="234">
        <v>2</v>
      </c>
      <c r="I2965" s="236">
        <v>1</v>
      </c>
      <c r="J2965" s="236"/>
      <c r="W2965" s="176" t="s">
        <v>1144</v>
      </c>
      <c r="X2965" s="176" t="s">
        <v>1144</v>
      </c>
      <c r="Y2965" s="176" t="s">
        <v>1144</v>
      </c>
      <c r="Z2965" s="176" t="s">
        <v>1144</v>
      </c>
    </row>
    <row r="2966" spans="1:26" x14ac:dyDescent="0.3">
      <c r="A2966" s="232">
        <v>809991</v>
      </c>
      <c r="B2966" s="232" t="s">
        <v>3076</v>
      </c>
      <c r="C2966" s="232" t="s">
        <v>129</v>
      </c>
      <c r="D2966" s="232" t="s">
        <v>829</v>
      </c>
      <c r="E2966" s="232">
        <v>1</v>
      </c>
      <c r="F2966" s="233">
        <v>36526</v>
      </c>
      <c r="G2966" s="232" t="s">
        <v>251</v>
      </c>
      <c r="H2966" s="234">
        <v>2</v>
      </c>
      <c r="I2966" s="236">
        <v>1</v>
      </c>
      <c r="J2966" s="236"/>
      <c r="W2966" s="176" t="s">
        <v>1144</v>
      </c>
      <c r="X2966" s="176" t="s">
        <v>1144</v>
      </c>
      <c r="Y2966" s="176" t="s">
        <v>1144</v>
      </c>
      <c r="Z2966" s="176" t="s">
        <v>1144</v>
      </c>
    </row>
    <row r="2967" spans="1:26" x14ac:dyDescent="0.3">
      <c r="A2967" s="232">
        <v>810999</v>
      </c>
      <c r="B2967" s="232" t="s">
        <v>3149</v>
      </c>
      <c r="C2967" s="232" t="s">
        <v>3150</v>
      </c>
      <c r="D2967" s="232" t="s">
        <v>830</v>
      </c>
      <c r="E2967" s="232">
        <v>1</v>
      </c>
      <c r="F2967" s="233">
        <v>24324</v>
      </c>
      <c r="G2967" s="232" t="s">
        <v>251</v>
      </c>
      <c r="H2967" s="234">
        <v>2</v>
      </c>
      <c r="I2967" s="236">
        <v>1</v>
      </c>
      <c r="J2967" s="236"/>
      <c r="W2967" s="176" t="s">
        <v>1144</v>
      </c>
      <c r="X2967" s="176" t="s">
        <v>1144</v>
      </c>
      <c r="Y2967" s="176" t="s">
        <v>1144</v>
      </c>
      <c r="Z2967" s="176" t="s">
        <v>1144</v>
      </c>
    </row>
    <row r="2968" spans="1:26" x14ac:dyDescent="0.3">
      <c r="A2968" s="232">
        <v>811568</v>
      </c>
      <c r="B2968" s="232" t="s">
        <v>3357</v>
      </c>
      <c r="C2968" s="232" t="s">
        <v>136</v>
      </c>
      <c r="D2968" s="232" t="s">
        <v>747</v>
      </c>
      <c r="E2968" s="232">
        <v>1</v>
      </c>
      <c r="F2968" s="233">
        <v>36163</v>
      </c>
      <c r="G2968" s="232" t="s">
        <v>251</v>
      </c>
      <c r="H2968" s="234">
        <v>2</v>
      </c>
      <c r="I2968" s="236">
        <v>1</v>
      </c>
      <c r="J2968" s="236"/>
      <c r="W2968" s="176" t="s">
        <v>1144</v>
      </c>
      <c r="X2968" s="176" t="s">
        <v>1144</v>
      </c>
      <c r="Y2968" s="176" t="s">
        <v>1144</v>
      </c>
      <c r="Z2968" s="176" t="s">
        <v>1144</v>
      </c>
    </row>
    <row r="2969" spans="1:26" x14ac:dyDescent="0.3">
      <c r="A2969" s="232">
        <v>809404</v>
      </c>
      <c r="B2969" s="232" t="s">
        <v>3566</v>
      </c>
      <c r="C2969" s="232" t="s">
        <v>80</v>
      </c>
      <c r="D2969" s="232" t="s">
        <v>958</v>
      </c>
      <c r="E2969" s="232">
        <v>1</v>
      </c>
      <c r="F2969" s="233">
        <v>36170</v>
      </c>
      <c r="G2969" s="232" t="s">
        <v>253</v>
      </c>
      <c r="H2969" s="234">
        <v>2</v>
      </c>
      <c r="I2969" s="236">
        <v>1</v>
      </c>
      <c r="J2969" s="236"/>
      <c r="X2969" s="176" t="s">
        <v>1144</v>
      </c>
      <c r="Y2969" s="176" t="s">
        <v>1144</v>
      </c>
      <c r="Z2969" s="176" t="s">
        <v>1144</v>
      </c>
    </row>
    <row r="2970" spans="1:26" x14ac:dyDescent="0.3">
      <c r="A2970" s="232">
        <v>810040</v>
      </c>
      <c r="B2970" s="232" t="s">
        <v>3582</v>
      </c>
      <c r="C2970" s="232" t="s">
        <v>1213</v>
      </c>
      <c r="D2970" s="232" t="s">
        <v>998</v>
      </c>
      <c r="E2970" s="232">
        <v>1</v>
      </c>
      <c r="F2970" s="233">
        <v>35431</v>
      </c>
      <c r="G2970" s="232" t="s">
        <v>251</v>
      </c>
      <c r="H2970" s="234">
        <v>2</v>
      </c>
      <c r="I2970" s="236">
        <v>1</v>
      </c>
      <c r="J2970" s="236"/>
      <c r="X2970" s="176" t="s">
        <v>1144</v>
      </c>
      <c r="Y2970" s="176" t="s">
        <v>1144</v>
      </c>
      <c r="Z2970" s="176" t="s">
        <v>1144</v>
      </c>
    </row>
    <row r="2971" spans="1:26" x14ac:dyDescent="0.3">
      <c r="A2971" s="232">
        <v>811023</v>
      </c>
      <c r="B2971" s="232" t="s">
        <v>3627</v>
      </c>
      <c r="C2971" s="232" t="s">
        <v>2628</v>
      </c>
      <c r="D2971" s="232" t="s">
        <v>909</v>
      </c>
      <c r="E2971" s="232">
        <v>1</v>
      </c>
      <c r="F2971" s="233">
        <v>34779</v>
      </c>
      <c r="G2971" s="232" t="s">
        <v>702</v>
      </c>
      <c r="H2971" s="234">
        <v>2</v>
      </c>
      <c r="I2971" s="236">
        <v>1</v>
      </c>
      <c r="J2971" s="236"/>
      <c r="X2971" s="176" t="s">
        <v>1144</v>
      </c>
      <c r="Y2971" s="176" t="s">
        <v>1144</v>
      </c>
      <c r="Z2971" s="176" t="s">
        <v>1144</v>
      </c>
    </row>
    <row r="2972" spans="1:26" x14ac:dyDescent="0.3">
      <c r="A2972" s="232">
        <v>811053</v>
      </c>
      <c r="B2972" s="232" t="s">
        <v>3639</v>
      </c>
      <c r="C2972" s="232" t="s">
        <v>3640</v>
      </c>
      <c r="D2972" s="232" t="s">
        <v>3641</v>
      </c>
      <c r="E2972" s="232">
        <v>1</v>
      </c>
      <c r="F2972" s="233">
        <v>32429</v>
      </c>
      <c r="G2972" s="232" t="s">
        <v>3642</v>
      </c>
      <c r="H2972" s="234">
        <v>2</v>
      </c>
      <c r="I2972" s="236">
        <v>1</v>
      </c>
      <c r="J2972" s="236"/>
      <c r="Y2972" s="176" t="s">
        <v>1144</v>
      </c>
      <c r="Z2972" s="176" t="s">
        <v>1144</v>
      </c>
    </row>
    <row r="2973" spans="1:26" x14ac:dyDescent="0.3">
      <c r="A2973" s="232">
        <v>811085</v>
      </c>
      <c r="B2973" s="232" t="s">
        <v>3663</v>
      </c>
      <c r="C2973" s="232" t="s">
        <v>187</v>
      </c>
      <c r="D2973" s="232" t="s">
        <v>747</v>
      </c>
      <c r="E2973" s="232">
        <v>1</v>
      </c>
      <c r="F2973" s="233">
        <v>32098</v>
      </c>
      <c r="G2973" s="232" t="s">
        <v>251</v>
      </c>
      <c r="H2973" s="234">
        <v>2</v>
      </c>
      <c r="I2973" s="236">
        <v>1</v>
      </c>
      <c r="J2973" s="236"/>
      <c r="Y2973" s="176" t="s">
        <v>1144</v>
      </c>
      <c r="Z2973" s="176" t="s">
        <v>1144</v>
      </c>
    </row>
    <row r="2974" spans="1:26" x14ac:dyDescent="0.3">
      <c r="A2974" s="232">
        <v>811371</v>
      </c>
      <c r="B2974" s="232" t="s">
        <v>3728</v>
      </c>
      <c r="C2974" s="232" t="s">
        <v>2708</v>
      </c>
      <c r="D2974" s="232" t="s">
        <v>691</v>
      </c>
      <c r="E2974" s="232">
        <v>1</v>
      </c>
      <c r="F2974" s="233">
        <v>35830</v>
      </c>
      <c r="G2974" s="232" t="s">
        <v>251</v>
      </c>
      <c r="H2974" s="234">
        <v>2</v>
      </c>
      <c r="I2974" s="236">
        <v>1</v>
      </c>
      <c r="J2974" s="236"/>
      <c r="X2974" s="176" t="s">
        <v>1144</v>
      </c>
      <c r="Y2974" s="176" t="s">
        <v>1144</v>
      </c>
      <c r="Z2974" s="176" t="s">
        <v>1144</v>
      </c>
    </row>
    <row r="2975" spans="1:26" x14ac:dyDescent="0.3">
      <c r="A2975" s="232">
        <v>811390</v>
      </c>
      <c r="B2975" s="232" t="s">
        <v>3746</v>
      </c>
      <c r="C2975" s="232" t="s">
        <v>148</v>
      </c>
      <c r="D2975" s="232" t="s">
        <v>3747</v>
      </c>
      <c r="E2975" s="232">
        <v>1</v>
      </c>
      <c r="F2975" s="233">
        <v>35829</v>
      </c>
      <c r="G2975" s="232" t="s">
        <v>251</v>
      </c>
      <c r="H2975" s="234">
        <v>2</v>
      </c>
      <c r="I2975" s="236">
        <v>1</v>
      </c>
      <c r="J2975" s="236"/>
      <c r="X2975" s="176" t="s">
        <v>1144</v>
      </c>
      <c r="Y2975" s="176" t="s">
        <v>1144</v>
      </c>
      <c r="Z2975" s="176" t="s">
        <v>1144</v>
      </c>
    </row>
    <row r="2976" spans="1:26" x14ac:dyDescent="0.3">
      <c r="A2976" s="232">
        <v>812626</v>
      </c>
      <c r="B2976" s="232" t="s">
        <v>3915</v>
      </c>
      <c r="C2976" s="232" t="s">
        <v>114</v>
      </c>
      <c r="D2976" s="232" t="s">
        <v>727</v>
      </c>
      <c r="E2976" s="232">
        <v>1</v>
      </c>
      <c r="F2976" s="233" t="s">
        <v>3916</v>
      </c>
      <c r="G2976" s="232" t="s">
        <v>251</v>
      </c>
      <c r="H2976" s="234">
        <v>2</v>
      </c>
      <c r="I2976" s="236">
        <v>1</v>
      </c>
      <c r="J2976" s="236"/>
      <c r="Y2976" s="176" t="s">
        <v>1144</v>
      </c>
      <c r="Z2976" s="176" t="s">
        <v>1144</v>
      </c>
    </row>
    <row r="2977" spans="1:26" x14ac:dyDescent="0.3">
      <c r="A2977" s="232">
        <v>807674</v>
      </c>
      <c r="B2977" s="232" t="s">
        <v>4063</v>
      </c>
      <c r="C2977" s="232" t="s">
        <v>66</v>
      </c>
      <c r="D2977" s="232" t="s">
        <v>747</v>
      </c>
      <c r="E2977" s="232">
        <v>1</v>
      </c>
      <c r="F2977" s="233">
        <v>35479</v>
      </c>
      <c r="G2977" s="232" t="s">
        <v>251</v>
      </c>
      <c r="H2977" s="234">
        <v>2</v>
      </c>
      <c r="I2977" s="236">
        <v>1</v>
      </c>
      <c r="J2977" s="236"/>
      <c r="W2977" s="176" t="s">
        <v>1144</v>
      </c>
      <c r="X2977" s="176" t="s">
        <v>1144</v>
      </c>
      <c r="Y2977" s="176" t="s">
        <v>1144</v>
      </c>
      <c r="Z2977" s="176" t="s">
        <v>1144</v>
      </c>
    </row>
    <row r="2978" spans="1:26" x14ac:dyDescent="0.3">
      <c r="A2978" s="232">
        <v>810822</v>
      </c>
      <c r="B2978" s="232" t="s">
        <v>4112</v>
      </c>
      <c r="C2978" s="232" t="s">
        <v>66</v>
      </c>
      <c r="D2978" s="232" t="s">
        <v>1013</v>
      </c>
      <c r="E2978" s="232">
        <v>1</v>
      </c>
      <c r="F2978" s="233">
        <v>35431</v>
      </c>
      <c r="G2978" s="232" t="s">
        <v>269</v>
      </c>
      <c r="H2978" s="234">
        <v>2</v>
      </c>
      <c r="I2978" s="236">
        <v>1</v>
      </c>
      <c r="J2978" s="236"/>
      <c r="W2978" s="176" t="s">
        <v>1144</v>
      </c>
      <c r="X2978" s="176" t="s">
        <v>1144</v>
      </c>
      <c r="Y2978" s="176" t="s">
        <v>1144</v>
      </c>
      <c r="Z2978" s="176" t="s">
        <v>1144</v>
      </c>
    </row>
    <row r="2979" spans="1:26" x14ac:dyDescent="0.3">
      <c r="A2979" s="232">
        <v>810843</v>
      </c>
      <c r="B2979" s="232" t="s">
        <v>4132</v>
      </c>
      <c r="C2979" s="232" t="s">
        <v>205</v>
      </c>
      <c r="D2979" s="232" t="s">
        <v>664</v>
      </c>
      <c r="E2979" s="232">
        <v>1</v>
      </c>
      <c r="F2979" s="233">
        <v>34308</v>
      </c>
      <c r="G2979" s="232" t="s">
        <v>251</v>
      </c>
      <c r="H2979" s="234">
        <v>2</v>
      </c>
      <c r="I2979" s="236">
        <v>1</v>
      </c>
      <c r="J2979" s="236"/>
      <c r="W2979" s="176" t="s">
        <v>1144</v>
      </c>
      <c r="X2979" s="176" t="s">
        <v>1144</v>
      </c>
      <c r="Y2979" s="176" t="s">
        <v>1144</v>
      </c>
      <c r="Z2979" s="176" t="s">
        <v>1144</v>
      </c>
    </row>
    <row r="2980" spans="1:26" x14ac:dyDescent="0.3">
      <c r="A2980" s="232">
        <v>811471</v>
      </c>
      <c r="B2980" s="232" t="s">
        <v>4194</v>
      </c>
      <c r="C2980" s="232" t="s">
        <v>69</v>
      </c>
      <c r="D2980" s="232" t="s">
        <v>614</v>
      </c>
      <c r="E2980" s="232">
        <v>1</v>
      </c>
      <c r="F2980" s="233">
        <v>36161</v>
      </c>
      <c r="G2980" s="232" t="s">
        <v>663</v>
      </c>
      <c r="H2980" s="234">
        <v>2</v>
      </c>
      <c r="I2980" s="236">
        <v>1</v>
      </c>
      <c r="J2980" s="236"/>
      <c r="W2980" s="176" t="s">
        <v>1144</v>
      </c>
      <c r="X2980" s="176" t="s">
        <v>1144</v>
      </c>
      <c r="Y2980" s="176" t="s">
        <v>1144</v>
      </c>
      <c r="Z2980" s="176" t="s">
        <v>1144</v>
      </c>
    </row>
    <row r="2981" spans="1:26" x14ac:dyDescent="0.3">
      <c r="A2981" s="232">
        <v>811495</v>
      </c>
      <c r="B2981" s="232" t="s">
        <v>1698</v>
      </c>
      <c r="C2981" s="232" t="s">
        <v>504</v>
      </c>
      <c r="D2981" s="232" t="s">
        <v>704</v>
      </c>
      <c r="E2981" s="232">
        <v>1</v>
      </c>
      <c r="F2981" s="233">
        <v>35434</v>
      </c>
      <c r="G2981" s="232" t="s">
        <v>251</v>
      </c>
      <c r="H2981" s="234">
        <v>2</v>
      </c>
      <c r="I2981" s="236">
        <v>1</v>
      </c>
      <c r="J2981" s="236"/>
      <c r="W2981" s="176" t="s">
        <v>1144</v>
      </c>
      <c r="X2981" s="176" t="s">
        <v>1144</v>
      </c>
      <c r="Y2981" s="176" t="s">
        <v>1144</v>
      </c>
      <c r="Z2981" s="176" t="s">
        <v>1144</v>
      </c>
    </row>
    <row r="2982" spans="1:26" x14ac:dyDescent="0.3">
      <c r="A2982" s="232">
        <v>810959</v>
      </c>
      <c r="B2982" s="232" t="s">
        <v>4273</v>
      </c>
      <c r="C2982" s="232" t="s">
        <v>66</v>
      </c>
      <c r="D2982" s="232" t="s">
        <v>4274</v>
      </c>
      <c r="E2982" s="232">
        <v>1</v>
      </c>
      <c r="F2982" s="233">
        <v>32509</v>
      </c>
      <c r="G2982" s="232" t="s">
        <v>960</v>
      </c>
      <c r="H2982" s="234">
        <v>2</v>
      </c>
      <c r="I2982" s="236">
        <v>1</v>
      </c>
      <c r="J2982" s="236"/>
      <c r="Y2982" s="176" t="s">
        <v>1144</v>
      </c>
      <c r="Z2982" s="176" t="s">
        <v>1144</v>
      </c>
    </row>
    <row r="2983" spans="1:26" x14ac:dyDescent="0.3">
      <c r="A2983" s="232">
        <v>812357</v>
      </c>
      <c r="B2983" s="232" t="s">
        <v>4311</v>
      </c>
      <c r="C2983" s="232" t="s">
        <v>98</v>
      </c>
      <c r="D2983" s="232" t="s">
        <v>735</v>
      </c>
      <c r="E2983" s="232">
        <v>1</v>
      </c>
      <c r="F2983" s="233">
        <v>35534</v>
      </c>
      <c r="G2983" s="232" t="s">
        <v>251</v>
      </c>
      <c r="H2983" s="234">
        <v>2</v>
      </c>
      <c r="I2983" s="236">
        <v>1</v>
      </c>
      <c r="J2983" s="236"/>
      <c r="Y2983" s="176" t="s">
        <v>1144</v>
      </c>
      <c r="Z2983" s="176" t="s">
        <v>1144</v>
      </c>
    </row>
    <row r="2984" spans="1:26" x14ac:dyDescent="0.3">
      <c r="A2984" s="232">
        <v>813787</v>
      </c>
      <c r="B2984" s="232" t="s">
        <v>4483</v>
      </c>
      <c r="C2984" s="232" t="s">
        <v>158</v>
      </c>
      <c r="D2984" s="232" t="s">
        <v>921</v>
      </c>
      <c r="E2984" s="232">
        <v>1</v>
      </c>
      <c r="F2984" s="233" t="s">
        <v>4484</v>
      </c>
      <c r="G2984" s="232" t="s">
        <v>251</v>
      </c>
      <c r="H2984" s="234">
        <v>2</v>
      </c>
      <c r="I2984" s="236">
        <v>1</v>
      </c>
      <c r="J2984" s="236"/>
      <c r="Z2984" s="176" t="s">
        <v>1144</v>
      </c>
    </row>
    <row r="2985" spans="1:26" x14ac:dyDescent="0.3">
      <c r="A2985" s="232">
        <v>806908</v>
      </c>
      <c r="B2985" s="232" t="s">
        <v>4588</v>
      </c>
      <c r="C2985" s="232" t="s">
        <v>64</v>
      </c>
      <c r="D2985" s="232" t="s">
        <v>918</v>
      </c>
      <c r="E2985" s="232">
        <v>1</v>
      </c>
      <c r="F2985" s="233">
        <v>34833</v>
      </c>
      <c r="G2985" s="232" t="s">
        <v>251</v>
      </c>
      <c r="H2985" s="234">
        <v>2</v>
      </c>
      <c r="I2985" s="236">
        <v>1</v>
      </c>
      <c r="J2985" s="236"/>
      <c r="Z2985" s="176" t="s">
        <v>1144</v>
      </c>
    </row>
    <row r="2986" spans="1:26" x14ac:dyDescent="0.3">
      <c r="A2986" s="232">
        <v>810922</v>
      </c>
      <c r="B2986" s="232" t="s">
        <v>4599</v>
      </c>
      <c r="C2986" s="232" t="s">
        <v>69</v>
      </c>
      <c r="D2986" s="232" t="s">
        <v>830</v>
      </c>
      <c r="E2986" s="232">
        <v>1</v>
      </c>
      <c r="F2986" s="233">
        <v>36173</v>
      </c>
      <c r="G2986" s="232" t="s">
        <v>702</v>
      </c>
      <c r="H2986" s="234">
        <v>2</v>
      </c>
      <c r="I2986" s="236">
        <v>1</v>
      </c>
      <c r="J2986" s="236"/>
      <c r="Z2986" s="176" t="s">
        <v>1144</v>
      </c>
    </row>
    <row r="2987" spans="1:26" x14ac:dyDescent="0.3">
      <c r="A2987" s="232">
        <v>809034</v>
      </c>
      <c r="B2987" s="232" t="s">
        <v>4686</v>
      </c>
      <c r="C2987" s="232" t="s">
        <v>162</v>
      </c>
      <c r="D2987" s="232" t="s">
        <v>659</v>
      </c>
      <c r="E2987" s="232">
        <v>1</v>
      </c>
      <c r="F2987" s="233">
        <v>35681</v>
      </c>
      <c r="G2987" s="232" t="s">
        <v>251</v>
      </c>
      <c r="H2987" s="234">
        <v>2</v>
      </c>
      <c r="I2987" s="236">
        <v>1</v>
      </c>
      <c r="J2987" s="236"/>
      <c r="W2987" s="176" t="s">
        <v>1144</v>
      </c>
      <c r="X2987" s="176" t="s">
        <v>1144</v>
      </c>
      <c r="Z2987" s="176" t="s">
        <v>1144</v>
      </c>
    </row>
    <row r="2988" spans="1:26" x14ac:dyDescent="0.3">
      <c r="A2988" s="232">
        <v>811977</v>
      </c>
      <c r="B2988" s="232" t="s">
        <v>516</v>
      </c>
      <c r="C2988" s="232" t="s">
        <v>68</v>
      </c>
      <c r="D2988" s="232" t="s">
        <v>649</v>
      </c>
      <c r="E2988" s="232">
        <v>1</v>
      </c>
      <c r="F2988" s="233">
        <v>35303</v>
      </c>
      <c r="G2988" s="232" t="s">
        <v>251</v>
      </c>
      <c r="H2988" s="234">
        <v>2</v>
      </c>
      <c r="I2988" s="236">
        <v>1</v>
      </c>
      <c r="J2988" s="236"/>
      <c r="Z2988" s="176" t="s">
        <v>1144</v>
      </c>
    </row>
    <row r="2989" spans="1:26" x14ac:dyDescent="0.3">
      <c r="A2989" s="232">
        <v>812024</v>
      </c>
      <c r="B2989" s="232" t="s">
        <v>353</v>
      </c>
      <c r="C2989" s="232" t="s">
        <v>114</v>
      </c>
      <c r="D2989" s="232" t="s">
        <v>609</v>
      </c>
      <c r="E2989" s="232">
        <v>1</v>
      </c>
      <c r="F2989" s="233">
        <v>35065</v>
      </c>
      <c r="G2989" s="232" t="s">
        <v>1064</v>
      </c>
      <c r="H2989" s="234">
        <v>2</v>
      </c>
      <c r="I2989" s="236">
        <v>1</v>
      </c>
      <c r="J2989" s="236"/>
      <c r="Z2989" s="176" t="s">
        <v>1144</v>
      </c>
    </row>
    <row r="2990" spans="1:26" x14ac:dyDescent="0.3">
      <c r="A2990" s="232">
        <v>812146</v>
      </c>
      <c r="B2990" s="232" t="s">
        <v>4712</v>
      </c>
      <c r="C2990" s="232" t="s">
        <v>64</v>
      </c>
      <c r="D2990" s="232" t="s">
        <v>607</v>
      </c>
      <c r="E2990" s="232">
        <v>1</v>
      </c>
      <c r="F2990" s="233">
        <v>34632</v>
      </c>
      <c r="G2990" s="232" t="s">
        <v>1064</v>
      </c>
      <c r="H2990" s="234">
        <v>2</v>
      </c>
      <c r="I2990" s="236">
        <v>1</v>
      </c>
      <c r="J2990" s="236"/>
      <c r="Z2990" s="176" t="s">
        <v>1144</v>
      </c>
    </row>
    <row r="2991" spans="1:26" x14ac:dyDescent="0.3">
      <c r="A2991" s="232">
        <v>812648</v>
      </c>
      <c r="B2991" s="232" t="s">
        <v>4760</v>
      </c>
      <c r="C2991" s="232" t="s">
        <v>175</v>
      </c>
      <c r="D2991" s="232" t="s">
        <v>958</v>
      </c>
      <c r="E2991" s="232">
        <v>1</v>
      </c>
      <c r="F2991" s="233">
        <v>36042</v>
      </c>
      <c r="G2991" s="232" t="s">
        <v>638</v>
      </c>
      <c r="H2991" s="234">
        <v>2</v>
      </c>
      <c r="I2991" s="236">
        <v>1</v>
      </c>
      <c r="J2991" s="236"/>
      <c r="Z2991" s="176" t="s">
        <v>1144</v>
      </c>
    </row>
    <row r="2992" spans="1:26" x14ac:dyDescent="0.3">
      <c r="A2992" s="232">
        <v>812708</v>
      </c>
      <c r="B2992" s="232" t="s">
        <v>4772</v>
      </c>
      <c r="C2992" s="232" t="s">
        <v>66</v>
      </c>
      <c r="D2992" s="232" t="s">
        <v>783</v>
      </c>
      <c r="E2992" s="232">
        <v>1</v>
      </c>
      <c r="F2992" s="233">
        <v>34494</v>
      </c>
      <c r="G2992" s="232" t="s">
        <v>638</v>
      </c>
      <c r="H2992" s="234">
        <v>2</v>
      </c>
      <c r="I2992" s="236">
        <v>1</v>
      </c>
      <c r="J2992" s="236"/>
      <c r="Z2992" s="176" t="s">
        <v>1144</v>
      </c>
    </row>
    <row r="2993" spans="1:26" x14ac:dyDescent="0.3">
      <c r="A2993" s="232">
        <v>813561</v>
      </c>
      <c r="B2993" s="232" t="s">
        <v>4864</v>
      </c>
      <c r="C2993" s="232" t="s">
        <v>367</v>
      </c>
      <c r="D2993" s="232" t="s">
        <v>676</v>
      </c>
      <c r="E2993" s="232">
        <v>1</v>
      </c>
      <c r="F2993" s="233">
        <v>33325</v>
      </c>
      <c r="G2993" s="232" t="s">
        <v>713</v>
      </c>
      <c r="H2993" s="234">
        <v>2</v>
      </c>
      <c r="I2993" s="236">
        <v>1</v>
      </c>
      <c r="J2993" s="236"/>
      <c r="Z2993" s="176" t="s">
        <v>1144</v>
      </c>
    </row>
    <row r="2994" spans="1:26" x14ac:dyDescent="0.3">
      <c r="A2994" s="232">
        <v>813563</v>
      </c>
      <c r="B2994" s="232" t="s">
        <v>4866</v>
      </c>
      <c r="C2994" s="232" t="s">
        <v>4867</v>
      </c>
      <c r="D2994" s="232" t="s">
        <v>627</v>
      </c>
      <c r="E2994" s="232">
        <v>1</v>
      </c>
      <c r="F2994" s="233">
        <v>31692</v>
      </c>
      <c r="G2994" s="232" t="s">
        <v>787</v>
      </c>
      <c r="H2994" s="234">
        <v>2</v>
      </c>
      <c r="I2994" s="236">
        <v>1</v>
      </c>
      <c r="J2994" s="236"/>
      <c r="Z2994" s="176" t="s">
        <v>1144</v>
      </c>
    </row>
    <row r="2995" spans="1:26" x14ac:dyDescent="0.3">
      <c r="A2995" s="232">
        <v>813634</v>
      </c>
      <c r="B2995" s="232" t="s">
        <v>4892</v>
      </c>
      <c r="C2995" s="232" t="s">
        <v>66</v>
      </c>
      <c r="D2995" s="232" t="s">
        <v>959</v>
      </c>
      <c r="E2995" s="232">
        <v>1</v>
      </c>
      <c r="F2995" s="233">
        <v>34647</v>
      </c>
      <c r="H2995" s="234">
        <v>2</v>
      </c>
      <c r="I2995" s="236">
        <v>1</v>
      </c>
      <c r="J2995" s="236"/>
      <c r="Z2995" s="176" t="s">
        <v>1144</v>
      </c>
    </row>
    <row r="2996" spans="1:26" x14ac:dyDescent="0.3">
      <c r="A2996" s="232">
        <v>806383</v>
      </c>
      <c r="B2996" s="232" t="s">
        <v>5091</v>
      </c>
      <c r="C2996" s="232" t="s">
        <v>345</v>
      </c>
      <c r="D2996" s="232" t="s">
        <v>869</v>
      </c>
      <c r="E2996" s="232">
        <v>1</v>
      </c>
      <c r="F2996" s="233">
        <v>27182</v>
      </c>
      <c r="G2996" s="232" t="s">
        <v>251</v>
      </c>
      <c r="H2996" s="234">
        <v>2</v>
      </c>
      <c r="I2996" s="236">
        <v>1</v>
      </c>
      <c r="J2996" s="236"/>
    </row>
    <row r="2997" spans="1:26" x14ac:dyDescent="0.3">
      <c r="A2997" s="232">
        <v>811972</v>
      </c>
      <c r="B2997" s="232" t="s">
        <v>5147</v>
      </c>
      <c r="C2997" s="232" t="s">
        <v>69</v>
      </c>
      <c r="D2997" s="232" t="s">
        <v>825</v>
      </c>
      <c r="E2997" s="232">
        <v>1</v>
      </c>
      <c r="F2997" s="233">
        <v>26224</v>
      </c>
      <c r="G2997" s="232" t="s">
        <v>269</v>
      </c>
      <c r="H2997" s="234">
        <v>2</v>
      </c>
      <c r="I2997" s="236">
        <v>1</v>
      </c>
      <c r="J2997" s="236"/>
    </row>
    <row r="2998" spans="1:26" x14ac:dyDescent="0.3">
      <c r="A2998" s="232">
        <v>813513</v>
      </c>
      <c r="B2998" s="232" t="s">
        <v>4346</v>
      </c>
      <c r="C2998" s="232" t="s">
        <v>64</v>
      </c>
      <c r="D2998" s="232" t="s">
        <v>941</v>
      </c>
      <c r="E2998" s="232">
        <v>1</v>
      </c>
      <c r="F2998" s="233">
        <v>29046</v>
      </c>
      <c r="G2998" s="232" t="s">
        <v>610</v>
      </c>
      <c r="H2998" s="234">
        <v>2</v>
      </c>
      <c r="I2998" s="236">
        <v>1</v>
      </c>
      <c r="J2998" s="236"/>
    </row>
    <row r="2999" spans="1:26" x14ac:dyDescent="0.3">
      <c r="A2999" s="232">
        <v>813624</v>
      </c>
      <c r="B2999" s="232" t="s">
        <v>5477</v>
      </c>
      <c r="C2999" s="232" t="s">
        <v>172</v>
      </c>
      <c r="D2999" s="232" t="s">
        <v>717</v>
      </c>
      <c r="E2999" s="232">
        <v>1</v>
      </c>
      <c r="F2999" s="233" t="s">
        <v>1625</v>
      </c>
      <c r="G2999" s="232" t="s">
        <v>702</v>
      </c>
      <c r="H2999" s="234">
        <v>2</v>
      </c>
      <c r="I2999" s="236">
        <v>1</v>
      </c>
      <c r="J2999" s="236"/>
    </row>
    <row r="3000" spans="1:26" x14ac:dyDescent="0.3">
      <c r="A3000" s="232">
        <v>813839</v>
      </c>
      <c r="B3000" s="232" t="s">
        <v>5584</v>
      </c>
      <c r="C3000" s="232" t="s">
        <v>63</v>
      </c>
      <c r="D3000" s="232" t="s">
        <v>962</v>
      </c>
      <c r="E3000" s="232">
        <v>1</v>
      </c>
      <c r="F3000" s="233">
        <v>36275</v>
      </c>
      <c r="G3000" s="232" t="s">
        <v>5585</v>
      </c>
      <c r="H3000" s="234">
        <v>2</v>
      </c>
      <c r="I3000" s="236">
        <v>1</v>
      </c>
      <c r="J3000" s="236"/>
    </row>
    <row r="3001" spans="1:26" x14ac:dyDescent="0.3">
      <c r="A3001" s="232">
        <v>813995</v>
      </c>
      <c r="B3001" s="232" t="s">
        <v>2710</v>
      </c>
      <c r="C3001" s="232" t="s">
        <v>88</v>
      </c>
      <c r="D3001" s="232" t="s">
        <v>931</v>
      </c>
      <c r="E3001" s="232">
        <v>1</v>
      </c>
      <c r="F3001" s="233" t="s">
        <v>5674</v>
      </c>
      <c r="G3001" s="232" t="s">
        <v>640</v>
      </c>
      <c r="H3001" s="234">
        <v>2</v>
      </c>
      <c r="I3001" s="236">
        <v>1</v>
      </c>
      <c r="J3001" s="236"/>
    </row>
    <row r="3002" spans="1:26" x14ac:dyDescent="0.3">
      <c r="A3002" s="232">
        <v>808513</v>
      </c>
      <c r="B3002" s="232" t="s">
        <v>1925</v>
      </c>
      <c r="C3002" s="232" t="s">
        <v>61</v>
      </c>
      <c r="D3002" s="232" t="s">
        <v>1926</v>
      </c>
      <c r="E3002" s="232">
        <v>2</v>
      </c>
      <c r="F3002" s="233">
        <v>32027</v>
      </c>
      <c r="G3002" s="232" t="s">
        <v>1927</v>
      </c>
      <c r="H3002" s="234">
        <v>5</v>
      </c>
      <c r="I3002" s="236">
        <v>1</v>
      </c>
      <c r="J3002" s="236"/>
      <c r="Y3002" s="176" t="s">
        <v>1144</v>
      </c>
      <c r="Z3002" s="176" t="s">
        <v>1144</v>
      </c>
    </row>
    <row r="3003" spans="1:26" x14ac:dyDescent="0.3">
      <c r="A3003" s="232">
        <v>813213</v>
      </c>
      <c r="B3003" s="232" t="s">
        <v>2862</v>
      </c>
      <c r="C3003" s="232" t="s">
        <v>143</v>
      </c>
      <c r="D3003" s="232" t="s">
        <v>2270</v>
      </c>
      <c r="E3003" s="232">
        <v>2</v>
      </c>
      <c r="F3003" s="233">
        <v>35315</v>
      </c>
      <c r="G3003" s="232" t="s">
        <v>668</v>
      </c>
      <c r="H3003" s="234">
        <v>5</v>
      </c>
      <c r="I3003" s="236">
        <v>1</v>
      </c>
      <c r="J3003" s="236"/>
      <c r="Y3003" s="176" t="s">
        <v>1144</v>
      </c>
      <c r="Z3003" s="176" t="s">
        <v>1144</v>
      </c>
    </row>
    <row r="3004" spans="1:26" x14ac:dyDescent="0.3">
      <c r="A3004" s="232">
        <v>806981</v>
      </c>
      <c r="B3004" s="232" t="s">
        <v>2987</v>
      </c>
      <c r="C3004" s="232" t="s">
        <v>66</v>
      </c>
      <c r="D3004" s="232" t="s">
        <v>1005</v>
      </c>
      <c r="E3004" s="232">
        <v>1</v>
      </c>
      <c r="F3004" s="233">
        <v>34973</v>
      </c>
      <c r="G3004" s="232" t="s">
        <v>2988</v>
      </c>
      <c r="H3004" s="234">
        <v>5</v>
      </c>
      <c r="I3004" s="236">
        <v>1</v>
      </c>
      <c r="J3004" s="236"/>
      <c r="W3004" s="176" t="s">
        <v>1144</v>
      </c>
      <c r="Y3004" s="176" t="s">
        <v>1144</v>
      </c>
      <c r="Z3004" s="176" t="s">
        <v>1144</v>
      </c>
    </row>
    <row r="3005" spans="1:26" x14ac:dyDescent="0.3">
      <c r="A3005" s="232">
        <v>809901</v>
      </c>
      <c r="B3005" s="232" t="s">
        <v>4336</v>
      </c>
      <c r="C3005" s="232" t="s">
        <v>101</v>
      </c>
      <c r="D3005" s="232" t="s">
        <v>636</v>
      </c>
      <c r="E3005" s="232">
        <v>1</v>
      </c>
      <c r="F3005" s="233">
        <v>35394</v>
      </c>
      <c r="G3005" s="232" t="s">
        <v>4337</v>
      </c>
      <c r="H3005" s="234">
        <v>5</v>
      </c>
      <c r="I3005" s="236">
        <v>1</v>
      </c>
      <c r="J3005" s="236"/>
      <c r="W3005" s="176" t="s">
        <v>1144</v>
      </c>
      <c r="X3005" s="176" t="s">
        <v>1144</v>
      </c>
      <c r="Y3005" s="176" t="s">
        <v>1144</v>
      </c>
      <c r="Z3005" s="176" t="s">
        <v>1144</v>
      </c>
    </row>
    <row r="3006" spans="1:26" x14ac:dyDescent="0.3">
      <c r="A3006" s="232">
        <v>806943</v>
      </c>
      <c r="B3006" s="232" t="s">
        <v>4628</v>
      </c>
      <c r="C3006" s="232" t="s">
        <v>236</v>
      </c>
      <c r="D3006" s="232" t="s">
        <v>2587</v>
      </c>
      <c r="E3006" s="232">
        <v>1</v>
      </c>
      <c r="F3006" s="233">
        <v>36145</v>
      </c>
      <c r="G3006" s="232" t="s">
        <v>251</v>
      </c>
      <c r="H3006" s="234">
        <v>5</v>
      </c>
      <c r="I3006" s="236">
        <v>1</v>
      </c>
      <c r="J3006" s="236"/>
      <c r="V3006" s="176" t="s">
        <v>1144</v>
      </c>
      <c r="Z3006" s="176" t="s">
        <v>1144</v>
      </c>
    </row>
    <row r="3007" spans="1:26" x14ac:dyDescent="0.3">
      <c r="A3007" s="232">
        <v>813498</v>
      </c>
      <c r="B3007" s="232" t="s">
        <v>1357</v>
      </c>
      <c r="C3007" s="232" t="s">
        <v>1358</v>
      </c>
      <c r="D3007" s="232" t="s">
        <v>710</v>
      </c>
      <c r="E3007" s="232">
        <v>1</v>
      </c>
      <c r="F3007" s="233">
        <v>35955</v>
      </c>
      <c r="G3007" s="232" t="s">
        <v>251</v>
      </c>
      <c r="H3007" s="234">
        <v>6</v>
      </c>
      <c r="I3007" s="236">
        <v>1</v>
      </c>
      <c r="J3007" s="236"/>
    </row>
    <row r="3008" spans="1:26" x14ac:dyDescent="0.3">
      <c r="A3008" s="232">
        <v>811019</v>
      </c>
      <c r="B3008" s="232" t="s">
        <v>3167</v>
      </c>
      <c r="C3008" s="232" t="s">
        <v>3168</v>
      </c>
      <c r="D3008" s="232" t="s">
        <v>602</v>
      </c>
      <c r="E3008" s="232">
        <v>1</v>
      </c>
      <c r="G3008" s="232" t="s">
        <v>251</v>
      </c>
      <c r="H3008" s="234">
        <v>7</v>
      </c>
      <c r="I3008" s="236">
        <v>1</v>
      </c>
      <c r="J3008" s="236"/>
      <c r="W3008" s="176" t="s">
        <v>1144</v>
      </c>
      <c r="X3008" s="176" t="s">
        <v>1144</v>
      </c>
      <c r="Y3008" s="176" t="s">
        <v>1144</v>
      </c>
      <c r="Z3008" s="176" t="s">
        <v>1144</v>
      </c>
    </row>
    <row r="3009" spans="1:26" x14ac:dyDescent="0.3">
      <c r="A3009" s="232">
        <v>808669</v>
      </c>
      <c r="B3009" s="232" t="s">
        <v>4684</v>
      </c>
      <c r="C3009" s="232" t="s">
        <v>66</v>
      </c>
      <c r="D3009" s="232" t="s">
        <v>747</v>
      </c>
      <c r="E3009" s="232">
        <v>2</v>
      </c>
      <c r="F3009" s="233">
        <v>36586</v>
      </c>
      <c r="G3009" s="232" t="s">
        <v>264</v>
      </c>
      <c r="H3009" s="234">
        <v>10</v>
      </c>
      <c r="I3009" s="236">
        <v>1</v>
      </c>
      <c r="J3009" s="236"/>
      <c r="Z3009" s="176" t="s">
        <v>1144</v>
      </c>
    </row>
    <row r="3010" spans="1:26" x14ac:dyDescent="0.3">
      <c r="A3010" s="232">
        <v>807712</v>
      </c>
      <c r="B3010" s="232" t="s">
        <v>4222</v>
      </c>
      <c r="C3010" s="232" t="s">
        <v>159</v>
      </c>
      <c r="D3010" s="232" t="s">
        <v>4223</v>
      </c>
      <c r="E3010" s="232">
        <v>1</v>
      </c>
      <c r="F3010" s="233">
        <v>28121</v>
      </c>
      <c r="G3010" s="232" t="s">
        <v>847</v>
      </c>
      <c r="H3010" s="234">
        <v>11</v>
      </c>
      <c r="I3010" s="236">
        <v>1</v>
      </c>
      <c r="J3010" s="236"/>
      <c r="Y3010" s="176" t="s">
        <v>1144</v>
      </c>
      <c r="Z3010" s="176" t="s">
        <v>1144</v>
      </c>
    </row>
    <row r="3011" spans="1:26" x14ac:dyDescent="0.3">
      <c r="A3011" s="232">
        <v>808305</v>
      </c>
      <c r="B3011" s="232" t="s">
        <v>1184</v>
      </c>
      <c r="C3011" s="232" t="s">
        <v>1185</v>
      </c>
      <c r="D3011" s="232" t="s">
        <v>721</v>
      </c>
      <c r="I3011" s="236">
        <v>1</v>
      </c>
      <c r="J3011" s="236"/>
      <c r="S3011" s="176">
        <v>2390</v>
      </c>
      <c r="T3011" s="235">
        <v>44406</v>
      </c>
      <c r="U3011" s="176">
        <v>14000</v>
      </c>
    </row>
    <row r="3012" spans="1:26" x14ac:dyDescent="0.3">
      <c r="A3012" s="232">
        <v>813479</v>
      </c>
      <c r="B3012" s="232" t="s">
        <v>1440</v>
      </c>
      <c r="C3012" s="232" t="s">
        <v>192</v>
      </c>
      <c r="D3012" s="232" t="s">
        <v>633</v>
      </c>
      <c r="I3012" s="236">
        <v>1</v>
      </c>
      <c r="J3012" s="236"/>
    </row>
    <row r="3013" spans="1:26" x14ac:dyDescent="0.3">
      <c r="A3013" s="232">
        <v>808078</v>
      </c>
      <c r="B3013" s="232" t="s">
        <v>1659</v>
      </c>
      <c r="C3013" s="232" t="s">
        <v>104</v>
      </c>
      <c r="D3013" s="232" t="s">
        <v>704</v>
      </c>
      <c r="I3013" s="236">
        <v>1</v>
      </c>
      <c r="J3013" s="236"/>
      <c r="W3013" s="176" t="s">
        <v>1144</v>
      </c>
      <c r="X3013" s="176" t="s">
        <v>1144</v>
      </c>
      <c r="Y3013" s="176" t="s">
        <v>1144</v>
      </c>
      <c r="Z3013" s="176" t="s">
        <v>1144</v>
      </c>
    </row>
    <row r="3014" spans="1:26" x14ac:dyDescent="0.3">
      <c r="A3014" s="232">
        <v>802742</v>
      </c>
      <c r="B3014" s="232" t="s">
        <v>1719</v>
      </c>
      <c r="C3014" s="232" t="s">
        <v>64</v>
      </c>
      <c r="D3014" s="232" t="s">
        <v>605</v>
      </c>
      <c r="I3014" s="236">
        <v>1</v>
      </c>
      <c r="J3014" s="236"/>
      <c r="Y3014" s="176" t="s">
        <v>1144</v>
      </c>
      <c r="Z3014" s="176" t="s">
        <v>1144</v>
      </c>
    </row>
    <row r="3015" spans="1:26" x14ac:dyDescent="0.3">
      <c r="A3015" s="232">
        <v>804094</v>
      </c>
      <c r="B3015" s="232" t="s">
        <v>1721</v>
      </c>
      <c r="C3015" s="232" t="s">
        <v>553</v>
      </c>
      <c r="D3015" s="232" t="s">
        <v>728</v>
      </c>
      <c r="I3015" s="236">
        <v>1</v>
      </c>
      <c r="J3015" s="236"/>
      <c r="Y3015" s="176" t="s">
        <v>1144</v>
      </c>
      <c r="Z3015" s="176" t="s">
        <v>1144</v>
      </c>
    </row>
    <row r="3016" spans="1:26" x14ac:dyDescent="0.3">
      <c r="A3016" s="232">
        <v>805413</v>
      </c>
      <c r="B3016" s="232" t="s">
        <v>1725</v>
      </c>
      <c r="C3016" s="232" t="s">
        <v>506</v>
      </c>
      <c r="D3016" s="232" t="s">
        <v>1726</v>
      </c>
      <c r="I3016" s="236">
        <v>1</v>
      </c>
      <c r="J3016" s="236"/>
      <c r="Y3016" s="176" t="s">
        <v>1144</v>
      </c>
      <c r="Z3016" s="176" t="s">
        <v>1144</v>
      </c>
    </row>
    <row r="3017" spans="1:26" x14ac:dyDescent="0.3">
      <c r="A3017" s="232">
        <v>806104</v>
      </c>
      <c r="B3017" s="232" t="s">
        <v>1731</v>
      </c>
      <c r="C3017" s="232" t="s">
        <v>153</v>
      </c>
      <c r="D3017" s="232" t="s">
        <v>705</v>
      </c>
      <c r="I3017" s="236">
        <v>1</v>
      </c>
      <c r="J3017" s="236"/>
      <c r="Y3017" s="176" t="s">
        <v>1144</v>
      </c>
      <c r="Z3017" s="176" t="s">
        <v>1144</v>
      </c>
    </row>
    <row r="3018" spans="1:26" x14ac:dyDescent="0.3">
      <c r="A3018" s="232">
        <v>806881</v>
      </c>
      <c r="B3018" s="232" t="s">
        <v>1734</v>
      </c>
      <c r="C3018" s="232" t="s">
        <v>85</v>
      </c>
      <c r="D3018" s="232" t="s">
        <v>206</v>
      </c>
      <c r="I3018" s="236">
        <v>1</v>
      </c>
      <c r="J3018" s="236"/>
      <c r="Y3018" s="176" t="s">
        <v>1144</v>
      </c>
      <c r="Z3018" s="176" t="s">
        <v>1144</v>
      </c>
    </row>
    <row r="3019" spans="1:26" x14ac:dyDescent="0.3">
      <c r="A3019" s="232">
        <v>807529</v>
      </c>
      <c r="B3019" s="232" t="s">
        <v>1737</v>
      </c>
      <c r="C3019" s="232" t="s">
        <v>98</v>
      </c>
      <c r="D3019" s="232" t="s">
        <v>1738</v>
      </c>
      <c r="I3019" s="236">
        <v>1</v>
      </c>
      <c r="J3019" s="236"/>
      <c r="Y3019" s="176" t="s">
        <v>1144</v>
      </c>
      <c r="Z3019" s="176" t="s">
        <v>1144</v>
      </c>
    </row>
    <row r="3020" spans="1:26" x14ac:dyDescent="0.3">
      <c r="A3020" s="232">
        <v>807961</v>
      </c>
      <c r="B3020" s="232" t="s">
        <v>1742</v>
      </c>
      <c r="C3020" s="232" t="s">
        <v>103</v>
      </c>
      <c r="D3020" s="232" t="s">
        <v>673</v>
      </c>
      <c r="I3020" s="236">
        <v>1</v>
      </c>
      <c r="J3020" s="236"/>
      <c r="Y3020" s="176" t="s">
        <v>1144</v>
      </c>
      <c r="Z3020" s="176" t="s">
        <v>1144</v>
      </c>
    </row>
    <row r="3021" spans="1:26" x14ac:dyDescent="0.3">
      <c r="A3021" s="232">
        <v>801021</v>
      </c>
      <c r="B3021" s="232" t="s">
        <v>1763</v>
      </c>
      <c r="C3021" s="232" t="s">
        <v>115</v>
      </c>
      <c r="D3021" s="232" t="s">
        <v>650</v>
      </c>
      <c r="I3021" s="236">
        <v>1</v>
      </c>
      <c r="J3021" s="236"/>
      <c r="Y3021" s="176" t="s">
        <v>1144</v>
      </c>
      <c r="Z3021" s="176" t="s">
        <v>1144</v>
      </c>
    </row>
    <row r="3022" spans="1:26" x14ac:dyDescent="0.3">
      <c r="A3022" s="232">
        <v>801065</v>
      </c>
      <c r="B3022" s="232" t="s">
        <v>1764</v>
      </c>
      <c r="C3022" s="232" t="s">
        <v>104</v>
      </c>
      <c r="D3022" s="232" t="s">
        <v>1765</v>
      </c>
      <c r="I3022" s="236">
        <v>1</v>
      </c>
      <c r="J3022" s="236"/>
      <c r="Y3022" s="176" t="s">
        <v>1144</v>
      </c>
      <c r="Z3022" s="176" t="s">
        <v>1144</v>
      </c>
    </row>
    <row r="3023" spans="1:26" x14ac:dyDescent="0.3">
      <c r="A3023" s="232">
        <v>801139</v>
      </c>
      <c r="B3023" s="232" t="s">
        <v>1766</v>
      </c>
      <c r="C3023" s="232" t="s">
        <v>66</v>
      </c>
      <c r="D3023" s="232" t="s">
        <v>735</v>
      </c>
      <c r="I3023" s="236">
        <v>1</v>
      </c>
      <c r="J3023" s="236"/>
      <c r="Y3023" s="176" t="s">
        <v>1144</v>
      </c>
      <c r="Z3023" s="176" t="s">
        <v>1144</v>
      </c>
    </row>
    <row r="3024" spans="1:26" x14ac:dyDescent="0.3">
      <c r="A3024" s="232">
        <v>807913</v>
      </c>
      <c r="B3024" s="232" t="s">
        <v>1778</v>
      </c>
      <c r="C3024" s="232" t="s">
        <v>145</v>
      </c>
      <c r="D3024" s="232" t="s">
        <v>649</v>
      </c>
      <c r="I3024" s="236">
        <v>1</v>
      </c>
      <c r="J3024" s="236"/>
      <c r="Y3024" s="176" t="s">
        <v>1144</v>
      </c>
      <c r="Z3024" s="176" t="s">
        <v>1144</v>
      </c>
    </row>
    <row r="3025" spans="1:26" x14ac:dyDescent="0.3">
      <c r="A3025" s="232">
        <v>812028</v>
      </c>
      <c r="B3025" s="232" t="s">
        <v>2218</v>
      </c>
      <c r="C3025" s="232" t="s">
        <v>66</v>
      </c>
      <c r="D3025" s="232" t="s">
        <v>2219</v>
      </c>
      <c r="I3025" s="236">
        <v>1</v>
      </c>
      <c r="J3025" s="236"/>
      <c r="Y3025" s="176" t="s">
        <v>1144</v>
      </c>
      <c r="Z3025" s="176" t="s">
        <v>1144</v>
      </c>
    </row>
    <row r="3026" spans="1:26" x14ac:dyDescent="0.3">
      <c r="A3026" s="232">
        <v>812740</v>
      </c>
      <c r="B3026" s="232" t="s">
        <v>2536</v>
      </c>
      <c r="C3026" s="232" t="s">
        <v>460</v>
      </c>
      <c r="D3026" s="232" t="s">
        <v>2537</v>
      </c>
      <c r="I3026" s="236">
        <v>1</v>
      </c>
      <c r="J3026" s="236"/>
      <c r="Y3026" s="176" t="s">
        <v>1144</v>
      </c>
      <c r="Z3026" s="176" t="s">
        <v>1144</v>
      </c>
    </row>
    <row r="3027" spans="1:26" x14ac:dyDescent="0.3">
      <c r="A3027" s="232">
        <v>812953</v>
      </c>
      <c r="B3027" s="232" t="s">
        <v>2705</v>
      </c>
      <c r="C3027" s="232" t="s">
        <v>70</v>
      </c>
      <c r="D3027" s="232" t="s">
        <v>607</v>
      </c>
      <c r="I3027" s="236">
        <v>1</v>
      </c>
      <c r="J3027" s="236"/>
      <c r="Y3027" s="176" t="s">
        <v>1144</v>
      </c>
      <c r="Z3027" s="176" t="s">
        <v>1144</v>
      </c>
    </row>
    <row r="3028" spans="1:26" x14ac:dyDescent="0.3">
      <c r="A3028" s="232">
        <v>813125</v>
      </c>
      <c r="B3028" s="232" t="s">
        <v>2802</v>
      </c>
      <c r="C3028" s="232" t="s">
        <v>70</v>
      </c>
      <c r="D3028" s="232" t="s">
        <v>2803</v>
      </c>
      <c r="I3028" s="236">
        <v>1</v>
      </c>
      <c r="J3028" s="236"/>
      <c r="Y3028" s="176" t="s">
        <v>1144</v>
      </c>
      <c r="Z3028" s="176" t="s">
        <v>1144</v>
      </c>
    </row>
    <row r="3029" spans="1:26" x14ac:dyDescent="0.3">
      <c r="A3029" s="232">
        <v>813246</v>
      </c>
      <c r="B3029" s="232" t="s">
        <v>2887</v>
      </c>
      <c r="C3029" s="232" t="s">
        <v>1900</v>
      </c>
      <c r="D3029" s="232" t="s">
        <v>2888</v>
      </c>
      <c r="I3029" s="236">
        <v>1</v>
      </c>
      <c r="J3029" s="236"/>
      <c r="Y3029" s="176" t="s">
        <v>1144</v>
      </c>
      <c r="Z3029" s="176" t="s">
        <v>1144</v>
      </c>
    </row>
    <row r="3030" spans="1:26" x14ac:dyDescent="0.3">
      <c r="A3030" s="232">
        <v>813460</v>
      </c>
      <c r="B3030" s="232" t="s">
        <v>2946</v>
      </c>
      <c r="C3030" s="232" t="s">
        <v>61</v>
      </c>
      <c r="D3030" s="232" t="s">
        <v>862</v>
      </c>
      <c r="I3030" s="236">
        <v>1</v>
      </c>
      <c r="J3030" s="236"/>
      <c r="Y3030" s="176" t="s">
        <v>1144</v>
      </c>
      <c r="Z3030" s="176" t="s">
        <v>1144</v>
      </c>
    </row>
    <row r="3031" spans="1:26" x14ac:dyDescent="0.3">
      <c r="A3031" s="232">
        <v>811700</v>
      </c>
      <c r="B3031" s="232" t="s">
        <v>3439</v>
      </c>
      <c r="C3031" s="232" t="s">
        <v>393</v>
      </c>
      <c r="D3031" s="232" t="s">
        <v>622</v>
      </c>
      <c r="I3031" s="236">
        <v>1</v>
      </c>
      <c r="J3031" s="236"/>
      <c r="W3031" s="176" t="s">
        <v>1144</v>
      </c>
      <c r="Y3031" s="176" t="s">
        <v>1144</v>
      </c>
      <c r="Z3031" s="176" t="s">
        <v>1144</v>
      </c>
    </row>
    <row r="3032" spans="1:26" x14ac:dyDescent="0.3">
      <c r="A3032" s="232">
        <v>813328</v>
      </c>
      <c r="B3032" s="232" t="s">
        <v>4006</v>
      </c>
      <c r="C3032" s="232" t="s">
        <v>1903</v>
      </c>
      <c r="D3032" s="232" t="s">
        <v>4007</v>
      </c>
      <c r="I3032" s="236">
        <v>1</v>
      </c>
      <c r="J3032" s="236"/>
      <c r="Y3032" s="176" t="s">
        <v>1144</v>
      </c>
      <c r="Z3032" s="176" t="s">
        <v>1144</v>
      </c>
    </row>
    <row r="3033" spans="1:26" x14ac:dyDescent="0.3">
      <c r="A3033" s="232">
        <v>813495</v>
      </c>
      <c r="B3033" s="232" t="s">
        <v>1825</v>
      </c>
      <c r="C3033" s="232" t="s">
        <v>130</v>
      </c>
      <c r="D3033" s="232" t="s">
        <v>600</v>
      </c>
      <c r="I3033" s="236">
        <v>1</v>
      </c>
      <c r="J3033" s="236"/>
      <c r="Z3033" s="176" t="s">
        <v>1144</v>
      </c>
    </row>
    <row r="3034" spans="1:26" x14ac:dyDescent="0.3">
      <c r="A3034" s="232">
        <v>814225</v>
      </c>
      <c r="B3034" s="232" t="s">
        <v>4570</v>
      </c>
      <c r="C3034" s="232" t="s">
        <v>114</v>
      </c>
      <c r="D3034" s="232" t="s">
        <v>650</v>
      </c>
      <c r="I3034" s="236">
        <v>1</v>
      </c>
      <c r="J3034" s="236"/>
      <c r="Z3034" s="176" t="s">
        <v>1144</v>
      </c>
    </row>
    <row r="3035" spans="1:26" x14ac:dyDescent="0.3">
      <c r="A3035" s="232">
        <v>801429</v>
      </c>
      <c r="B3035" s="232" t="s">
        <v>4581</v>
      </c>
      <c r="C3035" s="232" t="s">
        <v>135</v>
      </c>
      <c r="D3035" s="232" t="s">
        <v>691</v>
      </c>
      <c r="I3035" s="236">
        <v>1</v>
      </c>
      <c r="J3035" s="236"/>
      <c r="Z3035" s="176" t="s">
        <v>1144</v>
      </c>
    </row>
    <row r="3036" spans="1:26" x14ac:dyDescent="0.3">
      <c r="A3036" s="232">
        <v>800399</v>
      </c>
      <c r="B3036" s="232" t="s">
        <v>4584</v>
      </c>
      <c r="C3036" s="232" t="s">
        <v>594</v>
      </c>
      <c r="D3036" s="232" t="s">
        <v>3592</v>
      </c>
      <c r="I3036" s="236">
        <v>1</v>
      </c>
      <c r="J3036" s="236"/>
      <c r="Z3036" s="176" t="s">
        <v>1144</v>
      </c>
    </row>
    <row r="3037" spans="1:26" x14ac:dyDescent="0.3">
      <c r="A3037" s="232">
        <v>805573</v>
      </c>
      <c r="B3037" s="232" t="s">
        <v>4614</v>
      </c>
      <c r="C3037" s="232" t="s">
        <v>68</v>
      </c>
      <c r="D3037" s="232" t="s">
        <v>789</v>
      </c>
      <c r="I3037" s="236">
        <v>1</v>
      </c>
      <c r="J3037" s="236"/>
      <c r="Z3037" s="176" t="s">
        <v>1144</v>
      </c>
    </row>
    <row r="3038" spans="1:26" x14ac:dyDescent="0.3">
      <c r="A3038" s="232">
        <v>802221</v>
      </c>
      <c r="B3038" s="232" t="s">
        <v>5077</v>
      </c>
      <c r="C3038" s="232" t="s">
        <v>92</v>
      </c>
      <c r="D3038" s="232" t="s">
        <v>717</v>
      </c>
      <c r="I3038" s="236">
        <v>1</v>
      </c>
      <c r="J3038" s="236"/>
    </row>
    <row r="3039" spans="1:26" x14ac:dyDescent="0.3">
      <c r="A3039" s="232">
        <v>804872</v>
      </c>
      <c r="B3039" s="232" t="s">
        <v>5086</v>
      </c>
      <c r="C3039" s="232" t="s">
        <v>468</v>
      </c>
      <c r="D3039" s="232" t="s">
        <v>961</v>
      </c>
      <c r="I3039" s="236">
        <v>1</v>
      </c>
      <c r="J3039" s="236"/>
    </row>
    <row r="3040" spans="1:26" x14ac:dyDescent="0.3">
      <c r="A3040" s="232">
        <v>809023</v>
      </c>
      <c r="B3040" s="232" t="s">
        <v>5109</v>
      </c>
      <c r="C3040" s="232" t="s">
        <v>130</v>
      </c>
      <c r="D3040" s="232" t="s">
        <v>767</v>
      </c>
      <c r="I3040" s="236">
        <v>1</v>
      </c>
      <c r="J3040" s="236"/>
    </row>
    <row r="3041" spans="1:10" x14ac:dyDescent="0.3">
      <c r="A3041" s="232">
        <v>809163</v>
      </c>
      <c r="B3041" s="232" t="s">
        <v>5111</v>
      </c>
      <c r="C3041" s="232" t="s">
        <v>64</v>
      </c>
      <c r="D3041" s="232" t="s">
        <v>717</v>
      </c>
      <c r="I3041" s="236">
        <v>1</v>
      </c>
      <c r="J3041" s="236"/>
    </row>
    <row r="3042" spans="1:10" x14ac:dyDescent="0.3">
      <c r="A3042" s="232">
        <v>809850</v>
      </c>
      <c r="B3042" s="232" t="s">
        <v>5114</v>
      </c>
      <c r="C3042" s="232" t="s">
        <v>130</v>
      </c>
      <c r="D3042" s="232" t="s">
        <v>1841</v>
      </c>
      <c r="I3042" s="236">
        <v>1</v>
      </c>
      <c r="J3042" s="236"/>
    </row>
    <row r="3043" spans="1:10" x14ac:dyDescent="0.3">
      <c r="A3043" s="232">
        <v>810349</v>
      </c>
      <c r="B3043" s="232" t="s">
        <v>5118</v>
      </c>
      <c r="C3043" s="232" t="s">
        <v>63</v>
      </c>
      <c r="D3043" s="232" t="s">
        <v>678</v>
      </c>
      <c r="I3043" s="236">
        <v>1</v>
      </c>
      <c r="J3043" s="236"/>
    </row>
    <row r="3044" spans="1:10" x14ac:dyDescent="0.3">
      <c r="I3044" s="236"/>
      <c r="J3044" s="236"/>
    </row>
    <row r="3045" spans="1:10" x14ac:dyDescent="0.3">
      <c r="I3045" s="236"/>
      <c r="J3045" s="236"/>
    </row>
    <row r="3046" spans="1:10" x14ac:dyDescent="0.3">
      <c r="I3046" s="236"/>
      <c r="J3046" s="236"/>
    </row>
    <row r="3047" spans="1:10" x14ac:dyDescent="0.3">
      <c r="I3047" s="236"/>
      <c r="J3047" s="236"/>
    </row>
    <row r="3048" spans="1:10" x14ac:dyDescent="0.3">
      <c r="I3048" s="236"/>
      <c r="J3048" s="236"/>
    </row>
    <row r="3049" spans="1:10" x14ac:dyDescent="0.3">
      <c r="I3049" s="236"/>
      <c r="J3049" s="236"/>
    </row>
    <row r="3050" spans="1:10" x14ac:dyDescent="0.3">
      <c r="I3050" s="236"/>
      <c r="J3050" s="236"/>
    </row>
    <row r="3051" spans="1:10" x14ac:dyDescent="0.3">
      <c r="I3051" s="236"/>
      <c r="J3051" s="236"/>
    </row>
    <row r="3052" spans="1:10" x14ac:dyDescent="0.3">
      <c r="I3052" s="236"/>
      <c r="J3052" s="236"/>
    </row>
    <row r="3053" spans="1:10" x14ac:dyDescent="0.3">
      <c r="I3053" s="236"/>
      <c r="J3053" s="236"/>
    </row>
    <row r="3054" spans="1:10" x14ac:dyDescent="0.3">
      <c r="I3054" s="236"/>
      <c r="J3054" s="236"/>
    </row>
    <row r="3055" spans="1:10" x14ac:dyDescent="0.3">
      <c r="I3055" s="236"/>
      <c r="J3055" s="236"/>
    </row>
    <row r="3056" spans="1:10" x14ac:dyDescent="0.3">
      <c r="I3056" s="236"/>
      <c r="J3056" s="236"/>
    </row>
    <row r="3057" spans="9:10" x14ac:dyDescent="0.3">
      <c r="I3057" s="236"/>
      <c r="J3057" s="236"/>
    </row>
    <row r="3058" spans="9:10" x14ac:dyDescent="0.3">
      <c r="I3058" s="236"/>
      <c r="J3058" s="236"/>
    </row>
    <row r="3059" spans="9:10" x14ac:dyDescent="0.3">
      <c r="I3059" s="236"/>
      <c r="J3059" s="236"/>
    </row>
    <row r="3060" spans="9:10" x14ac:dyDescent="0.3">
      <c r="I3060" s="236"/>
      <c r="J3060" s="236"/>
    </row>
    <row r="3061" spans="9:10" x14ac:dyDescent="0.3">
      <c r="I3061" s="236"/>
      <c r="J3061" s="236"/>
    </row>
    <row r="3062" spans="9:10" x14ac:dyDescent="0.3">
      <c r="I3062" s="236"/>
      <c r="J3062" s="236"/>
    </row>
    <row r="3063" spans="9:10" x14ac:dyDescent="0.3">
      <c r="I3063" s="236"/>
      <c r="J3063" s="236"/>
    </row>
    <row r="3064" spans="9:10" x14ac:dyDescent="0.3">
      <c r="I3064" s="236"/>
      <c r="J3064" s="236"/>
    </row>
    <row r="3065" spans="9:10" x14ac:dyDescent="0.3">
      <c r="I3065" s="236"/>
      <c r="J3065" s="236"/>
    </row>
    <row r="3066" spans="9:10" x14ac:dyDescent="0.3">
      <c r="I3066" s="236"/>
      <c r="J3066" s="236"/>
    </row>
    <row r="3067" spans="9:10" x14ac:dyDescent="0.3">
      <c r="I3067" s="236"/>
      <c r="J3067" s="236"/>
    </row>
    <row r="3068" spans="9:10" x14ac:dyDescent="0.3">
      <c r="I3068" s="236"/>
      <c r="J3068" s="236"/>
    </row>
    <row r="3069" spans="9:10" x14ac:dyDescent="0.3">
      <c r="I3069" s="236"/>
      <c r="J3069" s="236"/>
    </row>
    <row r="3070" spans="9:10" x14ac:dyDescent="0.3">
      <c r="I3070" s="236"/>
      <c r="J3070" s="236"/>
    </row>
    <row r="3071" spans="9:10" x14ac:dyDescent="0.3">
      <c r="I3071" s="236"/>
      <c r="J3071" s="236"/>
    </row>
    <row r="3072" spans="9:10" x14ac:dyDescent="0.3">
      <c r="I3072" s="236"/>
      <c r="J3072" s="236"/>
    </row>
    <row r="3073" spans="9:10" x14ac:dyDescent="0.3">
      <c r="I3073" s="236"/>
      <c r="J3073" s="236"/>
    </row>
    <row r="3074" spans="9:10" x14ac:dyDescent="0.3">
      <c r="I3074" s="236"/>
      <c r="J3074" s="236"/>
    </row>
    <row r="3075" spans="9:10" x14ac:dyDescent="0.3">
      <c r="I3075" s="236"/>
      <c r="J3075" s="236"/>
    </row>
    <row r="3076" spans="9:10" x14ac:dyDescent="0.3">
      <c r="I3076" s="236"/>
      <c r="J3076" s="236"/>
    </row>
    <row r="3077" spans="9:10" x14ac:dyDescent="0.3">
      <c r="I3077" s="236"/>
      <c r="J3077" s="236"/>
    </row>
    <row r="3078" spans="9:10" x14ac:dyDescent="0.3">
      <c r="I3078" s="236"/>
      <c r="J3078" s="236"/>
    </row>
    <row r="3079" spans="9:10" x14ac:dyDescent="0.3">
      <c r="I3079" s="236"/>
      <c r="J3079" s="236"/>
    </row>
    <row r="3080" spans="9:10" x14ac:dyDescent="0.3">
      <c r="I3080" s="236"/>
      <c r="J3080" s="236"/>
    </row>
    <row r="3081" spans="9:10" x14ac:dyDescent="0.3">
      <c r="I3081" s="236"/>
      <c r="J3081" s="236"/>
    </row>
    <row r="3082" spans="9:10" x14ac:dyDescent="0.3">
      <c r="I3082" s="236"/>
      <c r="J3082" s="236"/>
    </row>
    <row r="3083" spans="9:10" x14ac:dyDescent="0.3">
      <c r="I3083" s="236"/>
      <c r="J3083" s="236"/>
    </row>
    <row r="3084" spans="9:10" x14ac:dyDescent="0.3">
      <c r="I3084" s="236"/>
      <c r="J3084" s="236"/>
    </row>
    <row r="3085" spans="9:10" x14ac:dyDescent="0.3">
      <c r="I3085" s="236"/>
      <c r="J3085" s="236"/>
    </row>
    <row r="3086" spans="9:10" x14ac:dyDescent="0.3">
      <c r="I3086" s="236"/>
      <c r="J3086" s="236"/>
    </row>
    <row r="3087" spans="9:10" x14ac:dyDescent="0.3">
      <c r="I3087" s="236"/>
      <c r="J3087" s="236"/>
    </row>
    <row r="3088" spans="9:10" x14ac:dyDescent="0.3">
      <c r="I3088" s="236"/>
      <c r="J3088" s="236"/>
    </row>
    <row r="3089" spans="9:10" x14ac:dyDescent="0.3">
      <c r="I3089" s="236"/>
      <c r="J3089" s="236"/>
    </row>
    <row r="3090" spans="9:10" x14ac:dyDescent="0.3">
      <c r="I3090" s="236"/>
      <c r="J3090" s="236"/>
    </row>
    <row r="3091" spans="9:10" x14ac:dyDescent="0.3">
      <c r="I3091" s="236"/>
      <c r="J3091" s="236"/>
    </row>
    <row r="3092" spans="9:10" x14ac:dyDescent="0.3">
      <c r="I3092" s="236"/>
      <c r="J3092" s="236"/>
    </row>
    <row r="3093" spans="9:10" x14ac:dyDescent="0.3">
      <c r="I3093" s="236"/>
      <c r="J3093" s="236"/>
    </row>
    <row r="3094" spans="9:10" x14ac:dyDescent="0.3">
      <c r="I3094" s="236"/>
      <c r="J3094" s="236"/>
    </row>
    <row r="3095" spans="9:10" x14ac:dyDescent="0.3">
      <c r="I3095" s="236"/>
      <c r="J3095" s="236"/>
    </row>
    <row r="3096" spans="9:10" x14ac:dyDescent="0.3">
      <c r="I3096" s="236"/>
      <c r="J3096" s="236"/>
    </row>
    <row r="3097" spans="9:10" x14ac:dyDescent="0.3">
      <c r="I3097" s="236"/>
      <c r="J3097" s="236"/>
    </row>
    <row r="3098" spans="9:10" x14ac:dyDescent="0.3">
      <c r="I3098" s="236"/>
      <c r="J3098" s="236"/>
    </row>
    <row r="3099" spans="9:10" x14ac:dyDescent="0.3">
      <c r="I3099" s="236"/>
      <c r="J3099" s="236"/>
    </row>
    <row r="3100" spans="9:10" x14ac:dyDescent="0.3">
      <c r="I3100" s="236"/>
      <c r="J3100" s="236"/>
    </row>
    <row r="3101" spans="9:10" x14ac:dyDescent="0.3">
      <c r="I3101" s="236"/>
      <c r="J3101" s="236"/>
    </row>
    <row r="3102" spans="9:10" x14ac:dyDescent="0.3">
      <c r="I3102" s="236"/>
      <c r="J3102" s="236"/>
    </row>
    <row r="3103" spans="9:10" x14ac:dyDescent="0.3">
      <c r="I3103" s="236"/>
      <c r="J3103" s="236"/>
    </row>
    <row r="3104" spans="9:10" x14ac:dyDescent="0.3">
      <c r="I3104" s="236"/>
      <c r="J3104" s="236"/>
    </row>
    <row r="3105" spans="9:10" x14ac:dyDescent="0.3">
      <c r="I3105" s="236"/>
      <c r="J3105" s="236"/>
    </row>
    <row r="3106" spans="9:10" x14ac:dyDescent="0.3">
      <c r="I3106" s="236"/>
      <c r="J3106" s="236"/>
    </row>
    <row r="3107" spans="9:10" x14ac:dyDescent="0.3">
      <c r="I3107" s="236"/>
      <c r="J3107" s="236"/>
    </row>
    <row r="3108" spans="9:10" x14ac:dyDescent="0.3">
      <c r="I3108" s="236"/>
      <c r="J3108" s="236"/>
    </row>
    <row r="3109" spans="9:10" x14ac:dyDescent="0.3">
      <c r="I3109" s="236"/>
      <c r="J3109" s="236"/>
    </row>
    <row r="3110" spans="9:10" x14ac:dyDescent="0.3">
      <c r="I3110" s="236"/>
      <c r="J3110" s="236"/>
    </row>
    <row r="3111" spans="9:10" x14ac:dyDescent="0.3">
      <c r="I3111" s="236"/>
      <c r="J3111" s="236"/>
    </row>
    <row r="3112" spans="9:10" x14ac:dyDescent="0.3">
      <c r="I3112" s="236"/>
      <c r="J3112" s="236"/>
    </row>
    <row r="3113" spans="9:10" x14ac:dyDescent="0.3">
      <c r="I3113" s="236"/>
      <c r="J3113" s="236"/>
    </row>
    <row r="3114" spans="9:10" x14ac:dyDescent="0.3">
      <c r="I3114" s="236"/>
      <c r="J3114" s="236"/>
    </row>
    <row r="3115" spans="9:10" x14ac:dyDescent="0.3">
      <c r="I3115" s="236"/>
      <c r="J3115" s="236"/>
    </row>
    <row r="3116" spans="9:10" x14ac:dyDescent="0.3">
      <c r="I3116" s="236"/>
      <c r="J3116" s="236"/>
    </row>
    <row r="3117" spans="9:10" x14ac:dyDescent="0.3">
      <c r="I3117" s="236"/>
      <c r="J3117" s="236"/>
    </row>
    <row r="3118" spans="9:10" x14ac:dyDescent="0.3">
      <c r="I3118" s="236"/>
      <c r="J3118" s="236"/>
    </row>
    <row r="3119" spans="9:10" x14ac:dyDescent="0.3">
      <c r="I3119" s="236"/>
      <c r="J3119" s="236"/>
    </row>
    <row r="3120" spans="9:10" x14ac:dyDescent="0.3">
      <c r="I3120" s="236"/>
      <c r="J3120" s="236"/>
    </row>
    <row r="3121" spans="9:10" x14ac:dyDescent="0.3">
      <c r="I3121" s="236"/>
      <c r="J3121" s="236"/>
    </row>
    <row r="3122" spans="9:10" x14ac:dyDescent="0.3">
      <c r="I3122" s="236"/>
      <c r="J3122" s="236"/>
    </row>
    <row r="3123" spans="9:10" x14ac:dyDescent="0.3">
      <c r="I3123" s="236"/>
      <c r="J3123" s="236"/>
    </row>
    <row r="3124" spans="9:10" x14ac:dyDescent="0.3">
      <c r="I3124" s="236"/>
      <c r="J3124" s="236"/>
    </row>
    <row r="3125" spans="9:10" x14ac:dyDescent="0.3">
      <c r="I3125" s="236"/>
      <c r="J3125" s="236"/>
    </row>
    <row r="3126" spans="9:10" x14ac:dyDescent="0.3">
      <c r="I3126" s="236"/>
      <c r="J3126" s="236"/>
    </row>
    <row r="3127" spans="9:10" x14ac:dyDescent="0.3">
      <c r="I3127" s="236"/>
      <c r="J3127" s="236"/>
    </row>
    <row r="3128" spans="9:10" x14ac:dyDescent="0.3">
      <c r="I3128" s="236"/>
      <c r="J3128" s="236"/>
    </row>
    <row r="3129" spans="9:10" x14ac:dyDescent="0.3">
      <c r="I3129" s="236"/>
      <c r="J3129" s="236"/>
    </row>
    <row r="3130" spans="9:10" x14ac:dyDescent="0.3">
      <c r="I3130" s="236"/>
      <c r="J3130" s="236"/>
    </row>
    <row r="3131" spans="9:10" x14ac:dyDescent="0.3">
      <c r="I3131" s="236"/>
      <c r="J3131" s="236"/>
    </row>
    <row r="3132" spans="9:10" x14ac:dyDescent="0.3">
      <c r="I3132" s="236"/>
      <c r="J3132" s="236"/>
    </row>
    <row r="3133" spans="9:10" x14ac:dyDescent="0.3">
      <c r="I3133" s="236"/>
      <c r="J3133" s="236"/>
    </row>
    <row r="3134" spans="9:10" x14ac:dyDescent="0.3">
      <c r="I3134" s="236"/>
      <c r="J3134" s="236"/>
    </row>
    <row r="3135" spans="9:10" x14ac:dyDescent="0.3">
      <c r="I3135" s="236"/>
      <c r="J3135" s="236"/>
    </row>
    <row r="3136" spans="9:10" x14ac:dyDescent="0.3">
      <c r="I3136" s="236"/>
      <c r="J3136" s="236"/>
    </row>
    <row r="3137" spans="9:10" x14ac:dyDescent="0.3">
      <c r="I3137" s="236"/>
      <c r="J3137" s="236"/>
    </row>
    <row r="3138" spans="9:10" x14ac:dyDescent="0.3">
      <c r="I3138" s="236"/>
      <c r="J3138" s="236"/>
    </row>
    <row r="3139" spans="9:10" x14ac:dyDescent="0.3">
      <c r="I3139" s="236"/>
      <c r="J3139" s="236"/>
    </row>
    <row r="3140" spans="9:10" x14ac:dyDescent="0.3">
      <c r="I3140" s="236"/>
      <c r="J3140" s="236"/>
    </row>
    <row r="3141" spans="9:10" x14ac:dyDescent="0.3">
      <c r="I3141" s="236"/>
      <c r="J3141" s="236"/>
    </row>
    <row r="3142" spans="9:10" x14ac:dyDescent="0.3">
      <c r="I3142" s="236"/>
      <c r="J3142" s="236"/>
    </row>
    <row r="3143" spans="9:10" x14ac:dyDescent="0.3">
      <c r="I3143" s="236"/>
      <c r="J3143" s="236"/>
    </row>
    <row r="3144" spans="9:10" x14ac:dyDescent="0.3">
      <c r="I3144" s="236"/>
      <c r="J3144" s="236"/>
    </row>
    <row r="3145" spans="9:10" x14ac:dyDescent="0.3">
      <c r="I3145" s="236"/>
      <c r="J3145" s="236"/>
    </row>
    <row r="3146" spans="9:10" x14ac:dyDescent="0.3">
      <c r="I3146" s="236"/>
      <c r="J3146" s="236"/>
    </row>
    <row r="3147" spans="9:10" x14ac:dyDescent="0.3">
      <c r="I3147" s="236"/>
      <c r="J3147" s="236"/>
    </row>
    <row r="3148" spans="9:10" x14ac:dyDescent="0.3">
      <c r="I3148" s="236"/>
      <c r="J3148" s="236"/>
    </row>
    <row r="3149" spans="9:10" x14ac:dyDescent="0.3">
      <c r="I3149" s="236"/>
      <c r="J3149" s="236"/>
    </row>
    <row r="3150" spans="9:10" x14ac:dyDescent="0.3">
      <c r="I3150" s="236"/>
      <c r="J3150" s="236"/>
    </row>
    <row r="3151" spans="9:10" x14ac:dyDescent="0.3">
      <c r="I3151" s="236"/>
      <c r="J3151" s="236"/>
    </row>
    <row r="3152" spans="9:10" x14ac:dyDescent="0.3">
      <c r="I3152" s="236"/>
      <c r="J3152" s="236"/>
    </row>
    <row r="3153" spans="9:10" x14ac:dyDescent="0.3">
      <c r="I3153" s="236"/>
      <c r="J3153" s="236"/>
    </row>
    <row r="3154" spans="9:10" x14ac:dyDescent="0.3">
      <c r="I3154" s="236"/>
      <c r="J3154" s="236"/>
    </row>
    <row r="3155" spans="9:10" x14ac:dyDescent="0.3">
      <c r="I3155" s="236"/>
      <c r="J3155" s="236"/>
    </row>
    <row r="3156" spans="9:10" x14ac:dyDescent="0.3">
      <c r="I3156" s="236"/>
      <c r="J3156" s="236"/>
    </row>
    <row r="3157" spans="9:10" x14ac:dyDescent="0.3">
      <c r="I3157" s="236"/>
      <c r="J3157" s="236"/>
    </row>
    <row r="3158" spans="9:10" x14ac:dyDescent="0.3">
      <c r="I3158" s="236"/>
      <c r="J3158" s="236"/>
    </row>
    <row r="3159" spans="9:10" x14ac:dyDescent="0.3">
      <c r="I3159" s="236"/>
      <c r="J3159" s="236"/>
    </row>
    <row r="3160" spans="9:10" x14ac:dyDescent="0.3">
      <c r="I3160" s="236"/>
      <c r="J3160" s="236"/>
    </row>
    <row r="3161" spans="9:10" x14ac:dyDescent="0.3">
      <c r="I3161" s="236"/>
      <c r="J3161" s="236"/>
    </row>
    <row r="3162" spans="9:10" x14ac:dyDescent="0.3">
      <c r="I3162" s="236"/>
      <c r="J3162" s="236"/>
    </row>
    <row r="3163" spans="9:10" x14ac:dyDescent="0.3">
      <c r="I3163" s="236"/>
      <c r="J3163" s="236"/>
    </row>
    <row r="3164" spans="9:10" x14ac:dyDescent="0.3">
      <c r="I3164" s="236"/>
      <c r="J3164" s="236"/>
    </row>
    <row r="3165" spans="9:10" x14ac:dyDescent="0.3">
      <c r="I3165" s="236"/>
      <c r="J3165" s="236"/>
    </row>
    <row r="3166" spans="9:10" x14ac:dyDescent="0.3">
      <c r="I3166" s="236"/>
      <c r="J3166" s="236"/>
    </row>
    <row r="3167" spans="9:10" x14ac:dyDescent="0.3">
      <c r="I3167" s="236"/>
      <c r="J3167" s="236"/>
    </row>
    <row r="3168" spans="9:10" x14ac:dyDescent="0.3">
      <c r="I3168" s="236"/>
      <c r="J3168" s="236"/>
    </row>
    <row r="3169" spans="9:10" x14ac:dyDescent="0.3">
      <c r="I3169" s="236"/>
      <c r="J3169" s="236"/>
    </row>
    <row r="3170" spans="9:10" x14ac:dyDescent="0.3">
      <c r="I3170" s="236"/>
      <c r="J3170" s="236"/>
    </row>
    <row r="3171" spans="9:10" x14ac:dyDescent="0.3">
      <c r="I3171" s="236"/>
      <c r="J3171" s="236"/>
    </row>
    <row r="3172" spans="9:10" x14ac:dyDescent="0.3">
      <c r="I3172" s="236"/>
      <c r="J3172" s="236"/>
    </row>
    <row r="3173" spans="9:10" x14ac:dyDescent="0.3">
      <c r="I3173" s="236"/>
      <c r="J3173" s="236"/>
    </row>
    <row r="3174" spans="9:10" x14ac:dyDescent="0.3">
      <c r="I3174" s="236"/>
      <c r="J3174" s="236"/>
    </row>
    <row r="3175" spans="9:10" x14ac:dyDescent="0.3">
      <c r="I3175" s="236"/>
      <c r="J3175" s="236"/>
    </row>
    <row r="3176" spans="9:10" x14ac:dyDescent="0.3">
      <c r="I3176" s="236"/>
      <c r="J3176" s="236"/>
    </row>
    <row r="3177" spans="9:10" x14ac:dyDescent="0.3">
      <c r="I3177" s="236"/>
      <c r="J3177" s="236"/>
    </row>
    <row r="3178" spans="9:10" x14ac:dyDescent="0.3">
      <c r="I3178" s="236"/>
      <c r="J3178" s="236"/>
    </row>
    <row r="3179" spans="9:10" x14ac:dyDescent="0.3">
      <c r="I3179" s="236"/>
      <c r="J3179" s="236"/>
    </row>
    <row r="3180" spans="9:10" x14ac:dyDescent="0.3">
      <c r="I3180" s="236"/>
      <c r="J3180" s="236"/>
    </row>
    <row r="3181" spans="9:10" x14ac:dyDescent="0.3">
      <c r="I3181" s="236"/>
      <c r="J3181" s="236"/>
    </row>
    <row r="3182" spans="9:10" x14ac:dyDescent="0.3">
      <c r="I3182" s="236"/>
      <c r="J3182" s="236"/>
    </row>
    <row r="3183" spans="9:10" x14ac:dyDescent="0.3">
      <c r="I3183" s="236"/>
      <c r="J3183" s="236"/>
    </row>
    <row r="3184" spans="9:10" x14ac:dyDescent="0.3">
      <c r="I3184" s="236"/>
      <c r="J3184" s="236"/>
    </row>
    <row r="3185" spans="9:10" x14ac:dyDescent="0.3">
      <c r="I3185" s="236"/>
      <c r="J3185" s="236"/>
    </row>
    <row r="3186" spans="9:10" x14ac:dyDescent="0.3">
      <c r="I3186" s="236"/>
      <c r="J3186" s="236"/>
    </row>
    <row r="3187" spans="9:10" x14ac:dyDescent="0.3">
      <c r="I3187" s="236"/>
      <c r="J3187" s="236"/>
    </row>
    <row r="3188" spans="9:10" x14ac:dyDescent="0.3">
      <c r="I3188" s="236"/>
      <c r="J3188" s="236"/>
    </row>
    <row r="3189" spans="9:10" x14ac:dyDescent="0.3">
      <c r="I3189" s="236"/>
      <c r="J3189" s="236"/>
    </row>
    <row r="3190" spans="9:10" x14ac:dyDescent="0.3">
      <c r="I3190" s="236"/>
      <c r="J3190" s="236"/>
    </row>
    <row r="3191" spans="9:10" x14ac:dyDescent="0.3">
      <c r="I3191" s="236"/>
      <c r="J3191" s="236"/>
    </row>
    <row r="3192" spans="9:10" x14ac:dyDescent="0.3">
      <c r="I3192" s="236"/>
      <c r="J3192" s="236"/>
    </row>
    <row r="3193" spans="9:10" x14ac:dyDescent="0.3">
      <c r="I3193" s="236"/>
      <c r="J3193" s="236"/>
    </row>
    <row r="3194" spans="9:10" x14ac:dyDescent="0.3">
      <c r="I3194" s="236"/>
      <c r="J3194" s="236"/>
    </row>
    <row r="3195" spans="9:10" x14ac:dyDescent="0.3">
      <c r="I3195" s="236"/>
      <c r="J3195" s="236"/>
    </row>
    <row r="3196" spans="9:10" x14ac:dyDescent="0.3">
      <c r="I3196" s="236"/>
      <c r="J3196" s="236"/>
    </row>
    <row r="3197" spans="9:10" x14ac:dyDescent="0.3">
      <c r="I3197" s="236"/>
      <c r="J3197" s="236"/>
    </row>
    <row r="3198" spans="9:10" x14ac:dyDescent="0.3">
      <c r="I3198" s="236"/>
      <c r="J3198" s="236"/>
    </row>
    <row r="3199" spans="9:10" x14ac:dyDescent="0.3">
      <c r="I3199" s="236"/>
      <c r="J3199" s="236"/>
    </row>
    <row r="3200" spans="9:10" x14ac:dyDescent="0.3">
      <c r="I3200" s="236"/>
      <c r="J3200" s="236"/>
    </row>
    <row r="3201" spans="9:10" x14ac:dyDescent="0.3">
      <c r="I3201" s="236"/>
      <c r="J3201" s="236"/>
    </row>
    <row r="3202" spans="9:10" x14ac:dyDescent="0.3">
      <c r="I3202" s="236"/>
      <c r="J3202" s="236"/>
    </row>
    <row r="3203" spans="9:10" x14ac:dyDescent="0.3">
      <c r="I3203" s="236"/>
      <c r="J3203" s="236"/>
    </row>
    <row r="3204" spans="9:10" x14ac:dyDescent="0.3">
      <c r="I3204" s="236"/>
      <c r="J3204" s="236"/>
    </row>
    <row r="3205" spans="9:10" x14ac:dyDescent="0.3">
      <c r="I3205" s="236"/>
      <c r="J3205" s="236"/>
    </row>
    <row r="3206" spans="9:10" x14ac:dyDescent="0.3">
      <c r="I3206" s="236"/>
      <c r="J3206" s="236"/>
    </row>
    <row r="3207" spans="9:10" x14ac:dyDescent="0.3">
      <c r="I3207" s="236"/>
      <c r="J3207" s="236"/>
    </row>
    <row r="3208" spans="9:10" x14ac:dyDescent="0.3">
      <c r="I3208" s="236"/>
      <c r="J3208" s="236"/>
    </row>
    <row r="3209" spans="9:10" x14ac:dyDescent="0.3">
      <c r="I3209" s="236"/>
      <c r="J3209" s="236"/>
    </row>
    <row r="3210" spans="9:10" x14ac:dyDescent="0.3">
      <c r="I3210" s="236"/>
      <c r="J3210" s="236"/>
    </row>
    <row r="3211" spans="9:10" x14ac:dyDescent="0.3">
      <c r="I3211" s="236"/>
      <c r="J3211" s="236"/>
    </row>
    <row r="3212" spans="9:10" x14ac:dyDescent="0.3">
      <c r="I3212" s="236"/>
      <c r="J3212" s="236"/>
    </row>
    <row r="3213" spans="9:10" x14ac:dyDescent="0.3">
      <c r="I3213" s="236"/>
      <c r="J3213" s="236"/>
    </row>
    <row r="3214" spans="9:10" x14ac:dyDescent="0.3">
      <c r="I3214" s="236"/>
      <c r="J3214" s="236"/>
    </row>
    <row r="3215" spans="9:10" x14ac:dyDescent="0.3">
      <c r="I3215" s="236"/>
      <c r="J3215" s="236"/>
    </row>
    <row r="3216" spans="9:10" x14ac:dyDescent="0.3">
      <c r="I3216" s="236"/>
      <c r="J3216" s="236"/>
    </row>
    <row r="3217" spans="9:10" x14ac:dyDescent="0.3">
      <c r="I3217" s="236"/>
      <c r="J3217" s="236"/>
    </row>
    <row r="3218" spans="9:10" x14ac:dyDescent="0.3">
      <c r="I3218" s="236"/>
      <c r="J3218" s="236"/>
    </row>
    <row r="3219" spans="9:10" x14ac:dyDescent="0.3">
      <c r="I3219" s="236"/>
      <c r="J3219" s="236"/>
    </row>
    <row r="3220" spans="9:10" x14ac:dyDescent="0.3">
      <c r="I3220" s="236"/>
      <c r="J3220" s="236"/>
    </row>
    <row r="3221" spans="9:10" x14ac:dyDescent="0.3">
      <c r="I3221" s="236"/>
      <c r="J3221" s="236"/>
    </row>
    <row r="3222" spans="9:10" x14ac:dyDescent="0.3">
      <c r="I3222" s="236"/>
      <c r="J3222" s="236"/>
    </row>
    <row r="3223" spans="9:10" x14ac:dyDescent="0.3">
      <c r="I3223" s="236"/>
      <c r="J3223" s="236"/>
    </row>
    <row r="3224" spans="9:10" x14ac:dyDescent="0.3">
      <c r="I3224" s="236"/>
      <c r="J3224" s="236"/>
    </row>
    <row r="3225" spans="9:10" x14ac:dyDescent="0.3">
      <c r="I3225" s="236"/>
      <c r="J3225" s="236"/>
    </row>
    <row r="3226" spans="9:10" x14ac:dyDescent="0.3">
      <c r="I3226" s="236"/>
      <c r="J3226" s="236"/>
    </row>
    <row r="3227" spans="9:10" x14ac:dyDescent="0.3">
      <c r="I3227" s="236"/>
      <c r="J3227" s="236"/>
    </row>
    <row r="3228" spans="9:10" x14ac:dyDescent="0.3">
      <c r="I3228" s="236"/>
      <c r="J3228" s="236"/>
    </row>
    <row r="3229" spans="9:10" x14ac:dyDescent="0.3">
      <c r="I3229" s="236"/>
      <c r="J3229" s="236"/>
    </row>
    <row r="3230" spans="9:10" x14ac:dyDescent="0.3">
      <c r="I3230" s="236"/>
      <c r="J3230" s="236"/>
    </row>
    <row r="3231" spans="9:10" x14ac:dyDescent="0.3">
      <c r="I3231" s="236"/>
      <c r="J3231" s="236"/>
    </row>
    <row r="3232" spans="9:10" x14ac:dyDescent="0.3">
      <c r="I3232" s="236"/>
      <c r="J3232" s="236"/>
    </row>
    <row r="3233" spans="9:10" x14ac:dyDescent="0.3">
      <c r="I3233" s="236"/>
      <c r="J3233" s="236"/>
    </row>
    <row r="3234" spans="9:10" x14ac:dyDescent="0.3">
      <c r="I3234" s="236"/>
      <c r="J3234" s="236"/>
    </row>
    <row r="3235" spans="9:10" x14ac:dyDescent="0.3">
      <c r="I3235" s="236"/>
      <c r="J3235" s="236"/>
    </row>
    <row r="3236" spans="9:10" x14ac:dyDescent="0.3">
      <c r="I3236" s="236"/>
      <c r="J3236" s="236"/>
    </row>
    <row r="3237" spans="9:10" x14ac:dyDescent="0.3">
      <c r="I3237" s="236"/>
      <c r="J3237" s="236"/>
    </row>
    <row r="3238" spans="9:10" x14ac:dyDescent="0.3">
      <c r="I3238" s="236"/>
      <c r="J3238" s="236"/>
    </row>
    <row r="3239" spans="9:10" x14ac:dyDescent="0.3">
      <c r="I3239" s="236"/>
      <c r="J3239" s="236"/>
    </row>
    <row r="3240" spans="9:10" x14ac:dyDescent="0.3">
      <c r="I3240" s="236"/>
      <c r="J3240" s="236"/>
    </row>
    <row r="3241" spans="9:10" x14ac:dyDescent="0.3">
      <c r="I3241" s="236"/>
      <c r="J3241" s="236"/>
    </row>
    <row r="3242" spans="9:10" x14ac:dyDescent="0.3">
      <c r="I3242" s="236"/>
      <c r="J3242" s="236"/>
    </row>
    <row r="3243" spans="9:10" x14ac:dyDescent="0.3">
      <c r="I3243" s="236"/>
      <c r="J3243" s="236"/>
    </row>
    <row r="3244" spans="9:10" x14ac:dyDescent="0.3">
      <c r="I3244" s="236"/>
      <c r="J3244" s="236"/>
    </row>
    <row r="3245" spans="9:10" x14ac:dyDescent="0.3">
      <c r="I3245" s="236"/>
      <c r="J3245" s="236"/>
    </row>
    <row r="3246" spans="9:10" x14ac:dyDescent="0.3">
      <c r="I3246" s="236"/>
      <c r="J3246" s="236"/>
    </row>
    <row r="3247" spans="9:10" x14ac:dyDescent="0.3">
      <c r="I3247" s="236"/>
      <c r="J3247" s="236"/>
    </row>
    <row r="3248" spans="9:10" x14ac:dyDescent="0.3">
      <c r="I3248" s="236"/>
      <c r="J3248" s="236"/>
    </row>
    <row r="3249" spans="9:10" x14ac:dyDescent="0.3">
      <c r="I3249" s="236"/>
      <c r="J3249" s="236"/>
    </row>
    <row r="3250" spans="9:10" x14ac:dyDescent="0.3">
      <c r="I3250" s="236"/>
      <c r="J3250" s="236"/>
    </row>
    <row r="3251" spans="9:10" x14ac:dyDescent="0.3">
      <c r="I3251" s="236"/>
      <c r="J3251" s="236"/>
    </row>
    <row r="3252" spans="9:10" x14ac:dyDescent="0.3">
      <c r="I3252" s="236"/>
      <c r="J3252" s="236"/>
    </row>
    <row r="3253" spans="9:10" x14ac:dyDescent="0.3">
      <c r="I3253" s="236"/>
      <c r="J3253" s="236"/>
    </row>
    <row r="3254" spans="9:10" x14ac:dyDescent="0.3">
      <c r="I3254" s="236"/>
      <c r="J3254" s="236"/>
    </row>
    <row r="3255" spans="9:10" x14ac:dyDescent="0.3">
      <c r="I3255" s="236"/>
      <c r="J3255" s="236"/>
    </row>
    <row r="3256" spans="9:10" x14ac:dyDescent="0.3">
      <c r="I3256" s="236"/>
      <c r="J3256" s="236"/>
    </row>
    <row r="3257" spans="9:10" x14ac:dyDescent="0.3">
      <c r="I3257" s="236"/>
      <c r="J3257" s="236"/>
    </row>
    <row r="3258" spans="9:10" x14ac:dyDescent="0.3">
      <c r="I3258" s="236"/>
      <c r="J3258" s="236"/>
    </row>
    <row r="3259" spans="9:10" x14ac:dyDescent="0.3">
      <c r="I3259" s="236"/>
      <c r="J3259" s="236"/>
    </row>
    <row r="3260" spans="9:10" x14ac:dyDescent="0.3">
      <c r="I3260" s="236"/>
      <c r="J3260" s="236"/>
    </row>
    <row r="3261" spans="9:10" x14ac:dyDescent="0.3">
      <c r="I3261" s="236"/>
      <c r="J3261" s="236"/>
    </row>
    <row r="3262" spans="9:10" x14ac:dyDescent="0.3">
      <c r="I3262" s="236"/>
      <c r="J3262" s="236"/>
    </row>
    <row r="3263" spans="9:10" x14ac:dyDescent="0.3">
      <c r="I3263" s="236"/>
      <c r="J3263" s="236"/>
    </row>
    <row r="3264" spans="9:10" x14ac:dyDescent="0.3">
      <c r="I3264" s="236"/>
      <c r="J3264" s="236"/>
    </row>
    <row r="3265" spans="9:10" x14ac:dyDescent="0.3">
      <c r="I3265" s="236"/>
      <c r="J3265" s="236"/>
    </row>
    <row r="3266" spans="9:10" x14ac:dyDescent="0.3">
      <c r="I3266" s="236"/>
      <c r="J3266" s="236"/>
    </row>
    <row r="3267" spans="9:10" x14ac:dyDescent="0.3">
      <c r="I3267" s="236"/>
      <c r="J3267" s="236"/>
    </row>
    <row r="3268" spans="9:10" x14ac:dyDescent="0.3">
      <c r="I3268" s="236"/>
      <c r="J3268" s="236"/>
    </row>
    <row r="3269" spans="9:10" x14ac:dyDescent="0.3">
      <c r="I3269" s="236"/>
      <c r="J3269" s="236"/>
    </row>
    <row r="3270" spans="9:10" x14ac:dyDescent="0.3">
      <c r="I3270" s="236"/>
      <c r="J3270" s="236"/>
    </row>
    <row r="3271" spans="9:10" x14ac:dyDescent="0.3">
      <c r="I3271" s="236"/>
      <c r="J3271" s="236"/>
    </row>
    <row r="3272" spans="9:10" x14ac:dyDescent="0.3">
      <c r="I3272" s="236"/>
      <c r="J3272" s="236"/>
    </row>
    <row r="3273" spans="9:10" x14ac:dyDescent="0.3">
      <c r="I3273" s="236"/>
      <c r="J3273" s="236"/>
    </row>
    <row r="3274" spans="9:10" x14ac:dyDescent="0.3">
      <c r="I3274" s="236"/>
      <c r="J3274" s="236"/>
    </row>
    <row r="3275" spans="9:10" x14ac:dyDescent="0.3">
      <c r="I3275" s="236"/>
      <c r="J3275" s="236"/>
    </row>
    <row r="3276" spans="9:10" x14ac:dyDescent="0.3">
      <c r="I3276" s="236"/>
      <c r="J3276" s="236"/>
    </row>
    <row r="3277" spans="9:10" x14ac:dyDescent="0.3">
      <c r="I3277" s="236"/>
      <c r="J3277" s="236"/>
    </row>
    <row r="3278" spans="9:10" x14ac:dyDescent="0.3">
      <c r="I3278" s="236"/>
      <c r="J3278" s="236"/>
    </row>
    <row r="3279" spans="9:10" x14ac:dyDescent="0.3">
      <c r="I3279" s="236"/>
      <c r="J3279" s="236"/>
    </row>
    <row r="3280" spans="9:10" x14ac:dyDescent="0.3">
      <c r="I3280" s="236"/>
      <c r="J3280" s="236"/>
    </row>
    <row r="3281" spans="9:10" x14ac:dyDescent="0.3">
      <c r="I3281" s="236"/>
      <c r="J3281" s="236"/>
    </row>
    <row r="3282" spans="9:10" x14ac:dyDescent="0.3">
      <c r="I3282" s="236"/>
      <c r="J3282" s="236"/>
    </row>
    <row r="3283" spans="9:10" x14ac:dyDescent="0.3">
      <c r="I3283" s="236"/>
      <c r="J3283" s="236"/>
    </row>
    <row r="3284" spans="9:10" x14ac:dyDescent="0.3">
      <c r="I3284" s="236"/>
      <c r="J3284" s="236"/>
    </row>
    <row r="3285" spans="9:10" x14ac:dyDescent="0.3">
      <c r="I3285" s="236"/>
      <c r="J3285" s="236"/>
    </row>
    <row r="3286" spans="9:10" x14ac:dyDescent="0.3">
      <c r="I3286" s="236"/>
      <c r="J3286" s="236"/>
    </row>
    <row r="3287" spans="9:10" x14ac:dyDescent="0.3">
      <c r="I3287" s="236"/>
      <c r="J3287" s="236"/>
    </row>
    <row r="3288" spans="9:10" x14ac:dyDescent="0.3">
      <c r="I3288" s="236"/>
      <c r="J3288" s="236"/>
    </row>
    <row r="3289" spans="9:10" x14ac:dyDescent="0.3">
      <c r="I3289" s="236"/>
      <c r="J3289" s="236"/>
    </row>
    <row r="3290" spans="9:10" x14ac:dyDescent="0.3">
      <c r="I3290" s="236"/>
      <c r="J3290" s="236"/>
    </row>
    <row r="3291" spans="9:10" x14ac:dyDescent="0.3">
      <c r="I3291" s="236"/>
      <c r="J3291" s="236"/>
    </row>
    <row r="3292" spans="9:10" x14ac:dyDescent="0.3">
      <c r="I3292" s="236"/>
      <c r="J3292" s="236"/>
    </row>
    <row r="3293" spans="9:10" x14ac:dyDescent="0.3">
      <c r="I3293" s="236"/>
      <c r="J3293" s="236"/>
    </row>
    <row r="3294" spans="9:10" x14ac:dyDescent="0.3">
      <c r="I3294" s="236"/>
      <c r="J3294" s="236"/>
    </row>
    <row r="3295" spans="9:10" x14ac:dyDescent="0.3">
      <c r="I3295" s="236"/>
      <c r="J3295" s="236"/>
    </row>
    <row r="3296" spans="9:10" x14ac:dyDescent="0.3">
      <c r="I3296" s="236"/>
      <c r="J3296" s="236"/>
    </row>
    <row r="3297" spans="9:10" x14ac:dyDescent="0.3">
      <c r="I3297" s="236"/>
      <c r="J3297" s="236"/>
    </row>
    <row r="3298" spans="9:10" x14ac:dyDescent="0.3">
      <c r="I3298" s="236"/>
      <c r="J3298" s="236"/>
    </row>
    <row r="3299" spans="9:10" x14ac:dyDescent="0.3">
      <c r="I3299" s="236"/>
      <c r="J3299" s="236"/>
    </row>
    <row r="3300" spans="9:10" x14ac:dyDescent="0.3">
      <c r="I3300" s="236"/>
      <c r="J3300" s="236"/>
    </row>
    <row r="3301" spans="9:10" x14ac:dyDescent="0.3">
      <c r="I3301" s="236"/>
      <c r="J3301" s="236"/>
    </row>
    <row r="3302" spans="9:10" x14ac:dyDescent="0.3">
      <c r="I3302" s="236"/>
      <c r="J3302" s="236"/>
    </row>
    <row r="3303" spans="9:10" x14ac:dyDescent="0.3">
      <c r="I3303" s="236"/>
      <c r="J3303" s="236"/>
    </row>
    <row r="3304" spans="9:10" x14ac:dyDescent="0.3">
      <c r="I3304" s="236"/>
      <c r="J3304" s="236"/>
    </row>
    <row r="3305" spans="9:10" x14ac:dyDescent="0.3">
      <c r="I3305" s="236"/>
      <c r="J3305" s="236"/>
    </row>
    <row r="3306" spans="9:10" x14ac:dyDescent="0.3">
      <c r="I3306" s="236"/>
      <c r="J3306" s="236"/>
    </row>
    <row r="3307" spans="9:10" x14ac:dyDescent="0.3">
      <c r="I3307" s="236"/>
      <c r="J3307" s="236"/>
    </row>
    <row r="3308" spans="9:10" x14ac:dyDescent="0.3">
      <c r="I3308" s="236"/>
      <c r="J3308" s="236"/>
    </row>
    <row r="3309" spans="9:10" x14ac:dyDescent="0.3">
      <c r="I3309" s="236"/>
      <c r="J3309" s="236"/>
    </row>
    <row r="3310" spans="9:10" x14ac:dyDescent="0.3">
      <c r="I3310" s="236"/>
      <c r="J3310" s="236"/>
    </row>
    <row r="3311" spans="9:10" x14ac:dyDescent="0.3">
      <c r="I3311" s="236"/>
      <c r="J3311" s="236"/>
    </row>
    <row r="3312" spans="9:10" x14ac:dyDescent="0.3">
      <c r="I3312" s="236"/>
      <c r="J3312" s="236"/>
    </row>
    <row r="3313" spans="9:10" x14ac:dyDescent="0.3">
      <c r="I3313" s="236"/>
      <c r="J3313" s="236"/>
    </row>
    <row r="3314" spans="9:10" x14ac:dyDescent="0.3">
      <c r="I3314" s="236"/>
      <c r="J3314" s="236"/>
    </row>
    <row r="3315" spans="9:10" x14ac:dyDescent="0.3">
      <c r="I3315" s="236"/>
      <c r="J3315" s="236"/>
    </row>
    <row r="3316" spans="9:10" x14ac:dyDescent="0.3">
      <c r="I3316" s="236"/>
      <c r="J3316" s="236"/>
    </row>
    <row r="3317" spans="9:10" x14ac:dyDescent="0.3">
      <c r="I3317" s="236"/>
      <c r="J3317" s="236"/>
    </row>
    <row r="3318" spans="9:10" x14ac:dyDescent="0.3">
      <c r="I3318" s="236"/>
      <c r="J3318" s="236"/>
    </row>
    <row r="3319" spans="9:10" x14ac:dyDescent="0.3">
      <c r="I3319" s="236"/>
      <c r="J3319" s="236"/>
    </row>
    <row r="3320" spans="9:10" x14ac:dyDescent="0.3">
      <c r="I3320" s="236"/>
      <c r="J3320" s="236"/>
    </row>
    <row r="3321" spans="9:10" x14ac:dyDescent="0.3">
      <c r="I3321" s="236"/>
      <c r="J3321" s="236"/>
    </row>
    <row r="3322" spans="9:10" x14ac:dyDescent="0.3">
      <c r="I3322" s="236"/>
      <c r="J3322" s="236"/>
    </row>
    <row r="3323" spans="9:10" x14ac:dyDescent="0.3">
      <c r="I3323" s="236"/>
      <c r="J3323" s="236"/>
    </row>
    <row r="3324" spans="9:10" x14ac:dyDescent="0.3">
      <c r="I3324" s="236"/>
      <c r="J3324" s="236"/>
    </row>
    <row r="3325" spans="9:10" x14ac:dyDescent="0.3">
      <c r="I3325" s="236"/>
      <c r="J3325" s="236"/>
    </row>
    <row r="3326" spans="9:10" x14ac:dyDescent="0.3">
      <c r="I3326" s="236"/>
      <c r="J3326" s="236"/>
    </row>
    <row r="3327" spans="9:10" x14ac:dyDescent="0.3">
      <c r="I3327" s="236"/>
      <c r="J3327" s="236"/>
    </row>
    <row r="3328" spans="9:10" x14ac:dyDescent="0.3">
      <c r="I3328" s="236"/>
      <c r="J3328" s="236"/>
    </row>
    <row r="3329" spans="9:10" x14ac:dyDescent="0.3">
      <c r="I3329" s="236"/>
      <c r="J3329" s="236"/>
    </row>
    <row r="3330" spans="9:10" x14ac:dyDescent="0.3">
      <c r="I3330" s="236"/>
      <c r="J3330" s="236"/>
    </row>
    <row r="3331" spans="9:10" x14ac:dyDescent="0.3">
      <c r="I3331" s="236"/>
      <c r="J3331" s="236"/>
    </row>
    <row r="3332" spans="9:10" x14ac:dyDescent="0.3">
      <c r="I3332" s="236"/>
      <c r="J3332" s="236"/>
    </row>
    <row r="3333" spans="9:10" x14ac:dyDescent="0.3">
      <c r="I3333" s="236"/>
      <c r="J3333" s="236"/>
    </row>
    <row r="3334" spans="9:10" x14ac:dyDescent="0.3">
      <c r="I3334" s="236"/>
      <c r="J3334" s="236"/>
    </row>
    <row r="3335" spans="9:10" x14ac:dyDescent="0.3">
      <c r="I3335" s="236"/>
      <c r="J3335" s="236"/>
    </row>
    <row r="3336" spans="9:10" x14ac:dyDescent="0.3">
      <c r="I3336" s="236"/>
      <c r="J3336" s="236"/>
    </row>
    <row r="3337" spans="9:10" x14ac:dyDescent="0.3">
      <c r="I3337" s="236"/>
      <c r="J3337" s="236"/>
    </row>
    <row r="3338" spans="9:10" x14ac:dyDescent="0.3">
      <c r="I3338" s="236"/>
      <c r="J3338" s="236"/>
    </row>
    <row r="3339" spans="9:10" x14ac:dyDescent="0.3">
      <c r="I3339" s="236"/>
      <c r="J3339" s="236"/>
    </row>
    <row r="3340" spans="9:10" x14ac:dyDescent="0.3">
      <c r="I3340" s="236"/>
      <c r="J3340" s="236"/>
    </row>
    <row r="3341" spans="9:10" x14ac:dyDescent="0.3">
      <c r="I3341" s="236"/>
      <c r="J3341" s="236"/>
    </row>
    <row r="3342" spans="9:10" x14ac:dyDescent="0.3">
      <c r="I3342" s="236"/>
      <c r="J3342" s="236"/>
    </row>
    <row r="3343" spans="9:10" x14ac:dyDescent="0.3">
      <c r="I3343" s="236"/>
      <c r="J3343" s="236"/>
    </row>
    <row r="3344" spans="9:10" x14ac:dyDescent="0.3">
      <c r="I3344" s="236"/>
      <c r="J3344" s="236"/>
    </row>
    <row r="3345" spans="9:10" x14ac:dyDescent="0.3">
      <c r="I3345" s="236"/>
      <c r="J3345" s="236"/>
    </row>
    <row r="3346" spans="9:10" x14ac:dyDescent="0.3">
      <c r="I3346" s="236"/>
      <c r="J3346" s="236"/>
    </row>
    <row r="3347" spans="9:10" x14ac:dyDescent="0.3">
      <c r="I3347" s="236"/>
      <c r="J3347" s="236"/>
    </row>
    <row r="3348" spans="9:10" x14ac:dyDescent="0.3">
      <c r="I3348" s="236"/>
      <c r="J3348" s="236"/>
    </row>
    <row r="3349" spans="9:10" x14ac:dyDescent="0.3">
      <c r="I3349" s="236"/>
      <c r="J3349" s="236"/>
    </row>
    <row r="3350" spans="9:10" x14ac:dyDescent="0.3">
      <c r="I3350" s="236"/>
      <c r="J3350" s="236"/>
    </row>
    <row r="3351" spans="9:10" x14ac:dyDescent="0.3">
      <c r="I3351" s="236"/>
      <c r="J3351" s="236"/>
    </row>
    <row r="3352" spans="9:10" x14ac:dyDescent="0.3">
      <c r="I3352" s="236"/>
      <c r="J3352" s="236"/>
    </row>
    <row r="3353" spans="9:10" x14ac:dyDescent="0.3">
      <c r="I3353" s="236"/>
      <c r="J3353" s="236"/>
    </row>
    <row r="3354" spans="9:10" x14ac:dyDescent="0.3">
      <c r="I3354" s="236"/>
      <c r="J3354" s="236"/>
    </row>
    <row r="3355" spans="9:10" x14ac:dyDescent="0.3">
      <c r="I3355" s="236"/>
      <c r="J3355" s="236"/>
    </row>
    <row r="3356" spans="9:10" x14ac:dyDescent="0.3">
      <c r="I3356" s="236"/>
      <c r="J3356" s="236"/>
    </row>
    <row r="3357" spans="9:10" x14ac:dyDescent="0.3">
      <c r="I3357" s="236"/>
      <c r="J3357" s="236"/>
    </row>
    <row r="3358" spans="9:10" x14ac:dyDescent="0.3">
      <c r="I3358" s="236"/>
      <c r="J3358" s="236"/>
    </row>
    <row r="3359" spans="9:10" x14ac:dyDescent="0.3">
      <c r="I3359" s="236"/>
      <c r="J3359" s="236"/>
    </row>
    <row r="3360" spans="9:10" x14ac:dyDescent="0.3">
      <c r="I3360" s="236"/>
      <c r="J3360" s="236"/>
    </row>
    <row r="3361" spans="9:10" x14ac:dyDescent="0.3">
      <c r="I3361" s="236"/>
      <c r="J3361" s="236"/>
    </row>
    <row r="3362" spans="9:10" x14ac:dyDescent="0.3">
      <c r="I3362" s="236"/>
      <c r="J3362" s="236"/>
    </row>
    <row r="3363" spans="9:10" x14ac:dyDescent="0.3">
      <c r="I3363" s="236"/>
      <c r="J3363" s="236"/>
    </row>
    <row r="3364" spans="9:10" x14ac:dyDescent="0.3">
      <c r="I3364" s="236"/>
      <c r="J3364" s="236"/>
    </row>
    <row r="3365" spans="9:10" x14ac:dyDescent="0.3">
      <c r="I3365" s="236"/>
      <c r="J3365" s="236"/>
    </row>
    <row r="3366" spans="9:10" x14ac:dyDescent="0.3">
      <c r="I3366" s="236"/>
      <c r="J3366" s="236"/>
    </row>
    <row r="3367" spans="9:10" x14ac:dyDescent="0.3">
      <c r="I3367" s="236"/>
      <c r="J3367" s="236"/>
    </row>
    <row r="3368" spans="9:10" x14ac:dyDescent="0.3">
      <c r="I3368" s="236"/>
      <c r="J3368" s="236"/>
    </row>
    <row r="3369" spans="9:10" x14ac:dyDescent="0.3">
      <c r="I3369" s="236"/>
      <c r="J3369" s="236"/>
    </row>
    <row r="3370" spans="9:10" x14ac:dyDescent="0.3">
      <c r="I3370" s="236"/>
      <c r="J3370" s="236"/>
    </row>
    <row r="3371" spans="9:10" x14ac:dyDescent="0.3">
      <c r="I3371" s="236"/>
      <c r="J3371" s="236"/>
    </row>
    <row r="3372" spans="9:10" x14ac:dyDescent="0.3">
      <c r="I3372" s="236"/>
      <c r="J3372" s="236"/>
    </row>
    <row r="3373" spans="9:10" x14ac:dyDescent="0.3">
      <c r="I3373" s="236"/>
      <c r="J3373" s="236"/>
    </row>
    <row r="3374" spans="9:10" x14ac:dyDescent="0.3">
      <c r="I3374" s="236"/>
      <c r="J3374" s="236"/>
    </row>
    <row r="3375" spans="9:10" x14ac:dyDescent="0.3">
      <c r="I3375" s="236"/>
      <c r="J3375" s="236"/>
    </row>
    <row r="3376" spans="9:10" x14ac:dyDescent="0.3">
      <c r="I3376" s="236"/>
      <c r="J3376" s="236"/>
    </row>
    <row r="3377" spans="9:10" x14ac:dyDescent="0.3">
      <c r="I3377" s="236"/>
      <c r="J3377" s="236"/>
    </row>
    <row r="3378" spans="9:10" x14ac:dyDescent="0.3">
      <c r="I3378" s="236"/>
      <c r="J3378" s="236"/>
    </row>
    <row r="3379" spans="9:10" x14ac:dyDescent="0.3">
      <c r="I3379" s="236"/>
      <c r="J3379" s="236"/>
    </row>
    <row r="3380" spans="9:10" x14ac:dyDescent="0.3">
      <c r="I3380" s="236"/>
      <c r="J3380" s="236"/>
    </row>
    <row r="3381" spans="9:10" x14ac:dyDescent="0.3">
      <c r="I3381" s="236"/>
      <c r="J3381" s="236"/>
    </row>
    <row r="3382" spans="9:10" x14ac:dyDescent="0.3">
      <c r="I3382" s="236"/>
      <c r="J3382" s="236"/>
    </row>
    <row r="3383" spans="9:10" x14ac:dyDescent="0.3">
      <c r="I3383" s="236"/>
      <c r="J3383" s="236"/>
    </row>
    <row r="3384" spans="9:10" x14ac:dyDescent="0.3">
      <c r="I3384" s="236"/>
      <c r="J3384" s="236"/>
    </row>
    <row r="3385" spans="9:10" x14ac:dyDescent="0.3">
      <c r="I3385" s="236"/>
      <c r="J3385" s="236"/>
    </row>
    <row r="3386" spans="9:10" x14ac:dyDescent="0.3">
      <c r="I3386" s="236"/>
      <c r="J3386" s="236"/>
    </row>
    <row r="3387" spans="9:10" x14ac:dyDescent="0.3">
      <c r="I3387" s="236"/>
      <c r="J3387" s="236"/>
    </row>
    <row r="3388" spans="9:10" x14ac:dyDescent="0.3">
      <c r="I3388" s="236"/>
      <c r="J3388" s="236"/>
    </row>
    <row r="3389" spans="9:10" x14ac:dyDescent="0.3">
      <c r="I3389" s="236"/>
      <c r="J3389" s="236"/>
    </row>
    <row r="3390" spans="9:10" x14ac:dyDescent="0.3">
      <c r="I3390" s="236"/>
      <c r="J3390" s="236"/>
    </row>
    <row r="3391" spans="9:10" x14ac:dyDescent="0.3">
      <c r="I3391" s="236"/>
      <c r="J3391" s="236"/>
    </row>
    <row r="3392" spans="9:10" x14ac:dyDescent="0.3">
      <c r="I3392" s="236"/>
      <c r="J3392" s="236"/>
    </row>
    <row r="3393" spans="9:10" x14ac:dyDescent="0.3">
      <c r="I3393" s="236"/>
      <c r="J3393" s="236"/>
    </row>
    <row r="3394" spans="9:10" x14ac:dyDescent="0.3">
      <c r="I3394" s="236"/>
      <c r="J3394" s="236"/>
    </row>
    <row r="3395" spans="9:10" x14ac:dyDescent="0.3">
      <c r="I3395" s="236"/>
      <c r="J3395" s="236"/>
    </row>
    <row r="3396" spans="9:10" x14ac:dyDescent="0.3">
      <c r="I3396" s="236"/>
      <c r="J3396" s="236"/>
    </row>
    <row r="3397" spans="9:10" x14ac:dyDescent="0.3">
      <c r="I3397" s="236"/>
      <c r="J3397" s="236"/>
    </row>
    <row r="3398" spans="9:10" x14ac:dyDescent="0.3">
      <c r="I3398" s="236"/>
      <c r="J3398" s="236"/>
    </row>
    <row r="3399" spans="9:10" x14ac:dyDescent="0.3">
      <c r="I3399" s="236"/>
      <c r="J3399" s="236"/>
    </row>
    <row r="3400" spans="9:10" x14ac:dyDescent="0.3">
      <c r="I3400" s="236"/>
      <c r="J3400" s="236"/>
    </row>
    <row r="3401" spans="9:10" x14ac:dyDescent="0.3">
      <c r="I3401" s="236"/>
      <c r="J3401" s="236"/>
    </row>
    <row r="3402" spans="9:10" x14ac:dyDescent="0.3">
      <c r="I3402" s="236"/>
      <c r="J3402" s="236"/>
    </row>
    <row r="3403" spans="9:10" x14ac:dyDescent="0.3">
      <c r="I3403" s="236"/>
      <c r="J3403" s="236"/>
    </row>
    <row r="3404" spans="9:10" x14ac:dyDescent="0.3">
      <c r="I3404" s="236"/>
      <c r="J3404" s="236"/>
    </row>
    <row r="3405" spans="9:10" x14ac:dyDescent="0.3">
      <c r="I3405" s="236"/>
      <c r="J3405" s="236"/>
    </row>
    <row r="3406" spans="9:10" x14ac:dyDescent="0.3">
      <c r="I3406" s="236"/>
      <c r="J3406" s="236"/>
    </row>
    <row r="3407" spans="9:10" x14ac:dyDescent="0.3">
      <c r="I3407" s="236"/>
      <c r="J3407" s="236"/>
    </row>
    <row r="3408" spans="9:10" x14ac:dyDescent="0.3">
      <c r="I3408" s="236"/>
      <c r="J3408" s="236"/>
    </row>
    <row r="3409" spans="9:10" x14ac:dyDescent="0.3">
      <c r="I3409" s="236"/>
      <c r="J3409" s="236"/>
    </row>
    <row r="3410" spans="9:10" x14ac:dyDescent="0.3">
      <c r="I3410" s="236"/>
      <c r="J3410" s="236"/>
    </row>
    <row r="3411" spans="9:10" x14ac:dyDescent="0.3">
      <c r="I3411" s="236"/>
      <c r="J3411" s="236"/>
    </row>
    <row r="3412" spans="9:10" x14ac:dyDescent="0.3">
      <c r="I3412" s="236"/>
      <c r="J3412" s="236"/>
    </row>
    <row r="3413" spans="9:10" x14ac:dyDescent="0.3">
      <c r="I3413" s="236"/>
      <c r="J3413" s="236"/>
    </row>
    <row r="3414" spans="9:10" x14ac:dyDescent="0.3">
      <c r="I3414" s="236"/>
      <c r="J3414" s="236"/>
    </row>
    <row r="3415" spans="9:10" x14ac:dyDescent="0.3">
      <c r="I3415" s="236"/>
      <c r="J3415" s="236"/>
    </row>
    <row r="3416" spans="9:10" x14ac:dyDescent="0.3">
      <c r="I3416" s="236"/>
      <c r="J3416" s="236"/>
    </row>
    <row r="3417" spans="9:10" x14ac:dyDescent="0.3">
      <c r="I3417" s="236"/>
      <c r="J3417" s="236"/>
    </row>
    <row r="3418" spans="9:10" x14ac:dyDescent="0.3">
      <c r="I3418" s="236"/>
      <c r="J3418" s="236"/>
    </row>
    <row r="3419" spans="9:10" x14ac:dyDescent="0.3">
      <c r="I3419" s="236"/>
      <c r="J3419" s="236"/>
    </row>
    <row r="3420" spans="9:10" x14ac:dyDescent="0.3">
      <c r="I3420" s="236"/>
      <c r="J3420" s="236"/>
    </row>
    <row r="3421" spans="9:10" x14ac:dyDescent="0.3">
      <c r="I3421" s="236"/>
      <c r="J3421" s="236"/>
    </row>
    <row r="3422" spans="9:10" x14ac:dyDescent="0.3">
      <c r="I3422" s="236"/>
      <c r="J3422" s="236"/>
    </row>
    <row r="3423" spans="9:10" x14ac:dyDescent="0.3">
      <c r="I3423" s="236"/>
      <c r="J3423" s="236"/>
    </row>
    <row r="3424" spans="9:10" x14ac:dyDescent="0.3">
      <c r="I3424" s="236"/>
      <c r="J3424" s="236"/>
    </row>
    <row r="3425" spans="9:10" x14ac:dyDescent="0.3">
      <c r="I3425" s="236"/>
      <c r="J3425" s="236"/>
    </row>
    <row r="3426" spans="9:10" x14ac:dyDescent="0.3">
      <c r="I3426" s="236"/>
      <c r="J3426" s="236"/>
    </row>
    <row r="3427" spans="9:10" x14ac:dyDescent="0.3">
      <c r="I3427" s="236"/>
      <c r="J3427" s="236"/>
    </row>
    <row r="3428" spans="9:10" x14ac:dyDescent="0.3">
      <c r="I3428" s="236"/>
      <c r="J3428" s="236"/>
    </row>
    <row r="3429" spans="9:10" x14ac:dyDescent="0.3">
      <c r="I3429" s="236"/>
      <c r="J3429" s="236"/>
    </row>
    <row r="3430" spans="9:10" x14ac:dyDescent="0.3">
      <c r="I3430" s="236"/>
      <c r="J3430" s="236"/>
    </row>
    <row r="3431" spans="9:10" x14ac:dyDescent="0.3">
      <c r="I3431" s="236"/>
      <c r="J3431" s="236"/>
    </row>
    <row r="3432" spans="9:10" x14ac:dyDescent="0.3">
      <c r="I3432" s="236"/>
      <c r="J3432" s="236"/>
    </row>
    <row r="3433" spans="9:10" x14ac:dyDescent="0.3">
      <c r="I3433" s="236"/>
      <c r="J3433" s="236"/>
    </row>
    <row r="3434" spans="9:10" x14ac:dyDescent="0.3">
      <c r="I3434" s="236"/>
      <c r="J3434" s="236"/>
    </row>
    <row r="3435" spans="9:10" x14ac:dyDescent="0.3">
      <c r="I3435" s="236"/>
      <c r="J3435" s="236"/>
    </row>
    <row r="3436" spans="9:10" x14ac:dyDescent="0.3">
      <c r="I3436" s="236"/>
      <c r="J3436" s="236"/>
    </row>
    <row r="3437" spans="9:10" x14ac:dyDescent="0.3">
      <c r="I3437" s="236"/>
      <c r="J3437" s="236"/>
    </row>
    <row r="3438" spans="9:10" x14ac:dyDescent="0.3">
      <c r="I3438" s="236"/>
      <c r="J3438" s="236"/>
    </row>
    <row r="3439" spans="9:10" x14ac:dyDescent="0.3">
      <c r="I3439" s="236"/>
      <c r="J3439" s="236"/>
    </row>
    <row r="3440" spans="9:10" x14ac:dyDescent="0.3">
      <c r="I3440" s="236"/>
      <c r="J3440" s="236"/>
    </row>
    <row r="3441" spans="9:10" x14ac:dyDescent="0.3">
      <c r="I3441" s="236"/>
      <c r="J3441" s="236"/>
    </row>
    <row r="3442" spans="9:10" x14ac:dyDescent="0.3">
      <c r="I3442" s="236"/>
      <c r="J3442" s="236"/>
    </row>
    <row r="3443" spans="9:10" x14ac:dyDescent="0.3">
      <c r="I3443" s="236"/>
      <c r="J3443" s="236"/>
    </row>
    <row r="3444" spans="9:10" x14ac:dyDescent="0.3">
      <c r="I3444" s="236"/>
      <c r="J3444" s="236"/>
    </row>
    <row r="3445" spans="9:10" x14ac:dyDescent="0.3">
      <c r="I3445" s="236"/>
      <c r="J3445" s="236"/>
    </row>
    <row r="3446" spans="9:10" x14ac:dyDescent="0.3">
      <c r="I3446" s="236"/>
      <c r="J3446" s="236"/>
    </row>
    <row r="3447" spans="9:10" x14ac:dyDescent="0.3">
      <c r="I3447" s="236"/>
      <c r="J3447" s="236"/>
    </row>
    <row r="3448" spans="9:10" x14ac:dyDescent="0.3">
      <c r="I3448" s="236"/>
      <c r="J3448" s="236"/>
    </row>
    <row r="3449" spans="9:10" x14ac:dyDescent="0.3">
      <c r="I3449" s="236"/>
      <c r="J3449" s="236"/>
    </row>
    <row r="3450" spans="9:10" x14ac:dyDescent="0.3">
      <c r="I3450" s="236"/>
      <c r="J3450" s="236"/>
    </row>
    <row r="3451" spans="9:10" x14ac:dyDescent="0.3">
      <c r="I3451" s="236"/>
      <c r="J3451" s="236"/>
    </row>
    <row r="3452" spans="9:10" x14ac:dyDescent="0.3">
      <c r="I3452" s="236"/>
      <c r="J3452" s="236"/>
    </row>
    <row r="3453" spans="9:10" x14ac:dyDescent="0.3">
      <c r="I3453" s="236"/>
      <c r="J3453" s="236"/>
    </row>
    <row r="3454" spans="9:10" x14ac:dyDescent="0.3">
      <c r="I3454" s="236"/>
      <c r="J3454" s="236"/>
    </row>
    <row r="3455" spans="9:10" x14ac:dyDescent="0.3">
      <c r="I3455" s="236"/>
      <c r="J3455" s="236"/>
    </row>
    <row r="3456" spans="9:10" x14ac:dyDescent="0.3">
      <c r="I3456" s="236"/>
      <c r="J3456" s="236"/>
    </row>
    <row r="3457" spans="9:10" x14ac:dyDescent="0.3">
      <c r="I3457" s="236"/>
      <c r="J3457" s="236"/>
    </row>
    <row r="3458" spans="9:10" x14ac:dyDescent="0.3">
      <c r="I3458" s="236"/>
      <c r="J3458" s="236"/>
    </row>
    <row r="3459" spans="9:10" x14ac:dyDescent="0.3">
      <c r="I3459" s="236"/>
      <c r="J3459" s="236"/>
    </row>
    <row r="3460" spans="9:10" x14ac:dyDescent="0.3">
      <c r="I3460" s="236"/>
      <c r="J3460" s="236"/>
    </row>
    <row r="3461" spans="9:10" x14ac:dyDescent="0.3">
      <c r="I3461" s="236"/>
      <c r="J3461" s="236"/>
    </row>
    <row r="3462" spans="9:10" x14ac:dyDescent="0.3">
      <c r="I3462" s="236"/>
      <c r="J3462" s="236"/>
    </row>
    <row r="3463" spans="9:10" x14ac:dyDescent="0.3">
      <c r="I3463" s="236"/>
      <c r="J3463" s="236"/>
    </row>
    <row r="3464" spans="9:10" x14ac:dyDescent="0.3">
      <c r="I3464" s="236"/>
      <c r="J3464" s="236"/>
    </row>
    <row r="3465" spans="9:10" x14ac:dyDescent="0.3">
      <c r="I3465" s="236"/>
      <c r="J3465" s="236"/>
    </row>
    <row r="3466" spans="9:10" x14ac:dyDescent="0.3">
      <c r="I3466" s="236"/>
      <c r="J3466" s="236"/>
    </row>
    <row r="3467" spans="9:10" x14ac:dyDescent="0.3">
      <c r="I3467" s="236"/>
      <c r="J3467" s="236"/>
    </row>
    <row r="3468" spans="9:10" x14ac:dyDescent="0.3">
      <c r="I3468" s="236"/>
      <c r="J3468" s="236"/>
    </row>
    <row r="3469" spans="9:10" x14ac:dyDescent="0.3">
      <c r="I3469" s="236"/>
      <c r="J3469" s="236"/>
    </row>
    <row r="3470" spans="9:10" x14ac:dyDescent="0.3">
      <c r="I3470" s="236"/>
      <c r="J3470" s="236"/>
    </row>
    <row r="3471" spans="9:10" x14ac:dyDescent="0.3">
      <c r="I3471" s="236"/>
      <c r="J3471" s="236"/>
    </row>
    <row r="3472" spans="9:10" x14ac:dyDescent="0.3">
      <c r="I3472" s="236"/>
      <c r="J3472" s="236"/>
    </row>
    <row r="3473" spans="9:10" x14ac:dyDescent="0.3">
      <c r="I3473" s="236"/>
      <c r="J3473" s="236"/>
    </row>
    <row r="3474" spans="9:10" x14ac:dyDescent="0.3">
      <c r="I3474" s="236"/>
      <c r="J3474" s="236"/>
    </row>
    <row r="3475" spans="9:10" x14ac:dyDescent="0.3">
      <c r="I3475" s="236"/>
      <c r="J3475" s="236"/>
    </row>
    <row r="3476" spans="9:10" x14ac:dyDescent="0.3">
      <c r="I3476" s="236"/>
      <c r="J3476" s="236"/>
    </row>
    <row r="3477" spans="9:10" x14ac:dyDescent="0.3">
      <c r="I3477" s="236"/>
      <c r="J3477" s="236"/>
    </row>
    <row r="3478" spans="9:10" x14ac:dyDescent="0.3">
      <c r="I3478" s="236"/>
      <c r="J3478" s="236"/>
    </row>
    <row r="3479" spans="9:10" x14ac:dyDescent="0.3">
      <c r="I3479" s="236"/>
      <c r="J3479" s="236"/>
    </row>
    <row r="3480" spans="9:10" x14ac:dyDescent="0.3">
      <c r="I3480" s="236"/>
      <c r="J3480" s="236"/>
    </row>
    <row r="3481" spans="9:10" x14ac:dyDescent="0.3">
      <c r="I3481" s="236"/>
      <c r="J3481" s="236"/>
    </row>
    <row r="3482" spans="9:10" x14ac:dyDescent="0.3">
      <c r="I3482" s="236"/>
      <c r="J3482" s="236"/>
    </row>
    <row r="3483" spans="9:10" x14ac:dyDescent="0.3">
      <c r="I3483" s="236"/>
      <c r="J3483" s="236"/>
    </row>
    <row r="3484" spans="9:10" x14ac:dyDescent="0.3">
      <c r="I3484" s="236"/>
      <c r="J3484" s="236"/>
    </row>
    <row r="3485" spans="9:10" x14ac:dyDescent="0.3">
      <c r="I3485" s="236"/>
      <c r="J3485" s="236"/>
    </row>
    <row r="3486" spans="9:10" x14ac:dyDescent="0.3">
      <c r="I3486" s="236"/>
      <c r="J3486" s="236"/>
    </row>
    <row r="3487" spans="9:10" x14ac:dyDescent="0.3">
      <c r="I3487" s="236"/>
      <c r="J3487" s="236"/>
    </row>
    <row r="3488" spans="9:10" x14ac:dyDescent="0.3">
      <c r="I3488" s="236"/>
      <c r="J3488" s="236"/>
    </row>
    <row r="3489" spans="9:10" x14ac:dyDescent="0.3">
      <c r="I3489" s="236"/>
      <c r="J3489" s="236"/>
    </row>
    <row r="3490" spans="9:10" x14ac:dyDescent="0.3">
      <c r="I3490" s="236"/>
      <c r="J3490" s="236"/>
    </row>
    <row r="3491" spans="9:10" x14ac:dyDescent="0.3">
      <c r="I3491" s="236"/>
      <c r="J3491" s="236"/>
    </row>
    <row r="3492" spans="9:10" x14ac:dyDescent="0.3">
      <c r="I3492" s="236"/>
      <c r="J3492" s="236"/>
    </row>
    <row r="3493" spans="9:10" x14ac:dyDescent="0.3">
      <c r="I3493" s="236"/>
      <c r="J3493" s="236"/>
    </row>
    <row r="3494" spans="9:10" x14ac:dyDescent="0.3">
      <c r="I3494" s="236"/>
      <c r="J3494" s="236"/>
    </row>
    <row r="3495" spans="9:10" x14ac:dyDescent="0.3">
      <c r="I3495" s="236"/>
      <c r="J3495" s="236"/>
    </row>
    <row r="3496" spans="9:10" x14ac:dyDescent="0.3">
      <c r="I3496" s="236"/>
      <c r="J3496" s="236"/>
    </row>
    <row r="3497" spans="9:10" x14ac:dyDescent="0.3">
      <c r="I3497" s="236"/>
      <c r="J3497" s="236"/>
    </row>
    <row r="3498" spans="9:10" x14ac:dyDescent="0.3">
      <c r="I3498" s="236"/>
      <c r="J3498" s="236"/>
    </row>
    <row r="3499" spans="9:10" x14ac:dyDescent="0.3">
      <c r="I3499" s="236"/>
      <c r="J3499" s="236"/>
    </row>
    <row r="3500" spans="9:10" x14ac:dyDescent="0.3">
      <c r="I3500" s="236"/>
      <c r="J3500" s="236"/>
    </row>
    <row r="3501" spans="9:10" x14ac:dyDescent="0.3">
      <c r="I3501" s="236"/>
      <c r="J3501" s="236"/>
    </row>
    <row r="3502" spans="9:10" x14ac:dyDescent="0.3">
      <c r="I3502" s="236"/>
      <c r="J3502" s="236"/>
    </row>
    <row r="3503" spans="9:10" x14ac:dyDescent="0.3">
      <c r="I3503" s="236"/>
      <c r="J3503" s="236"/>
    </row>
    <row r="3504" spans="9:10" x14ac:dyDescent="0.3">
      <c r="I3504" s="236"/>
      <c r="J3504" s="236"/>
    </row>
    <row r="3505" spans="9:10" x14ac:dyDescent="0.3">
      <c r="I3505" s="236"/>
      <c r="J3505" s="236"/>
    </row>
    <row r="3506" spans="9:10" x14ac:dyDescent="0.3">
      <c r="I3506" s="236"/>
      <c r="J3506" s="236"/>
    </row>
    <row r="3507" spans="9:10" x14ac:dyDescent="0.3">
      <c r="I3507" s="236"/>
      <c r="J3507" s="236"/>
    </row>
    <row r="3508" spans="9:10" x14ac:dyDescent="0.3">
      <c r="I3508" s="236"/>
      <c r="J3508" s="236"/>
    </row>
    <row r="3509" spans="9:10" x14ac:dyDescent="0.3">
      <c r="I3509" s="236"/>
      <c r="J3509" s="236"/>
    </row>
    <row r="3510" spans="9:10" x14ac:dyDescent="0.3">
      <c r="I3510" s="236"/>
      <c r="J3510" s="236"/>
    </row>
    <row r="3511" spans="9:10" x14ac:dyDescent="0.3">
      <c r="I3511" s="236"/>
      <c r="J3511" s="236"/>
    </row>
    <row r="3512" spans="9:10" x14ac:dyDescent="0.3">
      <c r="I3512" s="236"/>
      <c r="J3512" s="236"/>
    </row>
    <row r="3513" spans="9:10" x14ac:dyDescent="0.3">
      <c r="I3513" s="236"/>
      <c r="J3513" s="236"/>
    </row>
    <row r="3514" spans="9:10" x14ac:dyDescent="0.3">
      <c r="I3514" s="236"/>
      <c r="J3514" s="236"/>
    </row>
    <row r="3515" spans="9:10" x14ac:dyDescent="0.3">
      <c r="I3515" s="236"/>
      <c r="J3515" s="236"/>
    </row>
    <row r="3516" spans="9:10" x14ac:dyDescent="0.3">
      <c r="I3516" s="236"/>
      <c r="J3516" s="236"/>
    </row>
    <row r="3517" spans="9:10" x14ac:dyDescent="0.3">
      <c r="I3517" s="236"/>
      <c r="J3517" s="236"/>
    </row>
    <row r="3518" spans="9:10" x14ac:dyDescent="0.3">
      <c r="I3518" s="236"/>
      <c r="J3518" s="236"/>
    </row>
    <row r="3519" spans="9:10" x14ac:dyDescent="0.3">
      <c r="I3519" s="236"/>
      <c r="J3519" s="236"/>
    </row>
    <row r="3520" spans="9:10" x14ac:dyDescent="0.3">
      <c r="I3520" s="236"/>
      <c r="J3520" s="236"/>
    </row>
    <row r="3521" spans="9:10" x14ac:dyDescent="0.3">
      <c r="I3521" s="236"/>
      <c r="J3521" s="236"/>
    </row>
    <row r="3522" spans="9:10" x14ac:dyDescent="0.3">
      <c r="I3522" s="236"/>
      <c r="J3522" s="236"/>
    </row>
    <row r="3523" spans="9:10" x14ac:dyDescent="0.3">
      <c r="I3523" s="236"/>
      <c r="J3523" s="236"/>
    </row>
    <row r="3524" spans="9:10" x14ac:dyDescent="0.3">
      <c r="I3524" s="236"/>
      <c r="J3524" s="236"/>
    </row>
    <row r="3525" spans="9:10" x14ac:dyDescent="0.3">
      <c r="I3525" s="236"/>
      <c r="J3525" s="236"/>
    </row>
    <row r="3526" spans="9:10" x14ac:dyDescent="0.3">
      <c r="I3526" s="236"/>
      <c r="J3526" s="236"/>
    </row>
    <row r="3527" spans="9:10" x14ac:dyDescent="0.3">
      <c r="I3527" s="236"/>
      <c r="J3527" s="236"/>
    </row>
    <row r="3528" spans="9:10" x14ac:dyDescent="0.3">
      <c r="I3528" s="236"/>
      <c r="J3528" s="236"/>
    </row>
    <row r="3529" spans="9:10" x14ac:dyDescent="0.3">
      <c r="I3529" s="236"/>
      <c r="J3529" s="236"/>
    </row>
    <row r="3530" spans="9:10" x14ac:dyDescent="0.3">
      <c r="I3530" s="236"/>
      <c r="J3530" s="236"/>
    </row>
    <row r="3531" spans="9:10" x14ac:dyDescent="0.3">
      <c r="I3531" s="236"/>
      <c r="J3531" s="236"/>
    </row>
    <row r="3532" spans="9:10" x14ac:dyDescent="0.3">
      <c r="I3532" s="236"/>
      <c r="J3532" s="236"/>
    </row>
    <row r="3533" spans="9:10" x14ac:dyDescent="0.3">
      <c r="I3533" s="236"/>
      <c r="J3533" s="236"/>
    </row>
    <row r="3534" spans="9:10" x14ac:dyDescent="0.3">
      <c r="I3534" s="236"/>
      <c r="J3534" s="236"/>
    </row>
    <row r="3535" spans="9:10" x14ac:dyDescent="0.3">
      <c r="I3535" s="236"/>
      <c r="J3535" s="236"/>
    </row>
    <row r="3536" spans="9:10" x14ac:dyDescent="0.3">
      <c r="I3536" s="236"/>
      <c r="J3536" s="236"/>
    </row>
    <row r="3537" spans="9:10" x14ac:dyDescent="0.3">
      <c r="I3537" s="236"/>
      <c r="J3537" s="236"/>
    </row>
    <row r="3538" spans="9:10" x14ac:dyDescent="0.3">
      <c r="I3538" s="236"/>
      <c r="J3538" s="236"/>
    </row>
    <row r="3539" spans="9:10" x14ac:dyDescent="0.3">
      <c r="I3539" s="236"/>
      <c r="J3539" s="236"/>
    </row>
    <row r="3540" spans="9:10" x14ac:dyDescent="0.3">
      <c r="I3540" s="236"/>
      <c r="J3540" s="236"/>
    </row>
    <row r="3541" spans="9:10" x14ac:dyDescent="0.3">
      <c r="I3541" s="236"/>
      <c r="J3541" s="236"/>
    </row>
    <row r="3542" spans="9:10" x14ac:dyDescent="0.3">
      <c r="I3542" s="236"/>
      <c r="J3542" s="236"/>
    </row>
    <row r="3543" spans="9:10" x14ac:dyDescent="0.3">
      <c r="I3543" s="236"/>
      <c r="J3543" s="236"/>
    </row>
    <row r="3544" spans="9:10" x14ac:dyDescent="0.3">
      <c r="I3544" s="236"/>
      <c r="J3544" s="236"/>
    </row>
    <row r="3545" spans="9:10" x14ac:dyDescent="0.3">
      <c r="I3545" s="236"/>
      <c r="J3545" s="236"/>
    </row>
    <row r="3546" spans="9:10" x14ac:dyDescent="0.3">
      <c r="I3546" s="236"/>
      <c r="J3546" s="236"/>
    </row>
    <row r="3547" spans="9:10" x14ac:dyDescent="0.3">
      <c r="I3547" s="236"/>
      <c r="J3547" s="236"/>
    </row>
    <row r="3548" spans="9:10" x14ac:dyDescent="0.3">
      <c r="I3548" s="236"/>
      <c r="J3548" s="236"/>
    </row>
    <row r="3549" spans="9:10" x14ac:dyDescent="0.3">
      <c r="I3549" s="236"/>
      <c r="J3549" s="236"/>
    </row>
    <row r="3550" spans="9:10" x14ac:dyDescent="0.3">
      <c r="I3550" s="236"/>
      <c r="J3550" s="236"/>
    </row>
    <row r="3551" spans="9:10" x14ac:dyDescent="0.3">
      <c r="I3551" s="236"/>
      <c r="J3551" s="236"/>
    </row>
    <row r="3552" spans="9:10" x14ac:dyDescent="0.3">
      <c r="I3552" s="236"/>
      <c r="J3552" s="236"/>
    </row>
    <row r="3553" spans="9:10" x14ac:dyDescent="0.3">
      <c r="I3553" s="236"/>
      <c r="J3553" s="236"/>
    </row>
    <row r="3554" spans="9:10" x14ac:dyDescent="0.3">
      <c r="I3554" s="236"/>
      <c r="J3554" s="236"/>
    </row>
    <row r="3555" spans="9:10" x14ac:dyDescent="0.3">
      <c r="I3555" s="236"/>
      <c r="J3555" s="236"/>
    </row>
    <row r="3556" spans="9:10" x14ac:dyDescent="0.3">
      <c r="I3556" s="236"/>
      <c r="J3556" s="236"/>
    </row>
    <row r="3557" spans="9:10" x14ac:dyDescent="0.3">
      <c r="I3557" s="236"/>
      <c r="J3557" s="236"/>
    </row>
    <row r="3558" spans="9:10" x14ac:dyDescent="0.3">
      <c r="I3558" s="236"/>
      <c r="J3558" s="236"/>
    </row>
    <row r="3559" spans="9:10" x14ac:dyDescent="0.3">
      <c r="I3559" s="236"/>
      <c r="J3559" s="236"/>
    </row>
    <row r="3560" spans="9:10" x14ac:dyDescent="0.3">
      <c r="I3560" s="236"/>
      <c r="J3560" s="236"/>
    </row>
    <row r="3561" spans="9:10" x14ac:dyDescent="0.3">
      <c r="I3561" s="236"/>
      <c r="J3561" s="236"/>
    </row>
    <row r="3562" spans="9:10" x14ac:dyDescent="0.3">
      <c r="I3562" s="236"/>
      <c r="J3562" s="236"/>
    </row>
    <row r="3563" spans="9:10" x14ac:dyDescent="0.3">
      <c r="I3563" s="236"/>
      <c r="J3563" s="236"/>
    </row>
    <row r="3564" spans="9:10" x14ac:dyDescent="0.3">
      <c r="I3564" s="236"/>
      <c r="J3564" s="236"/>
    </row>
    <row r="3565" spans="9:10" x14ac:dyDescent="0.3">
      <c r="I3565" s="236"/>
      <c r="J3565" s="236"/>
    </row>
    <row r="3566" spans="9:10" x14ac:dyDescent="0.3">
      <c r="I3566" s="236"/>
      <c r="J3566" s="236"/>
    </row>
    <row r="3567" spans="9:10" x14ac:dyDescent="0.3">
      <c r="I3567" s="236"/>
      <c r="J3567" s="236"/>
    </row>
    <row r="3568" spans="9:10" x14ac:dyDescent="0.3">
      <c r="I3568" s="236"/>
      <c r="J3568" s="236"/>
    </row>
    <row r="3569" spans="9:10" x14ac:dyDescent="0.3">
      <c r="I3569" s="236"/>
      <c r="J3569" s="236"/>
    </row>
    <row r="3570" spans="9:10" x14ac:dyDescent="0.3">
      <c r="I3570" s="236"/>
      <c r="J3570" s="236"/>
    </row>
    <row r="3571" spans="9:10" x14ac:dyDescent="0.3">
      <c r="I3571" s="236"/>
      <c r="J3571" s="236"/>
    </row>
    <row r="3572" spans="9:10" x14ac:dyDescent="0.3">
      <c r="I3572" s="236"/>
      <c r="J3572" s="236"/>
    </row>
    <row r="3573" spans="9:10" x14ac:dyDescent="0.3">
      <c r="I3573" s="236"/>
      <c r="J3573" s="236"/>
    </row>
    <row r="3574" spans="9:10" x14ac:dyDescent="0.3">
      <c r="I3574" s="236"/>
      <c r="J3574" s="236"/>
    </row>
    <row r="3575" spans="9:10" x14ac:dyDescent="0.3">
      <c r="I3575" s="236"/>
      <c r="J3575" s="236"/>
    </row>
    <row r="3576" spans="9:10" x14ac:dyDescent="0.3">
      <c r="I3576" s="236"/>
      <c r="J3576" s="236"/>
    </row>
    <row r="3577" spans="9:10" x14ac:dyDescent="0.3">
      <c r="I3577" s="236"/>
      <c r="J3577" s="236"/>
    </row>
    <row r="3578" spans="9:10" x14ac:dyDescent="0.3">
      <c r="I3578" s="236"/>
      <c r="J3578" s="236"/>
    </row>
    <row r="3579" spans="9:10" x14ac:dyDescent="0.3">
      <c r="I3579" s="236"/>
      <c r="J3579" s="236"/>
    </row>
    <row r="3580" spans="9:10" x14ac:dyDescent="0.3">
      <c r="I3580" s="236"/>
      <c r="J3580" s="236"/>
    </row>
    <row r="3581" spans="9:10" x14ac:dyDescent="0.3">
      <c r="I3581" s="236"/>
      <c r="J3581" s="236"/>
    </row>
    <row r="3582" spans="9:10" x14ac:dyDescent="0.3">
      <c r="I3582" s="236"/>
      <c r="J3582" s="236"/>
    </row>
    <row r="3583" spans="9:10" x14ac:dyDescent="0.3">
      <c r="I3583" s="236"/>
      <c r="J3583" s="236"/>
    </row>
    <row r="3584" spans="9:10" x14ac:dyDescent="0.3">
      <c r="I3584" s="236"/>
      <c r="J3584" s="236"/>
    </row>
    <row r="3585" spans="9:10" x14ac:dyDescent="0.3">
      <c r="I3585" s="236"/>
      <c r="J3585" s="236"/>
    </row>
    <row r="3586" spans="9:10" x14ac:dyDescent="0.3">
      <c r="I3586" s="236"/>
      <c r="J3586" s="236"/>
    </row>
    <row r="3587" spans="9:10" x14ac:dyDescent="0.3">
      <c r="I3587" s="236"/>
      <c r="J3587" s="236"/>
    </row>
    <row r="3588" spans="9:10" x14ac:dyDescent="0.3">
      <c r="I3588" s="236"/>
      <c r="J3588" s="236"/>
    </row>
    <row r="3589" spans="9:10" x14ac:dyDescent="0.3">
      <c r="I3589" s="236"/>
      <c r="J3589" s="236"/>
    </row>
    <row r="3590" spans="9:10" x14ac:dyDescent="0.3">
      <c r="I3590" s="236"/>
      <c r="J3590" s="236"/>
    </row>
    <row r="3591" spans="9:10" x14ac:dyDescent="0.3">
      <c r="I3591" s="236"/>
      <c r="J3591" s="236"/>
    </row>
    <row r="3592" spans="9:10" x14ac:dyDescent="0.3">
      <c r="I3592" s="236"/>
      <c r="J3592" s="236"/>
    </row>
    <row r="3593" spans="9:10" x14ac:dyDescent="0.3">
      <c r="I3593" s="236"/>
      <c r="J3593" s="236"/>
    </row>
    <row r="3594" spans="9:10" x14ac:dyDescent="0.3">
      <c r="I3594" s="236"/>
      <c r="J3594" s="236"/>
    </row>
    <row r="3595" spans="9:10" x14ac:dyDescent="0.3">
      <c r="I3595" s="236"/>
      <c r="J3595" s="236"/>
    </row>
    <row r="3596" spans="9:10" x14ac:dyDescent="0.3">
      <c r="I3596" s="236"/>
      <c r="J3596" s="236"/>
    </row>
    <row r="3597" spans="9:10" x14ac:dyDescent="0.3">
      <c r="I3597" s="236"/>
      <c r="J3597" s="236"/>
    </row>
    <row r="3598" spans="9:10" x14ac:dyDescent="0.3">
      <c r="I3598" s="236"/>
      <c r="J3598" s="236"/>
    </row>
    <row r="3599" spans="9:10" x14ac:dyDescent="0.3">
      <c r="I3599" s="236"/>
      <c r="J3599" s="236"/>
    </row>
    <row r="3600" spans="9:10" x14ac:dyDescent="0.3">
      <c r="I3600" s="236"/>
      <c r="J3600" s="236"/>
    </row>
    <row r="3601" spans="9:10" x14ac:dyDescent="0.3">
      <c r="I3601" s="236"/>
      <c r="J3601" s="236"/>
    </row>
    <row r="3602" spans="9:10" x14ac:dyDescent="0.3">
      <c r="I3602" s="236"/>
      <c r="J3602" s="236"/>
    </row>
    <row r="3603" spans="9:10" x14ac:dyDescent="0.3">
      <c r="I3603" s="236"/>
      <c r="J3603" s="236"/>
    </row>
    <row r="3604" spans="9:10" x14ac:dyDescent="0.3">
      <c r="I3604" s="236"/>
      <c r="J3604" s="236"/>
    </row>
    <row r="3605" spans="9:10" x14ac:dyDescent="0.3">
      <c r="I3605" s="236"/>
      <c r="J3605" s="236"/>
    </row>
    <row r="3606" spans="9:10" x14ac:dyDescent="0.3">
      <c r="I3606" s="236"/>
      <c r="J3606" s="236"/>
    </row>
    <row r="3607" spans="9:10" x14ac:dyDescent="0.3">
      <c r="I3607" s="236"/>
      <c r="J3607" s="236"/>
    </row>
    <row r="3608" spans="9:10" x14ac:dyDescent="0.3">
      <c r="I3608" s="236"/>
      <c r="J3608" s="236"/>
    </row>
    <row r="3609" spans="9:10" x14ac:dyDescent="0.3">
      <c r="I3609" s="236"/>
      <c r="J3609" s="236"/>
    </row>
    <row r="3610" spans="9:10" x14ac:dyDescent="0.3">
      <c r="I3610" s="236"/>
      <c r="J3610" s="236"/>
    </row>
    <row r="3611" spans="9:10" x14ac:dyDescent="0.3">
      <c r="I3611" s="236"/>
      <c r="J3611" s="236"/>
    </row>
    <row r="3612" spans="9:10" x14ac:dyDescent="0.3">
      <c r="I3612" s="236"/>
      <c r="J3612" s="236"/>
    </row>
    <row r="3613" spans="9:10" x14ac:dyDescent="0.3">
      <c r="I3613" s="236"/>
      <c r="J3613" s="236"/>
    </row>
    <row r="3614" spans="9:10" x14ac:dyDescent="0.3">
      <c r="I3614" s="236"/>
      <c r="J3614" s="236"/>
    </row>
    <row r="3615" spans="9:10" x14ac:dyDescent="0.3">
      <c r="I3615" s="236"/>
      <c r="J3615" s="236"/>
    </row>
    <row r="3616" spans="9:10" x14ac:dyDescent="0.3">
      <c r="I3616" s="236"/>
      <c r="J3616" s="236"/>
    </row>
    <row r="3617" spans="9:10" x14ac:dyDescent="0.3">
      <c r="I3617" s="236"/>
      <c r="J3617" s="236"/>
    </row>
    <row r="3618" spans="9:10" x14ac:dyDescent="0.3">
      <c r="I3618" s="236"/>
      <c r="J3618" s="236"/>
    </row>
    <row r="3619" spans="9:10" x14ac:dyDescent="0.3">
      <c r="I3619" s="236"/>
      <c r="J3619" s="236"/>
    </row>
    <row r="3620" spans="9:10" x14ac:dyDescent="0.3">
      <c r="I3620" s="236"/>
      <c r="J3620" s="236"/>
    </row>
    <row r="3621" spans="9:10" x14ac:dyDescent="0.3">
      <c r="I3621" s="236"/>
      <c r="J3621" s="236"/>
    </row>
    <row r="3622" spans="9:10" x14ac:dyDescent="0.3">
      <c r="I3622" s="236"/>
      <c r="J3622" s="236"/>
    </row>
    <row r="3623" spans="9:10" x14ac:dyDescent="0.3">
      <c r="I3623" s="236"/>
      <c r="J3623" s="236"/>
    </row>
    <row r="3624" spans="9:10" x14ac:dyDescent="0.3">
      <c r="I3624" s="236"/>
      <c r="J3624" s="236"/>
    </row>
    <row r="3625" spans="9:10" x14ac:dyDescent="0.3">
      <c r="I3625" s="236"/>
      <c r="J3625" s="236"/>
    </row>
    <row r="3626" spans="9:10" x14ac:dyDescent="0.3">
      <c r="I3626" s="236"/>
      <c r="J3626" s="236"/>
    </row>
    <row r="3627" spans="9:10" x14ac:dyDescent="0.3">
      <c r="I3627" s="236"/>
      <c r="J3627" s="236"/>
    </row>
    <row r="3628" spans="9:10" x14ac:dyDescent="0.3">
      <c r="I3628" s="236"/>
      <c r="J3628" s="236"/>
    </row>
    <row r="3629" spans="9:10" x14ac:dyDescent="0.3">
      <c r="I3629" s="236"/>
      <c r="J3629" s="236"/>
    </row>
    <row r="3630" spans="9:10" x14ac:dyDescent="0.3">
      <c r="I3630" s="236"/>
      <c r="J3630" s="236"/>
    </row>
    <row r="3631" spans="9:10" x14ac:dyDescent="0.3">
      <c r="I3631" s="236"/>
      <c r="J3631" s="236"/>
    </row>
    <row r="3632" spans="9:10" x14ac:dyDescent="0.3">
      <c r="I3632" s="236"/>
      <c r="J3632" s="236"/>
    </row>
    <row r="3633" spans="9:10" x14ac:dyDescent="0.3">
      <c r="I3633" s="236"/>
      <c r="J3633" s="236"/>
    </row>
    <row r="3634" spans="9:10" x14ac:dyDescent="0.3">
      <c r="I3634" s="236"/>
      <c r="J3634" s="236"/>
    </row>
    <row r="3635" spans="9:10" x14ac:dyDescent="0.3">
      <c r="I3635" s="236"/>
      <c r="J3635" s="236"/>
    </row>
    <row r="3636" spans="9:10" x14ac:dyDescent="0.3">
      <c r="I3636" s="236"/>
      <c r="J3636" s="236"/>
    </row>
    <row r="3637" spans="9:10" x14ac:dyDescent="0.3">
      <c r="I3637" s="236"/>
      <c r="J3637" s="236"/>
    </row>
    <row r="3638" spans="9:10" x14ac:dyDescent="0.3">
      <c r="I3638" s="236"/>
      <c r="J3638" s="236"/>
    </row>
    <row r="3639" spans="9:10" x14ac:dyDescent="0.3">
      <c r="I3639" s="236"/>
      <c r="J3639" s="236"/>
    </row>
    <row r="3640" spans="9:10" x14ac:dyDescent="0.3">
      <c r="I3640" s="236"/>
      <c r="J3640" s="236"/>
    </row>
    <row r="3641" spans="9:10" x14ac:dyDescent="0.3">
      <c r="I3641" s="236"/>
      <c r="J3641" s="236"/>
    </row>
    <row r="3642" spans="9:10" x14ac:dyDescent="0.3">
      <c r="I3642" s="236"/>
      <c r="J3642" s="236"/>
    </row>
    <row r="3643" spans="9:10" x14ac:dyDescent="0.3">
      <c r="I3643" s="236"/>
      <c r="J3643" s="236"/>
    </row>
    <row r="3644" spans="9:10" x14ac:dyDescent="0.3">
      <c r="I3644" s="236"/>
      <c r="J3644" s="236"/>
    </row>
    <row r="3645" spans="9:10" x14ac:dyDescent="0.3">
      <c r="I3645" s="236"/>
      <c r="J3645" s="236"/>
    </row>
    <row r="3646" spans="9:10" x14ac:dyDescent="0.3">
      <c r="I3646" s="236"/>
      <c r="J3646" s="236"/>
    </row>
    <row r="3647" spans="9:10" x14ac:dyDescent="0.3">
      <c r="I3647" s="236"/>
      <c r="J3647" s="236"/>
    </row>
    <row r="3648" spans="9:10" x14ac:dyDescent="0.3">
      <c r="I3648" s="236"/>
      <c r="J3648" s="236"/>
    </row>
    <row r="3649" spans="9:10" x14ac:dyDescent="0.3">
      <c r="I3649" s="236"/>
      <c r="J3649" s="236"/>
    </row>
    <row r="3650" spans="9:10" x14ac:dyDescent="0.3">
      <c r="I3650" s="236"/>
      <c r="J3650" s="236"/>
    </row>
    <row r="3651" spans="9:10" x14ac:dyDescent="0.3">
      <c r="I3651" s="236"/>
      <c r="J3651" s="236"/>
    </row>
    <row r="3652" spans="9:10" x14ac:dyDescent="0.3">
      <c r="I3652" s="236"/>
      <c r="J3652" s="236"/>
    </row>
    <row r="3653" spans="9:10" x14ac:dyDescent="0.3">
      <c r="I3653" s="236"/>
      <c r="J3653" s="236"/>
    </row>
    <row r="3654" spans="9:10" x14ac:dyDescent="0.3">
      <c r="I3654" s="236"/>
      <c r="J3654" s="236"/>
    </row>
    <row r="3655" spans="9:10" x14ac:dyDescent="0.3">
      <c r="I3655" s="236"/>
      <c r="J3655" s="236"/>
    </row>
    <row r="3656" spans="9:10" x14ac:dyDescent="0.3">
      <c r="I3656" s="236"/>
      <c r="J3656" s="236"/>
    </row>
    <row r="3657" spans="9:10" x14ac:dyDescent="0.3">
      <c r="I3657" s="236"/>
      <c r="J3657" s="236"/>
    </row>
    <row r="3658" spans="9:10" x14ac:dyDescent="0.3">
      <c r="I3658" s="236"/>
      <c r="J3658" s="236"/>
    </row>
    <row r="3659" spans="9:10" x14ac:dyDescent="0.3">
      <c r="I3659" s="236"/>
      <c r="J3659" s="236"/>
    </row>
    <row r="3660" spans="9:10" x14ac:dyDescent="0.3">
      <c r="I3660" s="236"/>
      <c r="J3660" s="236"/>
    </row>
    <row r="3661" spans="9:10" x14ac:dyDescent="0.3">
      <c r="I3661" s="236"/>
      <c r="J3661" s="236"/>
    </row>
    <row r="3662" spans="9:10" x14ac:dyDescent="0.3">
      <c r="I3662" s="236"/>
      <c r="J3662" s="236"/>
    </row>
    <row r="3663" spans="9:10" x14ac:dyDescent="0.3">
      <c r="I3663" s="236"/>
      <c r="J3663" s="236"/>
    </row>
    <row r="3664" spans="9:10" x14ac:dyDescent="0.3">
      <c r="I3664" s="236"/>
      <c r="J3664" s="236"/>
    </row>
    <row r="3665" spans="9:10" x14ac:dyDescent="0.3">
      <c r="I3665" s="236"/>
      <c r="J3665" s="236"/>
    </row>
    <row r="3666" spans="9:10" x14ac:dyDescent="0.3">
      <c r="I3666" s="236"/>
      <c r="J3666" s="236"/>
    </row>
    <row r="3667" spans="9:10" x14ac:dyDescent="0.3">
      <c r="I3667" s="236"/>
      <c r="J3667" s="236"/>
    </row>
    <row r="3668" spans="9:10" x14ac:dyDescent="0.3">
      <c r="I3668" s="236"/>
      <c r="J3668" s="236"/>
    </row>
    <row r="3669" spans="9:10" x14ac:dyDescent="0.3">
      <c r="I3669" s="236"/>
      <c r="J3669" s="236"/>
    </row>
    <row r="3670" spans="9:10" x14ac:dyDescent="0.3">
      <c r="I3670" s="236"/>
      <c r="J3670" s="236"/>
    </row>
    <row r="3671" spans="9:10" x14ac:dyDescent="0.3">
      <c r="I3671" s="236"/>
      <c r="J3671" s="236"/>
    </row>
    <row r="3672" spans="9:10" x14ac:dyDescent="0.3">
      <c r="I3672" s="236"/>
      <c r="J3672" s="236"/>
    </row>
    <row r="3673" spans="9:10" x14ac:dyDescent="0.3">
      <c r="I3673" s="236"/>
      <c r="J3673" s="236"/>
    </row>
    <row r="3674" spans="9:10" x14ac:dyDescent="0.3">
      <c r="I3674" s="236"/>
      <c r="J3674" s="236"/>
    </row>
    <row r="3675" spans="9:10" x14ac:dyDescent="0.3">
      <c r="I3675" s="236"/>
      <c r="J3675" s="236"/>
    </row>
    <row r="3676" spans="9:10" x14ac:dyDescent="0.3">
      <c r="I3676" s="236"/>
      <c r="J3676" s="236"/>
    </row>
    <row r="3677" spans="9:10" x14ac:dyDescent="0.3">
      <c r="I3677" s="236"/>
      <c r="J3677" s="236"/>
    </row>
    <row r="3678" spans="9:10" x14ac:dyDescent="0.3">
      <c r="I3678" s="236"/>
      <c r="J3678" s="236"/>
    </row>
    <row r="3679" spans="9:10" x14ac:dyDescent="0.3">
      <c r="I3679" s="236"/>
      <c r="J3679" s="236"/>
    </row>
    <row r="3680" spans="9:10" x14ac:dyDescent="0.3">
      <c r="I3680" s="236"/>
      <c r="J3680" s="236"/>
    </row>
    <row r="3681" spans="9:10" x14ac:dyDescent="0.3">
      <c r="I3681" s="236"/>
      <c r="J3681" s="236"/>
    </row>
    <row r="3682" spans="9:10" x14ac:dyDescent="0.3">
      <c r="I3682" s="236"/>
      <c r="J3682" s="236"/>
    </row>
    <row r="3683" spans="9:10" x14ac:dyDescent="0.3">
      <c r="I3683" s="236"/>
      <c r="J3683" s="236"/>
    </row>
    <row r="3684" spans="9:10" x14ac:dyDescent="0.3">
      <c r="I3684" s="236"/>
      <c r="J3684" s="236"/>
    </row>
    <row r="3685" spans="9:10" x14ac:dyDescent="0.3">
      <c r="I3685" s="236"/>
      <c r="J3685" s="236"/>
    </row>
    <row r="3686" spans="9:10" x14ac:dyDescent="0.3">
      <c r="I3686" s="236"/>
      <c r="J3686" s="236"/>
    </row>
    <row r="3687" spans="9:10" x14ac:dyDescent="0.3">
      <c r="I3687" s="236"/>
      <c r="J3687" s="236"/>
    </row>
    <row r="3688" spans="9:10" x14ac:dyDescent="0.3">
      <c r="I3688" s="236"/>
      <c r="J3688" s="236"/>
    </row>
    <row r="3689" spans="9:10" x14ac:dyDescent="0.3">
      <c r="I3689" s="236"/>
      <c r="J3689" s="236"/>
    </row>
    <row r="3690" spans="9:10" x14ac:dyDescent="0.3">
      <c r="I3690" s="236"/>
      <c r="J3690" s="236"/>
    </row>
    <row r="3691" spans="9:10" x14ac:dyDescent="0.3">
      <c r="I3691" s="236"/>
      <c r="J3691" s="236"/>
    </row>
    <row r="3692" spans="9:10" x14ac:dyDescent="0.3">
      <c r="I3692" s="236"/>
      <c r="J3692" s="236"/>
    </row>
    <row r="3693" spans="9:10" x14ac:dyDescent="0.3">
      <c r="I3693" s="236"/>
      <c r="J3693" s="236"/>
    </row>
    <row r="3694" spans="9:10" x14ac:dyDescent="0.3">
      <c r="I3694" s="236"/>
      <c r="J3694" s="236"/>
    </row>
    <row r="3695" spans="9:10" x14ac:dyDescent="0.3">
      <c r="I3695" s="236"/>
      <c r="J3695" s="236"/>
    </row>
    <row r="3696" spans="9:10" x14ac:dyDescent="0.3">
      <c r="I3696" s="236"/>
      <c r="J3696" s="236"/>
    </row>
    <row r="3697" spans="9:10" x14ac:dyDescent="0.3">
      <c r="I3697" s="236"/>
      <c r="J3697" s="236"/>
    </row>
    <row r="3698" spans="9:10" x14ac:dyDescent="0.3">
      <c r="I3698" s="236"/>
      <c r="J3698" s="236"/>
    </row>
    <row r="3699" spans="9:10" x14ac:dyDescent="0.3">
      <c r="I3699" s="236"/>
      <c r="J3699" s="236"/>
    </row>
    <row r="3700" spans="9:10" x14ac:dyDescent="0.3">
      <c r="I3700" s="236"/>
      <c r="J3700" s="236"/>
    </row>
    <row r="3701" spans="9:10" x14ac:dyDescent="0.3">
      <c r="I3701" s="236"/>
      <c r="J3701" s="236"/>
    </row>
    <row r="3702" spans="9:10" x14ac:dyDescent="0.3">
      <c r="I3702" s="236"/>
      <c r="J3702" s="236"/>
    </row>
    <row r="3703" spans="9:10" x14ac:dyDescent="0.3">
      <c r="I3703" s="236"/>
      <c r="J3703" s="236"/>
    </row>
    <row r="3704" spans="9:10" x14ac:dyDescent="0.3">
      <c r="I3704" s="236"/>
      <c r="J3704" s="236"/>
    </row>
    <row r="3705" spans="9:10" x14ac:dyDescent="0.3">
      <c r="I3705" s="236"/>
      <c r="J3705" s="236"/>
    </row>
    <row r="3706" spans="9:10" x14ac:dyDescent="0.3">
      <c r="I3706" s="236"/>
      <c r="J3706" s="236"/>
    </row>
    <row r="3707" spans="9:10" x14ac:dyDescent="0.3">
      <c r="I3707" s="236"/>
      <c r="J3707" s="236"/>
    </row>
    <row r="3708" spans="9:10" x14ac:dyDescent="0.3">
      <c r="I3708" s="236"/>
      <c r="J3708" s="236"/>
    </row>
    <row r="3709" spans="9:10" x14ac:dyDescent="0.3">
      <c r="I3709" s="236"/>
      <c r="J3709" s="236"/>
    </row>
    <row r="3710" spans="9:10" x14ac:dyDescent="0.3">
      <c r="I3710" s="236"/>
      <c r="J3710" s="236"/>
    </row>
    <row r="3711" spans="9:10" x14ac:dyDescent="0.3">
      <c r="I3711" s="236"/>
      <c r="J3711" s="236"/>
    </row>
    <row r="3712" spans="9:10" x14ac:dyDescent="0.3">
      <c r="I3712" s="236"/>
      <c r="J3712" s="236"/>
    </row>
    <row r="3713" spans="9:10" x14ac:dyDescent="0.3">
      <c r="I3713" s="236"/>
      <c r="J3713" s="236"/>
    </row>
    <row r="3714" spans="9:10" x14ac:dyDescent="0.3">
      <c r="I3714" s="236"/>
      <c r="J3714" s="236"/>
    </row>
    <row r="3715" spans="9:10" x14ac:dyDescent="0.3">
      <c r="I3715" s="236"/>
      <c r="J3715" s="236"/>
    </row>
    <row r="3716" spans="9:10" x14ac:dyDescent="0.3">
      <c r="I3716" s="236"/>
      <c r="J3716" s="236"/>
    </row>
    <row r="3717" spans="9:10" x14ac:dyDescent="0.3">
      <c r="I3717" s="236"/>
      <c r="J3717" s="236"/>
    </row>
    <row r="3718" spans="9:10" x14ac:dyDescent="0.3">
      <c r="I3718" s="236"/>
      <c r="J3718" s="236"/>
    </row>
    <row r="3719" spans="9:10" x14ac:dyDescent="0.3">
      <c r="I3719" s="236"/>
      <c r="J3719" s="236"/>
    </row>
    <row r="3720" spans="9:10" x14ac:dyDescent="0.3">
      <c r="I3720" s="236"/>
      <c r="J3720" s="236"/>
    </row>
    <row r="3721" spans="9:10" x14ac:dyDescent="0.3">
      <c r="I3721" s="236"/>
      <c r="J3721" s="236"/>
    </row>
    <row r="3722" spans="9:10" x14ac:dyDescent="0.3">
      <c r="I3722" s="236"/>
      <c r="J3722" s="236"/>
    </row>
    <row r="3723" spans="9:10" x14ac:dyDescent="0.3">
      <c r="I3723" s="236"/>
      <c r="J3723" s="236"/>
    </row>
    <row r="3724" spans="9:10" x14ac:dyDescent="0.3">
      <c r="I3724" s="236"/>
      <c r="J3724" s="236"/>
    </row>
    <row r="3725" spans="9:10" x14ac:dyDescent="0.3">
      <c r="I3725" s="236"/>
      <c r="J3725" s="236"/>
    </row>
    <row r="3726" spans="9:10" x14ac:dyDescent="0.3">
      <c r="I3726" s="236"/>
      <c r="J3726" s="236"/>
    </row>
    <row r="3727" spans="9:10" x14ac:dyDescent="0.3">
      <c r="I3727" s="236"/>
      <c r="J3727" s="236"/>
    </row>
    <row r="3728" spans="9:10" x14ac:dyDescent="0.3">
      <c r="I3728" s="236"/>
      <c r="J3728" s="236"/>
    </row>
    <row r="3729" spans="9:10" x14ac:dyDescent="0.3">
      <c r="I3729" s="236"/>
      <c r="J3729" s="236"/>
    </row>
    <row r="3730" spans="9:10" x14ac:dyDescent="0.3">
      <c r="I3730" s="236"/>
      <c r="J3730" s="236"/>
    </row>
    <row r="3731" spans="9:10" x14ac:dyDescent="0.3">
      <c r="I3731" s="236"/>
      <c r="J3731" s="236"/>
    </row>
    <row r="3732" spans="9:10" x14ac:dyDescent="0.3">
      <c r="I3732" s="236"/>
      <c r="J3732" s="236"/>
    </row>
    <row r="3733" spans="9:10" x14ac:dyDescent="0.3">
      <c r="I3733" s="236"/>
      <c r="J3733" s="236"/>
    </row>
    <row r="3734" spans="9:10" x14ac:dyDescent="0.3">
      <c r="I3734" s="236"/>
      <c r="J3734" s="236"/>
    </row>
    <row r="3735" spans="9:10" x14ac:dyDescent="0.3">
      <c r="I3735" s="236"/>
      <c r="J3735" s="236"/>
    </row>
    <row r="3736" spans="9:10" x14ac:dyDescent="0.3">
      <c r="I3736" s="236"/>
      <c r="J3736" s="236"/>
    </row>
    <row r="3737" spans="9:10" x14ac:dyDescent="0.3">
      <c r="I3737" s="236"/>
      <c r="J3737" s="236"/>
    </row>
    <row r="3738" spans="9:10" x14ac:dyDescent="0.3">
      <c r="I3738" s="236"/>
      <c r="J3738" s="236"/>
    </row>
    <row r="3739" spans="9:10" x14ac:dyDescent="0.3">
      <c r="I3739" s="236"/>
      <c r="J3739" s="236"/>
    </row>
    <row r="3740" spans="9:10" x14ac:dyDescent="0.3">
      <c r="I3740" s="236"/>
      <c r="J3740" s="236"/>
    </row>
    <row r="3741" spans="9:10" x14ac:dyDescent="0.3">
      <c r="I3741" s="236"/>
      <c r="J3741" s="236"/>
    </row>
    <row r="3742" spans="9:10" x14ac:dyDescent="0.3">
      <c r="I3742" s="236"/>
      <c r="J3742" s="236"/>
    </row>
    <row r="3743" spans="9:10" x14ac:dyDescent="0.3">
      <c r="I3743" s="236"/>
      <c r="J3743" s="236"/>
    </row>
    <row r="3744" spans="9:10" x14ac:dyDescent="0.3">
      <c r="I3744" s="236"/>
      <c r="J3744" s="236"/>
    </row>
    <row r="3745" spans="9:10" x14ac:dyDescent="0.3">
      <c r="I3745" s="236"/>
      <c r="J3745" s="236"/>
    </row>
    <row r="3746" spans="9:10" x14ac:dyDescent="0.3">
      <c r="I3746" s="236"/>
      <c r="J3746" s="236"/>
    </row>
    <row r="3747" spans="9:10" x14ac:dyDescent="0.3">
      <c r="I3747" s="236"/>
      <c r="J3747" s="236"/>
    </row>
    <row r="3748" spans="9:10" x14ac:dyDescent="0.3">
      <c r="I3748" s="236"/>
      <c r="J3748" s="236"/>
    </row>
    <row r="3749" spans="9:10" x14ac:dyDescent="0.3">
      <c r="I3749" s="236"/>
      <c r="J3749" s="236"/>
    </row>
    <row r="3750" spans="9:10" x14ac:dyDescent="0.3">
      <c r="I3750" s="236"/>
      <c r="J3750" s="236"/>
    </row>
    <row r="3751" spans="9:10" x14ac:dyDescent="0.3">
      <c r="I3751" s="236"/>
      <c r="J3751" s="236"/>
    </row>
    <row r="3752" spans="9:10" x14ac:dyDescent="0.3">
      <c r="I3752" s="236"/>
      <c r="J3752" s="236"/>
    </row>
    <row r="3753" spans="9:10" x14ac:dyDescent="0.3">
      <c r="I3753" s="236"/>
      <c r="J3753" s="236"/>
    </row>
    <row r="3754" spans="9:10" x14ac:dyDescent="0.3">
      <c r="I3754" s="236"/>
      <c r="J3754" s="236"/>
    </row>
    <row r="3755" spans="9:10" x14ac:dyDescent="0.3">
      <c r="I3755" s="236"/>
      <c r="J3755" s="236"/>
    </row>
    <row r="3756" spans="9:10" x14ac:dyDescent="0.3">
      <c r="I3756" s="236"/>
      <c r="J3756" s="236"/>
    </row>
    <row r="3757" spans="9:10" x14ac:dyDescent="0.3">
      <c r="I3757" s="236"/>
      <c r="J3757" s="236"/>
    </row>
    <row r="3758" spans="9:10" x14ac:dyDescent="0.3">
      <c r="I3758" s="236"/>
      <c r="J3758" s="236"/>
    </row>
    <row r="3759" spans="9:10" x14ac:dyDescent="0.3">
      <c r="I3759" s="236"/>
      <c r="J3759" s="236"/>
    </row>
    <row r="3760" spans="9:10" x14ac:dyDescent="0.3">
      <c r="I3760" s="236"/>
      <c r="J3760" s="236"/>
    </row>
    <row r="3761" spans="9:10" x14ac:dyDescent="0.3">
      <c r="I3761" s="236"/>
      <c r="J3761" s="236"/>
    </row>
    <row r="3762" spans="9:10" x14ac:dyDescent="0.3">
      <c r="I3762" s="236"/>
      <c r="J3762" s="236"/>
    </row>
    <row r="3763" spans="9:10" x14ac:dyDescent="0.3">
      <c r="I3763" s="236"/>
      <c r="J3763" s="236"/>
    </row>
    <row r="3764" spans="9:10" x14ac:dyDescent="0.3">
      <c r="I3764" s="236"/>
      <c r="J3764" s="236"/>
    </row>
    <row r="3765" spans="9:10" x14ac:dyDescent="0.3">
      <c r="I3765" s="236"/>
      <c r="J3765" s="236"/>
    </row>
    <row r="3766" spans="9:10" x14ac:dyDescent="0.3">
      <c r="I3766" s="236"/>
      <c r="J3766" s="236"/>
    </row>
    <row r="3767" spans="9:10" x14ac:dyDescent="0.3">
      <c r="I3767" s="236"/>
      <c r="J3767" s="236"/>
    </row>
    <row r="3768" spans="9:10" x14ac:dyDescent="0.3">
      <c r="I3768" s="236"/>
      <c r="J3768" s="236"/>
    </row>
    <row r="3769" spans="9:10" x14ac:dyDescent="0.3">
      <c r="I3769" s="236"/>
      <c r="J3769" s="236"/>
    </row>
    <row r="3770" spans="9:10" x14ac:dyDescent="0.3">
      <c r="I3770" s="236"/>
      <c r="J3770" s="236"/>
    </row>
    <row r="3771" spans="9:10" x14ac:dyDescent="0.3">
      <c r="I3771" s="236"/>
      <c r="J3771" s="236"/>
    </row>
    <row r="3772" spans="9:10" x14ac:dyDescent="0.3">
      <c r="I3772" s="236"/>
      <c r="J3772" s="236"/>
    </row>
    <row r="3773" spans="9:10" x14ac:dyDescent="0.3">
      <c r="I3773" s="236"/>
      <c r="J3773" s="236"/>
    </row>
    <row r="3774" spans="9:10" x14ac:dyDescent="0.3">
      <c r="I3774" s="236"/>
      <c r="J3774" s="236"/>
    </row>
    <row r="3775" spans="9:10" x14ac:dyDescent="0.3">
      <c r="I3775" s="236"/>
      <c r="J3775" s="236"/>
    </row>
    <row r="3776" spans="9:10" x14ac:dyDescent="0.3">
      <c r="I3776" s="236"/>
      <c r="J3776" s="236"/>
    </row>
    <row r="3777" spans="9:10" x14ac:dyDescent="0.3">
      <c r="I3777" s="236"/>
      <c r="J3777" s="236"/>
    </row>
    <row r="3778" spans="9:10" x14ac:dyDescent="0.3">
      <c r="I3778" s="236"/>
      <c r="J3778" s="236"/>
    </row>
    <row r="3779" spans="9:10" x14ac:dyDescent="0.3">
      <c r="I3779" s="236"/>
      <c r="J3779" s="236"/>
    </row>
    <row r="3780" spans="9:10" x14ac:dyDescent="0.3">
      <c r="I3780" s="236"/>
      <c r="J3780" s="236"/>
    </row>
    <row r="3781" spans="9:10" x14ac:dyDescent="0.3">
      <c r="I3781" s="236"/>
      <c r="J3781" s="236"/>
    </row>
    <row r="3782" spans="9:10" x14ac:dyDescent="0.3">
      <c r="I3782" s="236"/>
      <c r="J3782" s="236"/>
    </row>
    <row r="3783" spans="9:10" x14ac:dyDescent="0.3">
      <c r="I3783" s="236"/>
      <c r="J3783" s="236"/>
    </row>
    <row r="3784" spans="9:10" x14ac:dyDescent="0.3">
      <c r="I3784" s="236"/>
      <c r="J3784" s="236"/>
    </row>
    <row r="3785" spans="9:10" x14ac:dyDescent="0.3">
      <c r="I3785" s="236"/>
      <c r="J3785" s="236"/>
    </row>
    <row r="3786" spans="9:10" x14ac:dyDescent="0.3">
      <c r="I3786" s="236"/>
      <c r="J3786" s="236"/>
    </row>
    <row r="3787" spans="9:10" x14ac:dyDescent="0.3">
      <c r="I3787" s="236"/>
      <c r="J3787" s="236"/>
    </row>
    <row r="3788" spans="9:10" x14ac:dyDescent="0.3">
      <c r="I3788" s="236"/>
      <c r="J3788" s="236"/>
    </row>
    <row r="3789" spans="9:10" x14ac:dyDescent="0.3">
      <c r="I3789" s="236"/>
      <c r="J3789" s="236"/>
    </row>
    <row r="3790" spans="9:10" x14ac:dyDescent="0.3">
      <c r="I3790" s="236"/>
      <c r="J3790" s="236"/>
    </row>
    <row r="3791" spans="9:10" x14ac:dyDescent="0.3">
      <c r="I3791" s="236"/>
      <c r="J3791" s="236"/>
    </row>
    <row r="3792" spans="9:10" x14ac:dyDescent="0.3">
      <c r="I3792" s="236"/>
      <c r="J3792" s="236"/>
    </row>
    <row r="3793" spans="9:10" x14ac:dyDescent="0.3">
      <c r="I3793" s="236"/>
      <c r="J3793" s="236"/>
    </row>
    <row r="3794" spans="9:10" x14ac:dyDescent="0.3">
      <c r="I3794" s="236"/>
      <c r="J3794" s="236"/>
    </row>
    <row r="3795" spans="9:10" x14ac:dyDescent="0.3">
      <c r="I3795" s="236"/>
      <c r="J3795" s="236"/>
    </row>
    <row r="3796" spans="9:10" x14ac:dyDescent="0.3">
      <c r="I3796" s="236"/>
      <c r="J3796" s="236"/>
    </row>
    <row r="3797" spans="9:10" x14ac:dyDescent="0.3">
      <c r="I3797" s="236"/>
      <c r="J3797" s="236"/>
    </row>
    <row r="3798" spans="9:10" x14ac:dyDescent="0.3">
      <c r="I3798" s="236"/>
      <c r="J3798" s="236"/>
    </row>
    <row r="3799" spans="9:10" x14ac:dyDescent="0.3">
      <c r="I3799" s="236"/>
      <c r="J3799" s="236"/>
    </row>
    <row r="3800" spans="9:10" x14ac:dyDescent="0.3">
      <c r="I3800" s="236"/>
      <c r="J3800" s="236"/>
    </row>
    <row r="3801" spans="9:10" x14ac:dyDescent="0.3">
      <c r="I3801" s="236"/>
      <c r="J3801" s="236"/>
    </row>
    <row r="3802" spans="9:10" x14ac:dyDescent="0.3">
      <c r="I3802" s="236"/>
      <c r="J3802" s="236"/>
    </row>
    <row r="3803" spans="9:10" x14ac:dyDescent="0.3">
      <c r="I3803" s="236"/>
      <c r="J3803" s="236"/>
    </row>
    <row r="3804" spans="9:10" x14ac:dyDescent="0.3">
      <c r="I3804" s="236"/>
      <c r="J3804" s="236"/>
    </row>
    <row r="3805" spans="9:10" x14ac:dyDescent="0.3">
      <c r="I3805" s="236"/>
      <c r="J3805" s="236"/>
    </row>
    <row r="3806" spans="9:10" x14ac:dyDescent="0.3">
      <c r="I3806" s="236"/>
      <c r="J3806" s="236"/>
    </row>
    <row r="3807" spans="9:10" x14ac:dyDescent="0.3">
      <c r="I3807" s="236"/>
      <c r="J3807" s="236"/>
    </row>
    <row r="3808" spans="9:10" x14ac:dyDescent="0.3">
      <c r="I3808" s="236"/>
      <c r="J3808" s="236"/>
    </row>
    <row r="3809" spans="9:10" x14ac:dyDescent="0.3">
      <c r="I3809" s="236"/>
      <c r="J3809" s="236"/>
    </row>
    <row r="3810" spans="9:10" x14ac:dyDescent="0.3">
      <c r="I3810" s="236"/>
      <c r="J3810" s="236"/>
    </row>
    <row r="3811" spans="9:10" x14ac:dyDescent="0.3">
      <c r="I3811" s="236"/>
      <c r="J3811" s="236"/>
    </row>
    <row r="3812" spans="9:10" x14ac:dyDescent="0.3">
      <c r="I3812" s="236"/>
      <c r="J3812" s="236"/>
    </row>
    <row r="3813" spans="9:10" x14ac:dyDescent="0.3">
      <c r="I3813" s="236"/>
      <c r="J3813" s="236"/>
    </row>
    <row r="3814" spans="9:10" x14ac:dyDescent="0.3">
      <c r="I3814" s="236"/>
      <c r="J3814" s="236"/>
    </row>
    <row r="3815" spans="9:10" x14ac:dyDescent="0.3">
      <c r="I3815" s="236"/>
      <c r="J3815" s="236"/>
    </row>
    <row r="3816" spans="9:10" x14ac:dyDescent="0.3">
      <c r="I3816" s="236"/>
      <c r="J3816" s="236"/>
    </row>
    <row r="3817" spans="9:10" x14ac:dyDescent="0.3">
      <c r="I3817" s="236"/>
      <c r="J3817" s="236"/>
    </row>
    <row r="3818" spans="9:10" x14ac:dyDescent="0.3">
      <c r="I3818" s="236"/>
      <c r="J3818" s="236"/>
    </row>
    <row r="3819" spans="9:10" x14ac:dyDescent="0.3">
      <c r="I3819" s="236"/>
      <c r="J3819" s="236"/>
    </row>
    <row r="3820" spans="9:10" x14ac:dyDescent="0.3">
      <c r="I3820" s="236"/>
      <c r="J3820" s="236"/>
    </row>
    <row r="3821" spans="9:10" x14ac:dyDescent="0.3">
      <c r="I3821" s="236"/>
      <c r="J3821" s="236"/>
    </row>
    <row r="3822" spans="9:10" x14ac:dyDescent="0.3">
      <c r="I3822" s="236"/>
      <c r="J3822" s="236"/>
    </row>
    <row r="3823" spans="9:10" x14ac:dyDescent="0.3">
      <c r="I3823" s="236"/>
      <c r="J3823" s="236"/>
    </row>
    <row r="3824" spans="9:10" x14ac:dyDescent="0.3">
      <c r="I3824" s="236"/>
      <c r="J3824" s="236"/>
    </row>
    <row r="3825" spans="9:10" x14ac:dyDescent="0.3">
      <c r="I3825" s="236"/>
      <c r="J3825" s="236"/>
    </row>
    <row r="3826" spans="9:10" x14ac:dyDescent="0.3">
      <c r="I3826" s="236"/>
      <c r="J3826" s="236"/>
    </row>
    <row r="3827" spans="9:10" x14ac:dyDescent="0.3">
      <c r="I3827" s="236"/>
      <c r="J3827" s="236"/>
    </row>
    <row r="3828" spans="9:10" x14ac:dyDescent="0.3">
      <c r="I3828" s="236"/>
      <c r="J3828" s="236"/>
    </row>
    <row r="3829" spans="9:10" x14ac:dyDescent="0.3">
      <c r="I3829" s="236"/>
      <c r="J3829" s="236"/>
    </row>
    <row r="3830" spans="9:10" x14ac:dyDescent="0.3">
      <c r="I3830" s="236"/>
      <c r="J3830" s="236"/>
    </row>
    <row r="3831" spans="9:10" x14ac:dyDescent="0.3">
      <c r="I3831" s="236"/>
      <c r="J3831" s="236"/>
    </row>
    <row r="3832" spans="9:10" x14ac:dyDescent="0.3">
      <c r="I3832" s="236"/>
      <c r="J3832" s="236"/>
    </row>
    <row r="3833" spans="9:10" x14ac:dyDescent="0.3">
      <c r="I3833" s="236"/>
      <c r="J3833" s="236"/>
    </row>
    <row r="3834" spans="9:10" x14ac:dyDescent="0.3">
      <c r="I3834" s="236"/>
      <c r="J3834" s="236"/>
    </row>
    <row r="3835" spans="9:10" x14ac:dyDescent="0.3">
      <c r="I3835" s="236"/>
      <c r="J3835" s="236"/>
    </row>
    <row r="3836" spans="9:10" x14ac:dyDescent="0.3">
      <c r="I3836" s="236"/>
      <c r="J3836" s="236"/>
    </row>
    <row r="3837" spans="9:10" x14ac:dyDescent="0.3">
      <c r="I3837" s="236"/>
      <c r="J3837" s="236"/>
    </row>
    <row r="3838" spans="9:10" x14ac:dyDescent="0.3">
      <c r="I3838" s="236"/>
      <c r="J3838" s="236"/>
    </row>
    <row r="3839" spans="9:10" x14ac:dyDescent="0.3">
      <c r="I3839" s="236"/>
      <c r="J3839" s="236"/>
    </row>
    <row r="3840" spans="9:10" x14ac:dyDescent="0.3">
      <c r="I3840" s="236"/>
      <c r="J3840" s="236"/>
    </row>
    <row r="3841" spans="9:10" x14ac:dyDescent="0.3">
      <c r="I3841" s="236"/>
      <c r="J3841" s="236"/>
    </row>
    <row r="3842" spans="9:10" x14ac:dyDescent="0.3">
      <c r="I3842" s="236"/>
      <c r="J3842" s="236"/>
    </row>
    <row r="3843" spans="9:10" x14ac:dyDescent="0.3">
      <c r="I3843" s="236"/>
      <c r="J3843" s="236"/>
    </row>
    <row r="3844" spans="9:10" x14ac:dyDescent="0.3">
      <c r="I3844" s="236"/>
      <c r="J3844" s="236"/>
    </row>
    <row r="3845" spans="9:10" x14ac:dyDescent="0.3">
      <c r="I3845" s="236"/>
      <c r="J3845" s="236"/>
    </row>
    <row r="3846" spans="9:10" x14ac:dyDescent="0.3">
      <c r="I3846" s="236"/>
      <c r="J3846" s="236"/>
    </row>
    <row r="3847" spans="9:10" x14ac:dyDescent="0.3">
      <c r="I3847" s="236"/>
      <c r="J3847" s="236"/>
    </row>
    <row r="3848" spans="9:10" x14ac:dyDescent="0.3">
      <c r="I3848" s="236"/>
      <c r="J3848" s="236"/>
    </row>
    <row r="3849" spans="9:10" x14ac:dyDescent="0.3">
      <c r="I3849" s="236"/>
      <c r="J3849" s="236"/>
    </row>
    <row r="3850" spans="9:10" x14ac:dyDescent="0.3">
      <c r="I3850" s="236"/>
      <c r="J3850" s="236"/>
    </row>
    <row r="3851" spans="9:10" x14ac:dyDescent="0.3">
      <c r="I3851" s="236"/>
      <c r="J3851" s="236"/>
    </row>
    <row r="3852" spans="9:10" x14ac:dyDescent="0.3">
      <c r="I3852" s="236"/>
      <c r="J3852" s="236"/>
    </row>
    <row r="3853" spans="9:10" x14ac:dyDescent="0.3">
      <c r="I3853" s="236"/>
      <c r="J3853" s="236"/>
    </row>
    <row r="3854" spans="9:10" x14ac:dyDescent="0.3">
      <c r="I3854" s="236"/>
      <c r="J3854" s="236"/>
    </row>
    <row r="3855" spans="9:10" x14ac:dyDescent="0.3">
      <c r="I3855" s="236"/>
      <c r="J3855" s="236"/>
    </row>
    <row r="3856" spans="9:10" x14ac:dyDescent="0.3">
      <c r="I3856" s="236"/>
      <c r="J3856" s="236"/>
    </row>
    <row r="3857" spans="9:10" x14ac:dyDescent="0.3">
      <c r="I3857" s="236"/>
      <c r="J3857" s="236"/>
    </row>
    <row r="3858" spans="9:10" x14ac:dyDescent="0.3">
      <c r="I3858" s="236"/>
      <c r="J3858" s="236"/>
    </row>
    <row r="3859" spans="9:10" x14ac:dyDescent="0.3">
      <c r="I3859" s="236"/>
      <c r="J3859" s="236"/>
    </row>
    <row r="3860" spans="9:10" x14ac:dyDescent="0.3">
      <c r="I3860" s="236"/>
      <c r="J3860" s="236"/>
    </row>
    <row r="3861" spans="9:10" x14ac:dyDescent="0.3">
      <c r="I3861" s="236"/>
      <c r="J3861" s="236"/>
    </row>
    <row r="3862" spans="9:10" x14ac:dyDescent="0.3">
      <c r="I3862" s="236"/>
      <c r="J3862" s="236"/>
    </row>
    <row r="3863" spans="9:10" x14ac:dyDescent="0.3">
      <c r="I3863" s="236"/>
      <c r="J3863" s="236"/>
    </row>
    <row r="3864" spans="9:10" x14ac:dyDescent="0.3">
      <c r="I3864" s="236"/>
      <c r="J3864" s="236"/>
    </row>
    <row r="3865" spans="9:10" x14ac:dyDescent="0.3">
      <c r="I3865" s="236"/>
      <c r="J3865" s="236"/>
    </row>
    <row r="3866" spans="9:10" x14ac:dyDescent="0.3">
      <c r="I3866" s="236"/>
      <c r="J3866" s="236"/>
    </row>
    <row r="3867" spans="9:10" x14ac:dyDescent="0.3">
      <c r="I3867" s="236"/>
      <c r="J3867" s="236"/>
    </row>
    <row r="3868" spans="9:10" x14ac:dyDescent="0.3">
      <c r="I3868" s="236"/>
      <c r="J3868" s="236"/>
    </row>
    <row r="3869" spans="9:10" x14ac:dyDescent="0.3">
      <c r="I3869" s="236"/>
      <c r="J3869" s="236"/>
    </row>
    <row r="3870" spans="9:10" x14ac:dyDescent="0.3">
      <c r="I3870" s="236"/>
      <c r="J3870" s="236"/>
    </row>
    <row r="3871" spans="9:10" x14ac:dyDescent="0.3">
      <c r="I3871" s="236"/>
      <c r="J3871" s="236"/>
    </row>
    <row r="3872" spans="9:10" x14ac:dyDescent="0.3">
      <c r="I3872" s="236"/>
      <c r="J3872" s="236"/>
    </row>
    <row r="3873" spans="9:10" x14ac:dyDescent="0.3">
      <c r="I3873" s="236"/>
      <c r="J3873" s="236"/>
    </row>
    <row r="3874" spans="9:10" x14ac:dyDescent="0.3">
      <c r="I3874" s="236"/>
      <c r="J3874" s="236"/>
    </row>
    <row r="3875" spans="9:10" x14ac:dyDescent="0.3">
      <c r="I3875" s="236"/>
      <c r="J3875" s="236"/>
    </row>
    <row r="3876" spans="9:10" x14ac:dyDescent="0.3">
      <c r="I3876" s="236"/>
      <c r="J3876" s="236"/>
    </row>
    <row r="3877" spans="9:10" x14ac:dyDescent="0.3">
      <c r="I3877" s="236"/>
      <c r="J3877" s="236"/>
    </row>
    <row r="3878" spans="9:10" x14ac:dyDescent="0.3">
      <c r="I3878" s="236"/>
      <c r="J3878" s="236"/>
    </row>
    <row r="3879" spans="9:10" x14ac:dyDescent="0.3">
      <c r="I3879" s="236"/>
      <c r="J3879" s="236"/>
    </row>
    <row r="3880" spans="9:10" x14ac:dyDescent="0.3">
      <c r="I3880" s="236"/>
      <c r="J3880" s="236"/>
    </row>
    <row r="3881" spans="9:10" x14ac:dyDescent="0.3">
      <c r="I3881" s="236"/>
      <c r="J3881" s="236"/>
    </row>
    <row r="3882" spans="9:10" x14ac:dyDescent="0.3">
      <c r="I3882" s="236"/>
      <c r="J3882" s="236"/>
    </row>
    <row r="3883" spans="9:10" x14ac:dyDescent="0.3">
      <c r="I3883" s="236"/>
      <c r="J3883" s="236"/>
    </row>
    <row r="3884" spans="9:10" x14ac:dyDescent="0.3">
      <c r="I3884" s="236"/>
      <c r="J3884" s="236"/>
    </row>
    <row r="3885" spans="9:10" x14ac:dyDescent="0.3">
      <c r="I3885" s="236"/>
      <c r="J3885" s="236"/>
    </row>
    <row r="3886" spans="9:10" x14ac:dyDescent="0.3">
      <c r="I3886" s="236"/>
      <c r="J3886" s="236"/>
    </row>
    <row r="3887" spans="9:10" x14ac:dyDescent="0.3">
      <c r="I3887" s="236"/>
      <c r="J3887" s="236"/>
    </row>
    <row r="3888" spans="9:10" x14ac:dyDescent="0.3">
      <c r="I3888" s="236"/>
      <c r="J3888" s="236"/>
    </row>
    <row r="3889" spans="9:10" x14ac:dyDescent="0.3">
      <c r="I3889" s="236"/>
      <c r="J3889" s="236"/>
    </row>
    <row r="3890" spans="9:10" x14ac:dyDescent="0.3">
      <c r="I3890" s="236"/>
      <c r="J3890" s="236"/>
    </row>
    <row r="3891" spans="9:10" x14ac:dyDescent="0.3">
      <c r="I3891" s="236"/>
      <c r="J3891" s="236"/>
    </row>
    <row r="3892" spans="9:10" x14ac:dyDescent="0.3">
      <c r="I3892" s="236"/>
      <c r="J3892" s="236"/>
    </row>
    <row r="3893" spans="9:10" x14ac:dyDescent="0.3">
      <c r="I3893" s="236"/>
      <c r="J3893" s="236"/>
    </row>
    <row r="3894" spans="9:10" x14ac:dyDescent="0.3">
      <c r="I3894" s="236"/>
      <c r="J3894" s="236"/>
    </row>
    <row r="3895" spans="9:10" x14ac:dyDescent="0.3">
      <c r="I3895" s="236"/>
      <c r="J3895" s="236"/>
    </row>
    <row r="3896" spans="9:10" x14ac:dyDescent="0.3">
      <c r="I3896" s="236"/>
      <c r="J3896" s="236"/>
    </row>
    <row r="3897" spans="9:10" x14ac:dyDescent="0.3">
      <c r="I3897" s="236"/>
      <c r="J3897" s="236"/>
    </row>
    <row r="3898" spans="9:10" x14ac:dyDescent="0.3">
      <c r="I3898" s="236"/>
      <c r="J3898" s="236"/>
    </row>
    <row r="3899" spans="9:10" x14ac:dyDescent="0.3">
      <c r="I3899" s="236"/>
      <c r="J3899" s="236"/>
    </row>
    <row r="3900" spans="9:10" x14ac:dyDescent="0.3">
      <c r="I3900" s="236"/>
      <c r="J3900" s="236"/>
    </row>
    <row r="3901" spans="9:10" x14ac:dyDescent="0.3">
      <c r="I3901" s="236"/>
      <c r="J3901" s="236"/>
    </row>
    <row r="3902" spans="9:10" x14ac:dyDescent="0.3">
      <c r="I3902" s="236"/>
      <c r="J3902" s="236"/>
    </row>
    <row r="3903" spans="9:10" x14ac:dyDescent="0.3">
      <c r="I3903" s="236"/>
      <c r="J3903" s="236"/>
    </row>
    <row r="3904" spans="9:10" x14ac:dyDescent="0.3">
      <c r="I3904" s="236"/>
      <c r="J3904" s="236"/>
    </row>
    <row r="3905" spans="9:10" x14ac:dyDescent="0.3">
      <c r="I3905" s="236"/>
      <c r="J3905" s="236"/>
    </row>
    <row r="3906" spans="9:10" x14ac:dyDescent="0.3">
      <c r="I3906" s="236"/>
      <c r="J3906" s="236"/>
    </row>
    <row r="3907" spans="9:10" x14ac:dyDescent="0.3">
      <c r="I3907" s="236"/>
      <c r="J3907" s="236"/>
    </row>
    <row r="3908" spans="9:10" x14ac:dyDescent="0.3">
      <c r="I3908" s="236"/>
      <c r="J3908" s="236"/>
    </row>
    <row r="3909" spans="9:10" x14ac:dyDescent="0.3">
      <c r="I3909" s="236"/>
      <c r="J3909" s="236"/>
    </row>
    <row r="3910" spans="9:10" x14ac:dyDescent="0.3">
      <c r="I3910" s="236"/>
      <c r="J3910" s="236"/>
    </row>
    <row r="3911" spans="9:10" x14ac:dyDescent="0.3">
      <c r="I3911" s="236"/>
      <c r="J3911" s="236"/>
    </row>
    <row r="3912" spans="9:10" x14ac:dyDescent="0.3">
      <c r="I3912" s="236"/>
      <c r="J3912" s="236"/>
    </row>
    <row r="3913" spans="9:10" x14ac:dyDescent="0.3">
      <c r="I3913" s="236"/>
      <c r="J3913" s="236"/>
    </row>
    <row r="3914" spans="9:10" x14ac:dyDescent="0.3">
      <c r="I3914" s="236"/>
      <c r="J3914" s="236"/>
    </row>
    <row r="3915" spans="9:10" x14ac:dyDescent="0.3">
      <c r="I3915" s="236"/>
      <c r="J3915" s="236"/>
    </row>
    <row r="3916" spans="9:10" x14ac:dyDescent="0.3">
      <c r="I3916" s="236"/>
      <c r="J3916" s="236"/>
    </row>
    <row r="3917" spans="9:10" x14ac:dyDescent="0.3">
      <c r="I3917" s="236"/>
      <c r="J3917" s="236"/>
    </row>
    <row r="3918" spans="9:10" x14ac:dyDescent="0.3">
      <c r="I3918" s="236"/>
      <c r="J3918" s="236"/>
    </row>
    <row r="3919" spans="9:10" x14ac:dyDescent="0.3">
      <c r="I3919" s="236"/>
      <c r="J3919" s="236"/>
    </row>
    <row r="3920" spans="9:10" x14ac:dyDescent="0.3">
      <c r="I3920" s="236"/>
      <c r="J3920" s="236"/>
    </row>
    <row r="3921" spans="9:10" x14ac:dyDescent="0.3">
      <c r="I3921" s="236"/>
      <c r="J3921" s="236"/>
    </row>
    <row r="3922" spans="9:10" x14ac:dyDescent="0.3">
      <c r="I3922" s="236"/>
      <c r="J3922" s="236"/>
    </row>
    <row r="3923" spans="9:10" x14ac:dyDescent="0.3">
      <c r="I3923" s="236"/>
      <c r="J3923" s="236"/>
    </row>
    <row r="3924" spans="9:10" x14ac:dyDescent="0.3">
      <c r="I3924" s="236"/>
      <c r="J3924" s="236"/>
    </row>
    <row r="3925" spans="9:10" x14ac:dyDescent="0.3">
      <c r="I3925" s="236"/>
      <c r="J3925" s="236"/>
    </row>
    <row r="3926" spans="9:10" x14ac:dyDescent="0.3">
      <c r="I3926" s="236"/>
      <c r="J3926" s="236"/>
    </row>
    <row r="3927" spans="9:10" x14ac:dyDescent="0.3">
      <c r="I3927" s="236"/>
      <c r="J3927" s="236"/>
    </row>
    <row r="3928" spans="9:10" x14ac:dyDescent="0.3">
      <c r="I3928" s="236"/>
      <c r="J3928" s="236"/>
    </row>
    <row r="3929" spans="9:10" x14ac:dyDescent="0.3">
      <c r="I3929" s="236"/>
      <c r="J3929" s="236"/>
    </row>
    <row r="3930" spans="9:10" x14ac:dyDescent="0.3">
      <c r="I3930" s="236"/>
      <c r="J3930" s="236"/>
    </row>
    <row r="3931" spans="9:10" x14ac:dyDescent="0.3">
      <c r="I3931" s="236"/>
      <c r="J3931" s="236"/>
    </row>
    <row r="3932" spans="9:10" x14ac:dyDescent="0.3">
      <c r="I3932" s="236"/>
      <c r="J3932" s="236"/>
    </row>
    <row r="3933" spans="9:10" x14ac:dyDescent="0.3">
      <c r="I3933" s="236"/>
      <c r="J3933" s="236"/>
    </row>
    <row r="3934" spans="9:10" x14ac:dyDescent="0.3">
      <c r="I3934" s="236"/>
      <c r="J3934" s="236"/>
    </row>
    <row r="3935" spans="9:10" x14ac:dyDescent="0.3">
      <c r="I3935" s="236"/>
      <c r="J3935" s="236"/>
    </row>
    <row r="3936" spans="9:10" x14ac:dyDescent="0.3">
      <c r="I3936" s="236"/>
      <c r="J3936" s="236"/>
    </row>
    <row r="3937" spans="9:10" x14ac:dyDescent="0.3">
      <c r="I3937" s="236"/>
      <c r="J3937" s="236"/>
    </row>
    <row r="3938" spans="9:10" x14ac:dyDescent="0.3">
      <c r="I3938" s="236"/>
      <c r="J3938" s="236"/>
    </row>
    <row r="3939" spans="9:10" x14ac:dyDescent="0.3">
      <c r="I3939" s="236"/>
      <c r="J3939" s="236"/>
    </row>
    <row r="3940" spans="9:10" x14ac:dyDescent="0.3">
      <c r="I3940" s="236"/>
      <c r="J3940" s="236"/>
    </row>
    <row r="3941" spans="9:10" x14ac:dyDescent="0.3">
      <c r="I3941" s="236"/>
      <c r="J3941" s="236"/>
    </row>
    <row r="3942" spans="9:10" x14ac:dyDescent="0.3">
      <c r="I3942" s="236"/>
      <c r="J3942" s="236"/>
    </row>
    <row r="3943" spans="9:10" x14ac:dyDescent="0.3">
      <c r="I3943" s="236"/>
      <c r="J3943" s="236"/>
    </row>
    <row r="3944" spans="9:10" x14ac:dyDescent="0.3">
      <c r="I3944" s="236"/>
      <c r="J3944" s="236"/>
    </row>
    <row r="3945" spans="9:10" x14ac:dyDescent="0.3">
      <c r="I3945" s="236"/>
      <c r="J3945" s="236"/>
    </row>
    <row r="3946" spans="9:10" x14ac:dyDescent="0.3">
      <c r="I3946" s="236"/>
      <c r="J3946" s="236"/>
    </row>
    <row r="3947" spans="9:10" x14ac:dyDescent="0.3">
      <c r="I3947" s="236"/>
      <c r="J3947" s="236"/>
    </row>
    <row r="3948" spans="9:10" x14ac:dyDescent="0.3">
      <c r="I3948" s="236"/>
      <c r="J3948" s="236"/>
    </row>
    <row r="3949" spans="9:10" x14ac:dyDescent="0.3">
      <c r="I3949" s="236"/>
      <c r="J3949" s="236"/>
    </row>
    <row r="3950" spans="9:10" x14ac:dyDescent="0.3">
      <c r="I3950" s="236"/>
      <c r="J3950" s="236"/>
    </row>
    <row r="3951" spans="9:10" x14ac:dyDescent="0.3">
      <c r="I3951" s="236"/>
      <c r="J3951" s="236"/>
    </row>
    <row r="3952" spans="9:10" x14ac:dyDescent="0.3">
      <c r="I3952" s="236"/>
      <c r="J3952" s="236"/>
    </row>
    <row r="3953" spans="9:10" x14ac:dyDescent="0.3">
      <c r="I3953" s="236"/>
      <c r="J3953" s="236"/>
    </row>
    <row r="3954" spans="9:10" x14ac:dyDescent="0.3">
      <c r="I3954" s="236"/>
      <c r="J3954" s="236"/>
    </row>
    <row r="3955" spans="9:10" x14ac:dyDescent="0.3">
      <c r="I3955" s="236"/>
      <c r="J3955" s="236"/>
    </row>
    <row r="3956" spans="9:10" x14ac:dyDescent="0.3">
      <c r="I3956" s="236"/>
      <c r="J3956" s="236"/>
    </row>
    <row r="3957" spans="9:10" x14ac:dyDescent="0.3">
      <c r="I3957" s="236"/>
      <c r="J3957" s="236"/>
    </row>
    <row r="3958" spans="9:10" x14ac:dyDescent="0.3">
      <c r="I3958" s="236"/>
      <c r="J3958" s="236"/>
    </row>
    <row r="3959" spans="9:10" x14ac:dyDescent="0.3">
      <c r="I3959" s="236"/>
      <c r="J3959" s="236"/>
    </row>
    <row r="3960" spans="9:10" x14ac:dyDescent="0.3">
      <c r="I3960" s="236"/>
      <c r="J3960" s="236"/>
    </row>
    <row r="3961" spans="9:10" x14ac:dyDescent="0.3">
      <c r="I3961" s="236"/>
      <c r="J3961" s="236"/>
    </row>
    <row r="3962" spans="9:10" x14ac:dyDescent="0.3">
      <c r="I3962" s="236"/>
      <c r="J3962" s="236"/>
    </row>
    <row r="3963" spans="9:10" x14ac:dyDescent="0.3">
      <c r="I3963" s="236"/>
      <c r="J3963" s="236"/>
    </row>
    <row r="3964" spans="9:10" x14ac:dyDescent="0.3">
      <c r="I3964" s="236"/>
      <c r="J3964" s="236"/>
    </row>
    <row r="3965" spans="9:10" x14ac:dyDescent="0.3">
      <c r="I3965" s="236"/>
      <c r="J3965" s="236"/>
    </row>
    <row r="3966" spans="9:10" x14ac:dyDescent="0.3">
      <c r="I3966" s="236"/>
      <c r="J3966" s="236"/>
    </row>
    <row r="3967" spans="9:10" x14ac:dyDescent="0.3">
      <c r="I3967" s="236"/>
      <c r="J3967" s="236"/>
    </row>
    <row r="3968" spans="9:10" x14ac:dyDescent="0.3">
      <c r="I3968" s="236"/>
      <c r="J3968" s="236"/>
    </row>
    <row r="3969" spans="9:10" x14ac:dyDescent="0.3">
      <c r="I3969" s="236"/>
      <c r="J3969" s="236"/>
    </row>
    <row r="3970" spans="9:10" x14ac:dyDescent="0.3">
      <c r="I3970" s="236"/>
      <c r="J3970" s="236"/>
    </row>
    <row r="3971" spans="9:10" x14ac:dyDescent="0.3">
      <c r="I3971" s="236"/>
      <c r="J3971" s="236"/>
    </row>
    <row r="3972" spans="9:10" x14ac:dyDescent="0.3">
      <c r="I3972" s="236"/>
      <c r="J3972" s="236"/>
    </row>
    <row r="3973" spans="9:10" x14ac:dyDescent="0.3">
      <c r="I3973" s="236"/>
      <c r="J3973" s="236"/>
    </row>
    <row r="3974" spans="9:10" x14ac:dyDescent="0.3">
      <c r="I3974" s="236"/>
      <c r="J3974" s="236"/>
    </row>
    <row r="3975" spans="9:10" x14ac:dyDescent="0.3">
      <c r="I3975" s="236"/>
      <c r="J3975" s="236"/>
    </row>
    <row r="3976" spans="9:10" x14ac:dyDescent="0.3">
      <c r="I3976" s="236"/>
      <c r="J3976" s="236"/>
    </row>
    <row r="3977" spans="9:10" x14ac:dyDescent="0.3">
      <c r="I3977" s="236"/>
      <c r="J3977" s="236"/>
    </row>
    <row r="3978" spans="9:10" x14ac:dyDescent="0.3">
      <c r="I3978" s="236"/>
      <c r="J3978" s="236"/>
    </row>
    <row r="3979" spans="9:10" x14ac:dyDescent="0.3">
      <c r="I3979" s="236"/>
      <c r="J3979" s="236"/>
    </row>
    <row r="3980" spans="9:10" x14ac:dyDescent="0.3">
      <c r="I3980" s="236"/>
      <c r="J3980" s="236"/>
    </row>
    <row r="3981" spans="9:10" x14ac:dyDescent="0.3">
      <c r="I3981" s="236"/>
      <c r="J3981" s="236"/>
    </row>
    <row r="3982" spans="9:10" x14ac:dyDescent="0.3">
      <c r="I3982" s="236"/>
      <c r="J3982" s="236"/>
    </row>
    <row r="3983" spans="9:10" x14ac:dyDescent="0.3">
      <c r="I3983" s="236"/>
      <c r="J3983" s="236"/>
    </row>
    <row r="3984" spans="9:10" x14ac:dyDescent="0.3">
      <c r="I3984" s="236"/>
      <c r="J3984" s="236"/>
    </row>
    <row r="3985" spans="9:10" x14ac:dyDescent="0.3">
      <c r="I3985" s="236"/>
      <c r="J3985" s="236"/>
    </row>
    <row r="3986" spans="9:10" x14ac:dyDescent="0.3">
      <c r="I3986" s="236"/>
      <c r="J3986" s="236"/>
    </row>
    <row r="3987" spans="9:10" x14ac:dyDescent="0.3">
      <c r="I3987" s="236"/>
      <c r="J3987" s="236"/>
    </row>
    <row r="3988" spans="9:10" x14ac:dyDescent="0.3">
      <c r="I3988" s="236"/>
      <c r="J3988" s="236"/>
    </row>
    <row r="3989" spans="9:10" x14ac:dyDescent="0.3">
      <c r="I3989" s="236"/>
      <c r="J3989" s="236"/>
    </row>
    <row r="3990" spans="9:10" x14ac:dyDescent="0.3">
      <c r="I3990" s="236"/>
      <c r="J3990" s="236"/>
    </row>
    <row r="3991" spans="9:10" x14ac:dyDescent="0.3">
      <c r="I3991" s="236"/>
      <c r="J3991" s="236"/>
    </row>
    <row r="3992" spans="9:10" x14ac:dyDescent="0.3">
      <c r="I3992" s="236"/>
      <c r="J3992" s="236"/>
    </row>
    <row r="3993" spans="9:10" x14ac:dyDescent="0.3">
      <c r="I3993" s="236"/>
      <c r="J3993" s="236"/>
    </row>
    <row r="3994" spans="9:10" x14ac:dyDescent="0.3">
      <c r="I3994" s="236"/>
      <c r="J3994" s="236"/>
    </row>
    <row r="3995" spans="9:10" x14ac:dyDescent="0.3">
      <c r="I3995" s="236"/>
      <c r="J3995" s="236"/>
    </row>
    <row r="3996" spans="9:10" x14ac:dyDescent="0.3">
      <c r="I3996" s="236"/>
      <c r="J3996" s="236"/>
    </row>
    <row r="3997" spans="9:10" x14ac:dyDescent="0.3">
      <c r="I3997" s="236"/>
      <c r="J3997" s="236"/>
    </row>
    <row r="3998" spans="9:10" x14ac:dyDescent="0.3">
      <c r="I3998" s="236"/>
      <c r="J3998" s="236"/>
    </row>
    <row r="3999" spans="9:10" x14ac:dyDescent="0.3">
      <c r="I3999" s="236"/>
      <c r="J3999" s="236"/>
    </row>
    <row r="4000" spans="9:10" x14ac:dyDescent="0.3">
      <c r="I4000" s="236"/>
      <c r="J4000" s="236"/>
    </row>
    <row r="4001" spans="9:10" x14ac:dyDescent="0.3">
      <c r="I4001" s="236"/>
      <c r="J4001" s="236"/>
    </row>
    <row r="4002" spans="9:10" x14ac:dyDescent="0.3">
      <c r="I4002" s="236"/>
      <c r="J4002" s="236"/>
    </row>
    <row r="4003" spans="9:10" x14ac:dyDescent="0.3">
      <c r="I4003" s="236"/>
      <c r="J4003" s="236"/>
    </row>
    <row r="4004" spans="9:10" x14ac:dyDescent="0.3">
      <c r="I4004" s="236"/>
      <c r="J4004" s="236"/>
    </row>
    <row r="4005" spans="9:10" x14ac:dyDescent="0.3">
      <c r="I4005" s="236"/>
      <c r="J4005" s="236"/>
    </row>
    <row r="4006" spans="9:10" x14ac:dyDescent="0.3">
      <c r="I4006" s="236"/>
      <c r="J4006" s="236"/>
    </row>
    <row r="4007" spans="9:10" x14ac:dyDescent="0.3">
      <c r="I4007" s="236"/>
      <c r="J4007" s="236"/>
    </row>
    <row r="4008" spans="9:10" x14ac:dyDescent="0.3">
      <c r="I4008" s="236"/>
      <c r="J4008" s="236"/>
    </row>
    <row r="4009" spans="9:10" x14ac:dyDescent="0.3">
      <c r="I4009" s="236"/>
      <c r="J4009" s="236"/>
    </row>
    <row r="4010" spans="9:10" x14ac:dyDescent="0.3">
      <c r="I4010" s="236"/>
      <c r="J4010" s="236"/>
    </row>
    <row r="4011" spans="9:10" x14ac:dyDescent="0.3">
      <c r="I4011" s="236"/>
      <c r="J4011" s="236"/>
    </row>
    <row r="4012" spans="9:10" x14ac:dyDescent="0.3">
      <c r="I4012" s="236"/>
      <c r="J4012" s="236"/>
    </row>
    <row r="4013" spans="9:10" x14ac:dyDescent="0.3">
      <c r="I4013" s="236"/>
      <c r="J4013" s="236"/>
    </row>
    <row r="4014" spans="9:10" x14ac:dyDescent="0.3">
      <c r="I4014" s="236"/>
      <c r="J4014" s="236"/>
    </row>
    <row r="4015" spans="9:10" x14ac:dyDescent="0.3">
      <c r="I4015" s="236"/>
      <c r="J4015" s="236"/>
    </row>
    <row r="4016" spans="9:10" x14ac:dyDescent="0.3">
      <c r="I4016" s="236"/>
      <c r="J4016" s="236"/>
    </row>
    <row r="4017" spans="9:10" x14ac:dyDescent="0.3">
      <c r="I4017" s="236"/>
      <c r="J4017" s="236"/>
    </row>
    <row r="4018" spans="9:10" x14ac:dyDescent="0.3">
      <c r="I4018" s="236"/>
      <c r="J4018" s="236"/>
    </row>
    <row r="4019" spans="9:10" x14ac:dyDescent="0.3">
      <c r="I4019" s="236"/>
      <c r="J4019" s="236"/>
    </row>
    <row r="4020" spans="9:10" x14ac:dyDescent="0.3">
      <c r="I4020" s="236"/>
      <c r="J4020" s="236"/>
    </row>
    <row r="4021" spans="9:10" x14ac:dyDescent="0.3">
      <c r="I4021" s="236"/>
      <c r="J4021" s="236"/>
    </row>
    <row r="4022" spans="9:10" x14ac:dyDescent="0.3">
      <c r="I4022" s="236"/>
      <c r="J4022" s="236"/>
    </row>
    <row r="4023" spans="9:10" x14ac:dyDescent="0.3">
      <c r="I4023" s="236"/>
      <c r="J4023" s="236"/>
    </row>
    <row r="4024" spans="9:10" x14ac:dyDescent="0.3">
      <c r="I4024" s="236"/>
      <c r="J4024" s="236"/>
    </row>
    <row r="4025" spans="9:10" x14ac:dyDescent="0.3">
      <c r="I4025" s="236"/>
      <c r="J4025" s="236"/>
    </row>
    <row r="4026" spans="9:10" x14ac:dyDescent="0.3">
      <c r="I4026" s="236"/>
      <c r="J4026" s="236"/>
    </row>
    <row r="4027" spans="9:10" x14ac:dyDescent="0.3">
      <c r="I4027" s="236"/>
      <c r="J4027" s="236"/>
    </row>
    <row r="4028" spans="9:10" x14ac:dyDescent="0.3">
      <c r="I4028" s="236"/>
      <c r="J4028" s="236"/>
    </row>
    <row r="4029" spans="9:10" x14ac:dyDescent="0.3">
      <c r="I4029" s="236"/>
      <c r="J4029" s="236"/>
    </row>
    <row r="4030" spans="9:10" x14ac:dyDescent="0.3">
      <c r="I4030" s="236"/>
      <c r="J4030" s="236"/>
    </row>
    <row r="4031" spans="9:10" x14ac:dyDescent="0.3">
      <c r="I4031" s="236"/>
      <c r="J4031" s="236"/>
    </row>
    <row r="4032" spans="9:10" x14ac:dyDescent="0.3">
      <c r="I4032" s="236"/>
      <c r="J4032" s="236"/>
    </row>
    <row r="4033" spans="9:10" x14ac:dyDescent="0.3">
      <c r="I4033" s="236"/>
      <c r="J4033" s="236"/>
    </row>
    <row r="4034" spans="9:10" x14ac:dyDescent="0.3">
      <c r="I4034" s="236"/>
      <c r="J4034" s="236"/>
    </row>
    <row r="4035" spans="9:10" x14ac:dyDescent="0.3">
      <c r="I4035" s="236"/>
      <c r="J4035" s="236"/>
    </row>
    <row r="4036" spans="9:10" x14ac:dyDescent="0.3">
      <c r="I4036" s="236"/>
      <c r="J4036" s="236"/>
    </row>
    <row r="4037" spans="9:10" x14ac:dyDescent="0.3">
      <c r="I4037" s="236"/>
      <c r="J4037" s="236"/>
    </row>
    <row r="4038" spans="9:10" x14ac:dyDescent="0.3">
      <c r="I4038" s="236"/>
      <c r="J4038" s="236"/>
    </row>
    <row r="4039" spans="9:10" x14ac:dyDescent="0.3">
      <c r="I4039" s="236"/>
      <c r="J4039" s="236"/>
    </row>
    <row r="4040" spans="9:10" x14ac:dyDescent="0.3">
      <c r="I4040" s="236"/>
      <c r="J4040" s="236"/>
    </row>
    <row r="4041" spans="9:10" x14ac:dyDescent="0.3">
      <c r="I4041" s="236"/>
      <c r="J4041" s="236"/>
    </row>
    <row r="4042" spans="9:10" x14ac:dyDescent="0.3">
      <c r="I4042" s="236"/>
      <c r="J4042" s="236"/>
    </row>
    <row r="4043" spans="9:10" x14ac:dyDescent="0.3">
      <c r="I4043" s="236"/>
      <c r="J4043" s="236"/>
    </row>
    <row r="4044" spans="9:10" x14ac:dyDescent="0.3">
      <c r="I4044" s="236"/>
      <c r="J4044" s="236"/>
    </row>
    <row r="4045" spans="9:10" x14ac:dyDescent="0.3">
      <c r="I4045" s="236"/>
      <c r="J4045" s="236"/>
    </row>
    <row r="4046" spans="9:10" x14ac:dyDescent="0.3">
      <c r="I4046" s="236"/>
      <c r="J4046" s="236"/>
    </row>
    <row r="4047" spans="9:10" x14ac:dyDescent="0.3">
      <c r="I4047" s="236"/>
      <c r="J4047" s="236"/>
    </row>
    <row r="4048" spans="9:10" x14ac:dyDescent="0.3">
      <c r="I4048" s="236"/>
      <c r="J4048" s="236"/>
    </row>
    <row r="4049" spans="9:10" x14ac:dyDescent="0.3">
      <c r="I4049" s="236"/>
      <c r="J4049" s="236"/>
    </row>
    <row r="4050" spans="9:10" x14ac:dyDescent="0.3">
      <c r="I4050" s="236"/>
      <c r="J4050" s="236"/>
    </row>
    <row r="4051" spans="9:10" x14ac:dyDescent="0.3">
      <c r="I4051" s="236"/>
      <c r="J4051" s="236"/>
    </row>
    <row r="4052" spans="9:10" x14ac:dyDescent="0.3">
      <c r="I4052" s="236"/>
      <c r="J4052" s="236"/>
    </row>
    <row r="4053" spans="9:10" x14ac:dyDescent="0.3">
      <c r="I4053" s="236"/>
      <c r="J4053" s="236"/>
    </row>
    <row r="4054" spans="9:10" x14ac:dyDescent="0.3">
      <c r="I4054" s="236"/>
      <c r="J4054" s="236"/>
    </row>
    <row r="4055" spans="9:10" x14ac:dyDescent="0.3">
      <c r="I4055" s="236"/>
      <c r="J4055" s="236"/>
    </row>
    <row r="4056" spans="9:10" x14ac:dyDescent="0.3">
      <c r="I4056" s="236"/>
      <c r="J4056" s="236"/>
    </row>
    <row r="4057" spans="9:10" x14ac:dyDescent="0.3">
      <c r="I4057" s="236"/>
      <c r="J4057" s="236"/>
    </row>
    <row r="4058" spans="9:10" x14ac:dyDescent="0.3">
      <c r="I4058" s="236"/>
      <c r="J4058" s="236"/>
    </row>
    <row r="4059" spans="9:10" x14ac:dyDescent="0.3">
      <c r="I4059" s="236"/>
      <c r="J4059" s="236"/>
    </row>
    <row r="4060" spans="9:10" x14ac:dyDescent="0.3">
      <c r="I4060" s="236"/>
      <c r="J4060" s="236"/>
    </row>
    <row r="4061" spans="9:10" x14ac:dyDescent="0.3">
      <c r="I4061" s="236"/>
      <c r="J4061" s="236"/>
    </row>
    <row r="4062" spans="9:10" x14ac:dyDescent="0.3">
      <c r="I4062" s="236"/>
      <c r="J4062" s="236"/>
    </row>
    <row r="4063" spans="9:10" x14ac:dyDescent="0.3">
      <c r="I4063" s="236"/>
      <c r="J4063" s="236"/>
    </row>
    <row r="4064" spans="9:10" x14ac:dyDescent="0.3">
      <c r="I4064" s="236"/>
      <c r="J4064" s="236"/>
    </row>
    <row r="4065" spans="9:10" x14ac:dyDescent="0.3">
      <c r="I4065" s="236"/>
      <c r="J4065" s="236"/>
    </row>
    <row r="4066" spans="9:10" x14ac:dyDescent="0.3">
      <c r="I4066" s="236"/>
      <c r="J4066" s="236"/>
    </row>
    <row r="4067" spans="9:10" x14ac:dyDescent="0.3">
      <c r="I4067" s="236"/>
      <c r="J4067" s="236"/>
    </row>
    <row r="4068" spans="9:10" x14ac:dyDescent="0.3">
      <c r="I4068" s="236"/>
      <c r="J4068" s="236"/>
    </row>
    <row r="4069" spans="9:10" x14ac:dyDescent="0.3">
      <c r="I4069" s="236"/>
      <c r="J4069" s="236"/>
    </row>
    <row r="4070" spans="9:10" x14ac:dyDescent="0.3">
      <c r="I4070" s="236"/>
      <c r="J4070" s="236"/>
    </row>
    <row r="4071" spans="9:10" x14ac:dyDescent="0.3">
      <c r="I4071" s="236"/>
      <c r="J4071" s="236"/>
    </row>
    <row r="4072" spans="9:10" x14ac:dyDescent="0.3">
      <c r="I4072" s="236"/>
      <c r="J4072" s="236"/>
    </row>
    <row r="4073" spans="9:10" x14ac:dyDescent="0.3">
      <c r="I4073" s="236"/>
      <c r="J4073" s="236"/>
    </row>
    <row r="4074" spans="9:10" x14ac:dyDescent="0.3">
      <c r="I4074" s="236"/>
      <c r="J4074" s="236"/>
    </row>
    <row r="4075" spans="9:10" x14ac:dyDescent="0.3">
      <c r="I4075" s="236"/>
      <c r="J4075" s="236"/>
    </row>
    <row r="4076" spans="9:10" x14ac:dyDescent="0.3">
      <c r="I4076" s="236"/>
      <c r="J4076" s="236"/>
    </row>
    <row r="4077" spans="9:10" x14ac:dyDescent="0.3">
      <c r="I4077" s="236"/>
      <c r="J4077" s="236"/>
    </row>
    <row r="4078" spans="9:10" x14ac:dyDescent="0.3">
      <c r="I4078" s="236"/>
      <c r="J4078" s="236"/>
    </row>
    <row r="4079" spans="9:10" x14ac:dyDescent="0.3">
      <c r="I4079" s="236"/>
      <c r="J4079" s="236"/>
    </row>
    <row r="4080" spans="9:10" x14ac:dyDescent="0.3">
      <c r="I4080" s="236"/>
      <c r="J4080" s="236"/>
    </row>
    <row r="4081" spans="9:10" x14ac:dyDescent="0.3">
      <c r="I4081" s="236"/>
      <c r="J4081" s="236"/>
    </row>
    <row r="4082" spans="9:10" x14ac:dyDescent="0.3">
      <c r="I4082" s="236"/>
      <c r="J4082" s="236"/>
    </row>
    <row r="4083" spans="9:10" x14ac:dyDescent="0.3">
      <c r="I4083" s="236"/>
      <c r="J4083" s="236"/>
    </row>
    <row r="4084" spans="9:10" x14ac:dyDescent="0.3">
      <c r="I4084" s="236"/>
      <c r="J4084" s="236"/>
    </row>
    <row r="4085" spans="9:10" x14ac:dyDescent="0.3">
      <c r="I4085" s="236"/>
      <c r="J4085" s="236"/>
    </row>
    <row r="4086" spans="9:10" x14ac:dyDescent="0.3">
      <c r="I4086" s="236"/>
      <c r="J4086" s="236"/>
    </row>
    <row r="4087" spans="9:10" x14ac:dyDescent="0.3">
      <c r="I4087" s="236"/>
      <c r="J4087" s="236"/>
    </row>
    <row r="4088" spans="9:10" x14ac:dyDescent="0.3">
      <c r="I4088" s="236"/>
      <c r="J4088" s="236"/>
    </row>
    <row r="4089" spans="9:10" x14ac:dyDescent="0.3">
      <c r="I4089" s="236"/>
      <c r="J4089" s="236"/>
    </row>
    <row r="4090" spans="9:10" x14ac:dyDescent="0.3">
      <c r="I4090" s="236"/>
      <c r="J4090" s="236"/>
    </row>
    <row r="4091" spans="9:10" x14ac:dyDescent="0.3">
      <c r="I4091" s="236"/>
      <c r="J4091" s="236"/>
    </row>
    <row r="4092" spans="9:10" x14ac:dyDescent="0.3">
      <c r="I4092" s="236"/>
      <c r="J4092" s="236"/>
    </row>
    <row r="4093" spans="9:10" x14ac:dyDescent="0.3">
      <c r="I4093" s="236"/>
      <c r="J4093" s="236"/>
    </row>
    <row r="4094" spans="9:10" x14ac:dyDescent="0.3">
      <c r="I4094" s="236"/>
      <c r="J4094" s="236"/>
    </row>
    <row r="4095" spans="9:10" x14ac:dyDescent="0.3">
      <c r="I4095" s="236"/>
      <c r="J4095" s="236"/>
    </row>
    <row r="4096" spans="9:10" x14ac:dyDescent="0.3">
      <c r="I4096" s="236"/>
      <c r="J4096" s="236"/>
    </row>
    <row r="4097" spans="9:10" x14ac:dyDescent="0.3">
      <c r="I4097" s="236"/>
      <c r="J4097" s="236"/>
    </row>
    <row r="4098" spans="9:10" x14ac:dyDescent="0.3">
      <c r="I4098" s="236"/>
      <c r="J4098" s="236"/>
    </row>
    <row r="4099" spans="9:10" x14ac:dyDescent="0.3">
      <c r="I4099" s="236"/>
      <c r="J4099" s="236"/>
    </row>
    <row r="4100" spans="9:10" x14ac:dyDescent="0.3">
      <c r="I4100" s="236"/>
      <c r="J4100" s="236"/>
    </row>
    <row r="4101" spans="9:10" x14ac:dyDescent="0.3">
      <c r="I4101" s="236"/>
      <c r="J4101" s="236"/>
    </row>
    <row r="4102" spans="9:10" x14ac:dyDescent="0.3">
      <c r="I4102" s="236"/>
      <c r="J4102" s="236"/>
    </row>
    <row r="4103" spans="9:10" x14ac:dyDescent="0.3">
      <c r="I4103" s="236"/>
      <c r="J4103" s="236"/>
    </row>
    <row r="4104" spans="9:10" x14ac:dyDescent="0.3">
      <c r="I4104" s="236"/>
      <c r="J4104" s="236"/>
    </row>
    <row r="4105" spans="9:10" x14ac:dyDescent="0.3">
      <c r="I4105" s="236"/>
      <c r="J4105" s="236"/>
    </row>
    <row r="4106" spans="9:10" x14ac:dyDescent="0.3">
      <c r="I4106" s="236"/>
      <c r="J4106" s="236"/>
    </row>
    <row r="4107" spans="9:10" x14ac:dyDescent="0.3">
      <c r="I4107" s="236"/>
      <c r="J4107" s="236"/>
    </row>
    <row r="4108" spans="9:10" x14ac:dyDescent="0.3">
      <c r="I4108" s="236"/>
      <c r="J4108" s="236"/>
    </row>
    <row r="4109" spans="9:10" x14ac:dyDescent="0.3">
      <c r="I4109" s="236"/>
      <c r="J4109" s="236"/>
    </row>
    <row r="4110" spans="9:10" x14ac:dyDescent="0.3">
      <c r="I4110" s="236"/>
      <c r="J4110" s="236"/>
    </row>
    <row r="4111" spans="9:10" x14ac:dyDescent="0.3">
      <c r="I4111" s="236"/>
      <c r="J4111" s="236"/>
    </row>
    <row r="4112" spans="9:10" x14ac:dyDescent="0.3">
      <c r="I4112" s="236"/>
      <c r="J4112" s="236"/>
    </row>
    <row r="4113" spans="9:10" x14ac:dyDescent="0.3">
      <c r="I4113" s="236"/>
      <c r="J4113" s="236"/>
    </row>
    <row r="4114" spans="9:10" x14ac:dyDescent="0.3">
      <c r="I4114" s="236"/>
      <c r="J4114" s="236"/>
    </row>
    <row r="4115" spans="9:10" x14ac:dyDescent="0.3">
      <c r="I4115" s="236"/>
      <c r="J4115" s="236"/>
    </row>
    <row r="4116" spans="9:10" x14ac:dyDescent="0.3">
      <c r="I4116" s="236"/>
      <c r="J4116" s="236"/>
    </row>
    <row r="4117" spans="9:10" x14ac:dyDescent="0.3">
      <c r="I4117" s="236"/>
      <c r="J4117" s="236"/>
    </row>
    <row r="4118" spans="9:10" x14ac:dyDescent="0.3">
      <c r="I4118" s="236"/>
      <c r="J4118" s="236"/>
    </row>
    <row r="4119" spans="9:10" x14ac:dyDescent="0.3">
      <c r="I4119" s="236"/>
      <c r="J4119" s="236"/>
    </row>
    <row r="4120" spans="9:10" x14ac:dyDescent="0.3">
      <c r="I4120" s="236"/>
      <c r="J4120" s="236"/>
    </row>
    <row r="4121" spans="9:10" x14ac:dyDescent="0.3">
      <c r="I4121" s="236"/>
      <c r="J4121" s="236"/>
    </row>
    <row r="4122" spans="9:10" x14ac:dyDescent="0.3">
      <c r="I4122" s="236"/>
      <c r="J4122" s="236"/>
    </row>
    <row r="4123" spans="9:10" x14ac:dyDescent="0.3">
      <c r="I4123" s="236"/>
      <c r="J4123" s="236"/>
    </row>
    <row r="4124" spans="9:10" x14ac:dyDescent="0.3">
      <c r="I4124" s="236"/>
      <c r="J4124" s="236"/>
    </row>
    <row r="4125" spans="9:10" x14ac:dyDescent="0.3">
      <c r="I4125" s="236"/>
      <c r="J4125" s="236"/>
    </row>
    <row r="4126" spans="9:10" x14ac:dyDescent="0.3">
      <c r="I4126" s="236"/>
      <c r="J4126" s="236"/>
    </row>
    <row r="4127" spans="9:10" x14ac:dyDescent="0.3">
      <c r="I4127" s="236"/>
      <c r="J4127" s="236"/>
    </row>
    <row r="4128" spans="9:10" x14ac:dyDescent="0.3">
      <c r="I4128" s="236"/>
      <c r="J4128" s="236"/>
    </row>
    <row r="4129" spans="9:10" x14ac:dyDescent="0.3">
      <c r="I4129" s="236"/>
      <c r="J4129" s="236"/>
    </row>
    <row r="4130" spans="9:10" x14ac:dyDescent="0.3">
      <c r="I4130" s="236"/>
      <c r="J4130" s="236"/>
    </row>
    <row r="4131" spans="9:10" x14ac:dyDescent="0.3">
      <c r="I4131" s="236"/>
      <c r="J4131" s="236"/>
    </row>
    <row r="4132" spans="9:10" x14ac:dyDescent="0.3">
      <c r="I4132" s="236"/>
      <c r="J4132" s="236"/>
    </row>
    <row r="4133" spans="9:10" x14ac:dyDescent="0.3">
      <c r="I4133" s="236"/>
      <c r="J4133" s="236"/>
    </row>
    <row r="4134" spans="9:10" x14ac:dyDescent="0.3">
      <c r="I4134" s="236"/>
      <c r="J4134" s="236"/>
    </row>
    <row r="4135" spans="9:10" x14ac:dyDescent="0.3">
      <c r="I4135" s="236"/>
      <c r="J4135" s="236"/>
    </row>
    <row r="4136" spans="9:10" x14ac:dyDescent="0.3">
      <c r="I4136" s="236"/>
      <c r="J4136" s="236"/>
    </row>
    <row r="4137" spans="9:10" x14ac:dyDescent="0.3">
      <c r="I4137" s="236"/>
      <c r="J4137" s="236"/>
    </row>
    <row r="4138" spans="9:10" x14ac:dyDescent="0.3">
      <c r="I4138" s="236"/>
      <c r="J4138" s="236"/>
    </row>
    <row r="4139" spans="9:10" x14ac:dyDescent="0.3">
      <c r="I4139" s="236"/>
      <c r="J4139" s="236"/>
    </row>
    <row r="4140" spans="9:10" x14ac:dyDescent="0.3">
      <c r="I4140" s="236"/>
      <c r="J4140" s="236"/>
    </row>
    <row r="4141" spans="9:10" x14ac:dyDescent="0.3">
      <c r="I4141" s="236"/>
      <c r="J4141" s="236"/>
    </row>
    <row r="4142" spans="9:10" x14ac:dyDescent="0.3">
      <c r="I4142" s="236"/>
      <c r="J4142" s="236"/>
    </row>
    <row r="4143" spans="9:10" x14ac:dyDescent="0.3">
      <c r="I4143" s="236"/>
      <c r="J4143" s="236"/>
    </row>
    <row r="4144" spans="9:10" x14ac:dyDescent="0.3">
      <c r="I4144" s="236"/>
      <c r="J4144" s="236"/>
    </row>
    <row r="4145" spans="9:10" x14ac:dyDescent="0.3">
      <c r="I4145" s="236"/>
      <c r="J4145" s="236"/>
    </row>
    <row r="4146" spans="9:10" x14ac:dyDescent="0.3">
      <c r="I4146" s="236"/>
      <c r="J4146" s="236"/>
    </row>
    <row r="4147" spans="9:10" x14ac:dyDescent="0.3">
      <c r="I4147" s="236"/>
      <c r="J4147" s="236"/>
    </row>
    <row r="4148" spans="9:10" x14ac:dyDescent="0.3">
      <c r="I4148" s="236"/>
      <c r="J4148" s="236"/>
    </row>
    <row r="4149" spans="9:10" x14ac:dyDescent="0.3">
      <c r="I4149" s="236"/>
      <c r="J4149" s="236"/>
    </row>
    <row r="4150" spans="9:10" x14ac:dyDescent="0.3">
      <c r="I4150" s="236"/>
      <c r="J4150" s="236"/>
    </row>
    <row r="4151" spans="9:10" x14ac:dyDescent="0.3">
      <c r="I4151" s="236"/>
      <c r="J4151" s="236"/>
    </row>
    <row r="4152" spans="9:10" x14ac:dyDescent="0.3">
      <c r="I4152" s="236"/>
      <c r="J4152" s="236"/>
    </row>
    <row r="4153" spans="9:10" x14ac:dyDescent="0.3">
      <c r="I4153" s="236"/>
      <c r="J4153" s="236"/>
    </row>
    <row r="4154" spans="9:10" x14ac:dyDescent="0.3">
      <c r="I4154" s="236"/>
      <c r="J4154" s="236"/>
    </row>
    <row r="4155" spans="9:10" x14ac:dyDescent="0.3">
      <c r="I4155" s="236"/>
      <c r="J4155" s="236"/>
    </row>
    <row r="4156" spans="9:10" x14ac:dyDescent="0.3">
      <c r="I4156" s="236"/>
      <c r="J4156" s="236"/>
    </row>
    <row r="4157" spans="9:10" x14ac:dyDescent="0.3">
      <c r="I4157" s="236"/>
      <c r="J4157" s="236"/>
    </row>
    <row r="4158" spans="9:10" x14ac:dyDescent="0.3">
      <c r="I4158" s="236"/>
      <c r="J4158" s="236"/>
    </row>
    <row r="4159" spans="9:10" x14ac:dyDescent="0.3">
      <c r="I4159" s="236"/>
      <c r="J4159" s="236"/>
    </row>
    <row r="4160" spans="9:10" x14ac:dyDescent="0.3">
      <c r="I4160" s="236"/>
      <c r="J4160" s="236"/>
    </row>
    <row r="4161" spans="9:10" x14ac:dyDescent="0.3">
      <c r="I4161" s="236"/>
      <c r="J4161" s="236"/>
    </row>
    <row r="4162" spans="9:10" x14ac:dyDescent="0.3">
      <c r="I4162" s="236"/>
      <c r="J4162" s="236"/>
    </row>
    <row r="4163" spans="9:10" x14ac:dyDescent="0.3">
      <c r="I4163" s="236"/>
      <c r="J4163" s="236"/>
    </row>
    <row r="4164" spans="9:10" x14ac:dyDescent="0.3">
      <c r="I4164" s="236"/>
      <c r="J4164" s="236"/>
    </row>
    <row r="4165" spans="9:10" x14ac:dyDescent="0.3">
      <c r="I4165" s="236"/>
      <c r="J4165" s="236"/>
    </row>
    <row r="4166" spans="9:10" x14ac:dyDescent="0.3">
      <c r="I4166" s="236"/>
      <c r="J4166" s="236"/>
    </row>
    <row r="4167" spans="9:10" x14ac:dyDescent="0.3">
      <c r="I4167" s="236"/>
      <c r="J4167" s="236"/>
    </row>
    <row r="4168" spans="9:10" x14ac:dyDescent="0.3">
      <c r="I4168" s="236"/>
      <c r="J4168" s="236"/>
    </row>
    <row r="4169" spans="9:10" x14ac:dyDescent="0.3">
      <c r="I4169" s="236"/>
      <c r="J4169" s="236"/>
    </row>
    <row r="4170" spans="9:10" x14ac:dyDescent="0.3">
      <c r="I4170" s="236"/>
      <c r="J4170" s="236"/>
    </row>
    <row r="4171" spans="9:10" x14ac:dyDescent="0.3">
      <c r="I4171" s="236"/>
      <c r="J4171" s="236"/>
    </row>
    <row r="4172" spans="9:10" x14ac:dyDescent="0.3">
      <c r="I4172" s="236"/>
      <c r="J4172" s="236"/>
    </row>
    <row r="4173" spans="9:10" x14ac:dyDescent="0.3">
      <c r="I4173" s="236"/>
      <c r="J4173" s="236"/>
    </row>
    <row r="4174" spans="9:10" x14ac:dyDescent="0.3">
      <c r="I4174" s="236"/>
      <c r="J4174" s="236"/>
    </row>
    <row r="4175" spans="9:10" x14ac:dyDescent="0.3">
      <c r="I4175" s="236"/>
      <c r="J4175" s="236"/>
    </row>
    <row r="4176" spans="9:10" x14ac:dyDescent="0.3">
      <c r="I4176" s="236"/>
      <c r="J4176" s="236"/>
    </row>
    <row r="4177" spans="9:10" x14ac:dyDescent="0.3">
      <c r="I4177" s="236"/>
      <c r="J4177" s="236"/>
    </row>
    <row r="4178" spans="9:10" x14ac:dyDescent="0.3">
      <c r="I4178" s="236"/>
      <c r="J4178" s="236"/>
    </row>
    <row r="4179" spans="9:10" x14ac:dyDescent="0.3">
      <c r="I4179" s="236"/>
      <c r="J4179" s="236"/>
    </row>
    <row r="4180" spans="9:10" x14ac:dyDescent="0.3">
      <c r="I4180" s="236"/>
      <c r="J4180" s="236"/>
    </row>
    <row r="4181" spans="9:10" x14ac:dyDescent="0.3">
      <c r="I4181" s="236"/>
      <c r="J4181" s="236"/>
    </row>
    <row r="4182" spans="9:10" x14ac:dyDescent="0.3">
      <c r="I4182" s="236"/>
      <c r="J4182" s="236"/>
    </row>
    <row r="4183" spans="9:10" x14ac:dyDescent="0.3">
      <c r="I4183" s="236"/>
      <c r="J4183" s="236"/>
    </row>
    <row r="4184" spans="9:10" x14ac:dyDescent="0.3">
      <c r="I4184" s="236"/>
      <c r="J4184" s="236"/>
    </row>
    <row r="4185" spans="9:10" x14ac:dyDescent="0.3">
      <c r="I4185" s="236"/>
      <c r="J4185" s="236"/>
    </row>
    <row r="4186" spans="9:10" x14ac:dyDescent="0.3">
      <c r="I4186" s="236"/>
      <c r="J4186" s="236"/>
    </row>
    <row r="4187" spans="9:10" x14ac:dyDescent="0.3">
      <c r="I4187" s="236"/>
      <c r="J4187" s="236"/>
    </row>
    <row r="4188" spans="9:10" x14ac:dyDescent="0.3">
      <c r="I4188" s="236"/>
      <c r="J4188" s="236"/>
    </row>
    <row r="4189" spans="9:10" x14ac:dyDescent="0.3">
      <c r="I4189" s="236"/>
      <c r="J4189" s="236"/>
    </row>
    <row r="4190" spans="9:10" x14ac:dyDescent="0.3">
      <c r="I4190" s="236"/>
      <c r="J4190" s="236"/>
    </row>
    <row r="4191" spans="9:10" x14ac:dyDescent="0.3">
      <c r="I4191" s="236"/>
      <c r="J4191" s="236"/>
    </row>
    <row r="4192" spans="9:10" x14ac:dyDescent="0.3">
      <c r="I4192" s="236"/>
      <c r="J4192" s="236"/>
    </row>
    <row r="4193" spans="9:10" x14ac:dyDescent="0.3">
      <c r="I4193" s="236"/>
      <c r="J4193" s="236"/>
    </row>
    <row r="4194" spans="9:10" x14ac:dyDescent="0.3">
      <c r="I4194" s="236"/>
      <c r="J4194" s="236"/>
    </row>
    <row r="4195" spans="9:10" x14ac:dyDescent="0.3">
      <c r="I4195" s="236"/>
      <c r="J4195" s="236"/>
    </row>
    <row r="4196" spans="9:10" x14ac:dyDescent="0.3">
      <c r="I4196" s="236"/>
      <c r="J4196" s="236"/>
    </row>
    <row r="4197" spans="9:10" x14ac:dyDescent="0.3">
      <c r="I4197" s="236"/>
      <c r="J4197" s="236"/>
    </row>
    <row r="4198" spans="9:10" x14ac:dyDescent="0.3">
      <c r="I4198" s="236"/>
      <c r="J4198" s="236"/>
    </row>
    <row r="4199" spans="9:10" x14ac:dyDescent="0.3">
      <c r="I4199" s="236"/>
      <c r="J4199" s="236"/>
    </row>
    <row r="4200" spans="9:10" x14ac:dyDescent="0.3">
      <c r="I4200" s="236"/>
      <c r="J4200" s="236"/>
    </row>
    <row r="4201" spans="9:10" x14ac:dyDescent="0.3">
      <c r="I4201" s="236"/>
      <c r="J4201" s="236"/>
    </row>
    <row r="4202" spans="9:10" x14ac:dyDescent="0.3">
      <c r="I4202" s="236"/>
      <c r="J4202" s="236"/>
    </row>
    <row r="4203" spans="9:10" x14ac:dyDescent="0.3">
      <c r="I4203" s="236"/>
      <c r="J4203" s="236"/>
    </row>
    <row r="4204" spans="9:10" x14ac:dyDescent="0.3">
      <c r="I4204" s="236"/>
      <c r="J4204" s="236"/>
    </row>
    <row r="4205" spans="9:10" x14ac:dyDescent="0.3">
      <c r="I4205" s="236"/>
      <c r="J4205" s="236"/>
    </row>
    <row r="4206" spans="9:10" x14ac:dyDescent="0.3">
      <c r="I4206" s="236"/>
      <c r="J4206" s="236"/>
    </row>
    <row r="4207" spans="9:10" x14ac:dyDescent="0.3">
      <c r="I4207" s="236"/>
      <c r="J4207" s="236"/>
    </row>
    <row r="4208" spans="9:10" x14ac:dyDescent="0.3">
      <c r="I4208" s="236"/>
      <c r="J4208" s="236"/>
    </row>
    <row r="4209" spans="9:10" x14ac:dyDescent="0.3">
      <c r="I4209" s="236"/>
      <c r="J4209" s="236"/>
    </row>
    <row r="4210" spans="9:10" x14ac:dyDescent="0.3">
      <c r="I4210" s="236"/>
      <c r="J4210" s="236"/>
    </row>
    <row r="4211" spans="9:10" x14ac:dyDescent="0.3">
      <c r="I4211" s="236"/>
      <c r="J4211" s="236"/>
    </row>
    <row r="4212" spans="9:10" x14ac:dyDescent="0.3">
      <c r="I4212" s="236"/>
      <c r="J4212" s="236"/>
    </row>
    <row r="4213" spans="9:10" x14ac:dyDescent="0.3">
      <c r="I4213" s="236"/>
      <c r="J4213" s="236"/>
    </row>
    <row r="4214" spans="9:10" x14ac:dyDescent="0.3">
      <c r="I4214" s="236"/>
      <c r="J4214" s="236"/>
    </row>
    <row r="4215" spans="9:10" x14ac:dyDescent="0.3">
      <c r="I4215" s="236"/>
      <c r="J4215" s="236"/>
    </row>
    <row r="4216" spans="9:10" x14ac:dyDescent="0.3">
      <c r="I4216" s="236"/>
      <c r="J4216" s="236"/>
    </row>
    <row r="4217" spans="9:10" x14ac:dyDescent="0.3">
      <c r="I4217" s="236"/>
      <c r="J4217" s="236"/>
    </row>
    <row r="4218" spans="9:10" x14ac:dyDescent="0.3">
      <c r="I4218" s="236"/>
      <c r="J4218" s="236"/>
    </row>
    <row r="4219" spans="9:10" x14ac:dyDescent="0.3">
      <c r="I4219" s="236"/>
      <c r="J4219" s="236"/>
    </row>
    <row r="4220" spans="9:10" x14ac:dyDescent="0.3">
      <c r="I4220" s="236"/>
      <c r="J4220" s="236"/>
    </row>
    <row r="4221" spans="9:10" x14ac:dyDescent="0.3">
      <c r="I4221" s="236"/>
      <c r="J4221" s="236"/>
    </row>
    <row r="4222" spans="9:10" x14ac:dyDescent="0.3">
      <c r="I4222" s="236"/>
      <c r="J4222" s="236"/>
    </row>
    <row r="4223" spans="9:10" x14ac:dyDescent="0.3">
      <c r="I4223" s="236"/>
      <c r="J4223" s="236"/>
    </row>
    <row r="4224" spans="9:10" x14ac:dyDescent="0.3">
      <c r="I4224" s="236"/>
      <c r="J4224" s="236"/>
    </row>
    <row r="4225" spans="9:10" x14ac:dyDescent="0.3">
      <c r="I4225" s="236"/>
      <c r="J4225" s="236"/>
    </row>
    <row r="4226" spans="9:10" x14ac:dyDescent="0.3">
      <c r="I4226" s="236"/>
      <c r="J4226" s="236"/>
    </row>
    <row r="4227" spans="9:10" x14ac:dyDescent="0.3">
      <c r="I4227" s="236"/>
      <c r="J4227" s="236"/>
    </row>
    <row r="4228" spans="9:10" x14ac:dyDescent="0.3">
      <c r="I4228" s="236"/>
      <c r="J4228" s="236"/>
    </row>
    <row r="4229" spans="9:10" x14ac:dyDescent="0.3">
      <c r="I4229" s="236"/>
      <c r="J4229" s="236"/>
    </row>
    <row r="4230" spans="9:10" x14ac:dyDescent="0.3">
      <c r="I4230" s="236"/>
      <c r="J4230" s="236"/>
    </row>
    <row r="4231" spans="9:10" x14ac:dyDescent="0.3">
      <c r="I4231" s="236"/>
      <c r="J4231" s="236"/>
    </row>
    <row r="4232" spans="9:10" x14ac:dyDescent="0.3">
      <c r="I4232" s="236"/>
      <c r="J4232" s="236"/>
    </row>
    <row r="4233" spans="9:10" x14ac:dyDescent="0.3">
      <c r="I4233" s="236"/>
      <c r="J4233" s="236"/>
    </row>
    <row r="4234" spans="9:10" x14ac:dyDescent="0.3">
      <c r="I4234" s="236"/>
      <c r="J4234" s="236"/>
    </row>
    <row r="4235" spans="9:10" x14ac:dyDescent="0.3">
      <c r="I4235" s="236"/>
      <c r="J4235" s="236"/>
    </row>
    <row r="4236" spans="9:10" x14ac:dyDescent="0.3">
      <c r="I4236" s="236"/>
      <c r="J4236" s="236"/>
    </row>
    <row r="4237" spans="9:10" x14ac:dyDescent="0.3">
      <c r="I4237" s="236"/>
      <c r="J4237" s="236"/>
    </row>
    <row r="4238" spans="9:10" x14ac:dyDescent="0.3">
      <c r="I4238" s="236"/>
      <c r="J4238" s="236"/>
    </row>
    <row r="4239" spans="9:10" x14ac:dyDescent="0.3">
      <c r="I4239" s="236"/>
      <c r="J4239" s="236"/>
    </row>
    <row r="4240" spans="9:10" x14ac:dyDescent="0.3">
      <c r="I4240" s="236"/>
      <c r="J4240" s="236"/>
    </row>
    <row r="4241" spans="9:10" x14ac:dyDescent="0.3">
      <c r="I4241" s="236"/>
      <c r="J4241" s="236"/>
    </row>
    <row r="4242" spans="9:10" x14ac:dyDescent="0.3">
      <c r="I4242" s="236"/>
      <c r="J4242" s="236"/>
    </row>
    <row r="4243" spans="9:10" x14ac:dyDescent="0.3">
      <c r="I4243" s="236"/>
      <c r="J4243" s="236"/>
    </row>
    <row r="4244" spans="9:10" x14ac:dyDescent="0.3">
      <c r="I4244" s="236"/>
      <c r="J4244" s="236"/>
    </row>
    <row r="4245" spans="9:10" x14ac:dyDescent="0.3">
      <c r="I4245" s="236"/>
      <c r="J4245" s="236"/>
    </row>
    <row r="4246" spans="9:10" x14ac:dyDescent="0.3">
      <c r="I4246" s="236"/>
      <c r="J4246" s="236"/>
    </row>
    <row r="4247" spans="9:10" x14ac:dyDescent="0.3">
      <c r="I4247" s="236"/>
      <c r="J4247" s="236"/>
    </row>
    <row r="4248" spans="9:10" x14ac:dyDescent="0.3">
      <c r="I4248" s="236"/>
      <c r="J4248" s="236"/>
    </row>
    <row r="4249" spans="9:10" x14ac:dyDescent="0.3">
      <c r="I4249" s="236"/>
      <c r="J4249" s="236"/>
    </row>
    <row r="4250" spans="9:10" x14ac:dyDescent="0.3">
      <c r="I4250" s="236"/>
      <c r="J4250" s="236"/>
    </row>
    <row r="4251" spans="9:10" x14ac:dyDescent="0.3">
      <c r="I4251" s="236"/>
      <c r="J4251" s="236"/>
    </row>
    <row r="4252" spans="9:10" x14ac:dyDescent="0.3">
      <c r="I4252" s="236"/>
      <c r="J4252" s="236"/>
    </row>
    <row r="4253" spans="9:10" x14ac:dyDescent="0.3">
      <c r="I4253" s="236"/>
      <c r="J4253" s="236"/>
    </row>
    <row r="4254" spans="9:10" x14ac:dyDescent="0.3">
      <c r="I4254" s="236"/>
      <c r="J4254" s="236"/>
    </row>
    <row r="4255" spans="9:10" x14ac:dyDescent="0.3">
      <c r="I4255" s="236"/>
      <c r="J4255" s="236"/>
    </row>
    <row r="4256" spans="9:10" x14ac:dyDescent="0.3">
      <c r="I4256" s="236"/>
      <c r="J4256" s="236"/>
    </row>
    <row r="4257" spans="9:10" x14ac:dyDescent="0.3">
      <c r="I4257" s="236"/>
      <c r="J4257" s="236"/>
    </row>
    <row r="4258" spans="9:10" x14ac:dyDescent="0.3">
      <c r="I4258" s="236"/>
      <c r="J4258" s="236"/>
    </row>
    <row r="4259" spans="9:10" x14ac:dyDescent="0.3">
      <c r="I4259" s="236"/>
      <c r="J4259" s="236"/>
    </row>
    <row r="4260" spans="9:10" x14ac:dyDescent="0.3">
      <c r="I4260" s="236"/>
      <c r="J4260" s="236"/>
    </row>
    <row r="4261" spans="9:10" x14ac:dyDescent="0.3">
      <c r="I4261" s="236"/>
      <c r="J4261" s="236"/>
    </row>
    <row r="4262" spans="9:10" x14ac:dyDescent="0.3">
      <c r="I4262" s="236"/>
      <c r="J4262" s="236"/>
    </row>
    <row r="4263" spans="9:10" x14ac:dyDescent="0.3">
      <c r="I4263" s="236"/>
      <c r="J4263" s="236"/>
    </row>
    <row r="4264" spans="9:10" x14ac:dyDescent="0.3">
      <c r="I4264" s="236"/>
      <c r="J4264" s="236"/>
    </row>
    <row r="4265" spans="9:10" x14ac:dyDescent="0.3">
      <c r="I4265" s="236"/>
      <c r="J4265" s="236"/>
    </row>
    <row r="4266" spans="9:10" x14ac:dyDescent="0.3">
      <c r="I4266" s="236"/>
      <c r="J4266" s="236"/>
    </row>
    <row r="4267" spans="9:10" x14ac:dyDescent="0.3">
      <c r="I4267" s="236"/>
      <c r="J4267" s="236"/>
    </row>
    <row r="4268" spans="9:10" x14ac:dyDescent="0.3">
      <c r="I4268" s="236"/>
      <c r="J4268" s="236"/>
    </row>
    <row r="4269" spans="9:10" x14ac:dyDescent="0.3">
      <c r="I4269" s="236"/>
      <c r="J4269" s="236"/>
    </row>
    <row r="4270" spans="9:10" x14ac:dyDescent="0.3">
      <c r="I4270" s="236"/>
      <c r="J4270" s="236"/>
    </row>
    <row r="4271" spans="9:10" x14ac:dyDescent="0.3">
      <c r="I4271" s="236"/>
      <c r="J4271" s="236"/>
    </row>
    <row r="4272" spans="9:10" x14ac:dyDescent="0.3">
      <c r="I4272" s="236"/>
      <c r="J4272" s="236"/>
    </row>
    <row r="4273" spans="9:10" x14ac:dyDescent="0.3">
      <c r="I4273" s="236"/>
      <c r="J4273" s="236"/>
    </row>
    <row r="4274" spans="9:10" x14ac:dyDescent="0.3">
      <c r="I4274" s="236"/>
      <c r="J4274" s="236"/>
    </row>
    <row r="4275" spans="9:10" x14ac:dyDescent="0.3">
      <c r="I4275" s="236"/>
      <c r="J4275" s="236"/>
    </row>
    <row r="4276" spans="9:10" x14ac:dyDescent="0.3">
      <c r="I4276" s="236"/>
      <c r="J4276" s="236"/>
    </row>
    <row r="4277" spans="9:10" x14ac:dyDescent="0.3">
      <c r="I4277" s="236"/>
      <c r="J4277" s="236"/>
    </row>
    <row r="4278" spans="9:10" x14ac:dyDescent="0.3">
      <c r="I4278" s="236"/>
      <c r="J4278" s="236"/>
    </row>
    <row r="4279" spans="9:10" x14ac:dyDescent="0.3">
      <c r="I4279" s="236"/>
      <c r="J4279" s="236"/>
    </row>
    <row r="4280" spans="9:10" x14ac:dyDescent="0.3">
      <c r="I4280" s="236"/>
      <c r="J4280" s="236"/>
    </row>
    <row r="4281" spans="9:10" x14ac:dyDescent="0.3">
      <c r="I4281" s="236"/>
      <c r="J4281" s="236"/>
    </row>
    <row r="4282" spans="9:10" x14ac:dyDescent="0.3">
      <c r="I4282" s="236"/>
      <c r="J4282" s="236"/>
    </row>
    <row r="4283" spans="9:10" x14ac:dyDescent="0.3">
      <c r="I4283" s="236"/>
      <c r="J4283" s="236"/>
    </row>
    <row r="4284" spans="9:10" x14ac:dyDescent="0.3">
      <c r="I4284" s="236"/>
      <c r="J4284" s="236"/>
    </row>
    <row r="4285" spans="9:10" x14ac:dyDescent="0.3">
      <c r="I4285" s="236"/>
      <c r="J4285" s="236"/>
    </row>
    <row r="4286" spans="9:10" x14ac:dyDescent="0.3">
      <c r="I4286" s="236"/>
      <c r="J4286" s="236"/>
    </row>
    <row r="4287" spans="9:10" x14ac:dyDescent="0.3">
      <c r="I4287" s="236"/>
      <c r="J4287" s="236"/>
    </row>
    <row r="4288" spans="9:10" x14ac:dyDescent="0.3">
      <c r="I4288" s="236"/>
      <c r="J4288" s="236"/>
    </row>
    <row r="4289" spans="9:10" x14ac:dyDescent="0.3">
      <c r="I4289" s="236"/>
      <c r="J4289" s="236"/>
    </row>
    <row r="4290" spans="9:10" x14ac:dyDescent="0.3">
      <c r="I4290" s="236"/>
      <c r="J4290" s="236"/>
    </row>
    <row r="4291" spans="9:10" x14ac:dyDescent="0.3">
      <c r="I4291" s="236"/>
      <c r="J4291" s="236"/>
    </row>
    <row r="4292" spans="9:10" x14ac:dyDescent="0.3">
      <c r="I4292" s="236"/>
      <c r="J4292" s="236"/>
    </row>
    <row r="4293" spans="9:10" x14ac:dyDescent="0.3">
      <c r="I4293" s="236"/>
      <c r="J4293" s="236"/>
    </row>
    <row r="4294" spans="9:10" x14ac:dyDescent="0.3">
      <c r="I4294" s="236"/>
      <c r="J4294" s="236"/>
    </row>
    <row r="4295" spans="9:10" x14ac:dyDescent="0.3">
      <c r="I4295" s="236"/>
      <c r="J4295" s="236"/>
    </row>
    <row r="4296" spans="9:10" x14ac:dyDescent="0.3">
      <c r="I4296" s="236"/>
      <c r="J4296" s="236"/>
    </row>
    <row r="4297" spans="9:10" x14ac:dyDescent="0.3">
      <c r="I4297" s="236"/>
      <c r="J4297" s="236"/>
    </row>
    <row r="4298" spans="9:10" x14ac:dyDescent="0.3">
      <c r="I4298" s="236"/>
      <c r="J4298" s="236"/>
    </row>
    <row r="4299" spans="9:10" x14ac:dyDescent="0.3">
      <c r="I4299" s="236"/>
      <c r="J4299" s="236"/>
    </row>
    <row r="4300" spans="9:10" x14ac:dyDescent="0.3">
      <c r="I4300" s="236"/>
      <c r="J4300" s="236"/>
    </row>
    <row r="4301" spans="9:10" x14ac:dyDescent="0.3">
      <c r="I4301" s="236"/>
      <c r="J4301" s="236"/>
    </row>
    <row r="4302" spans="9:10" x14ac:dyDescent="0.3">
      <c r="I4302" s="236"/>
      <c r="J4302" s="236"/>
    </row>
    <row r="4303" spans="9:10" x14ac:dyDescent="0.3">
      <c r="I4303" s="236"/>
      <c r="J4303" s="236"/>
    </row>
    <row r="4304" spans="9:10" x14ac:dyDescent="0.3">
      <c r="I4304" s="236"/>
      <c r="J4304" s="236"/>
    </row>
    <row r="4305" spans="9:10" x14ac:dyDescent="0.3">
      <c r="I4305" s="236"/>
      <c r="J4305" s="236"/>
    </row>
    <row r="4306" spans="9:10" x14ac:dyDescent="0.3">
      <c r="I4306" s="236"/>
      <c r="J4306" s="236"/>
    </row>
    <row r="4307" spans="9:10" x14ac:dyDescent="0.3">
      <c r="I4307" s="236"/>
      <c r="J4307" s="236"/>
    </row>
    <row r="4308" spans="9:10" x14ac:dyDescent="0.3">
      <c r="I4308" s="236"/>
      <c r="J4308" s="236"/>
    </row>
    <row r="4309" spans="9:10" x14ac:dyDescent="0.3">
      <c r="I4309" s="236"/>
      <c r="J4309" s="236"/>
    </row>
    <row r="4310" spans="9:10" x14ac:dyDescent="0.3">
      <c r="I4310" s="236"/>
      <c r="J4310" s="236"/>
    </row>
    <row r="4311" spans="9:10" x14ac:dyDescent="0.3">
      <c r="I4311" s="236"/>
      <c r="J4311" s="236"/>
    </row>
    <row r="4312" spans="9:10" x14ac:dyDescent="0.3">
      <c r="I4312" s="236"/>
      <c r="J4312" s="236"/>
    </row>
    <row r="4313" spans="9:10" x14ac:dyDescent="0.3">
      <c r="I4313" s="236"/>
      <c r="J4313" s="236"/>
    </row>
    <row r="4314" spans="9:10" x14ac:dyDescent="0.3">
      <c r="I4314" s="236"/>
      <c r="J4314" s="236"/>
    </row>
    <row r="4315" spans="9:10" x14ac:dyDescent="0.3">
      <c r="I4315" s="236"/>
      <c r="J4315" s="236"/>
    </row>
    <row r="4316" spans="9:10" x14ac:dyDescent="0.3">
      <c r="I4316" s="236"/>
      <c r="J4316" s="236"/>
    </row>
    <row r="4317" spans="9:10" x14ac:dyDescent="0.3">
      <c r="I4317" s="236"/>
      <c r="J4317" s="236"/>
    </row>
    <row r="4318" spans="9:10" x14ac:dyDescent="0.3">
      <c r="I4318" s="236"/>
      <c r="J4318" s="236"/>
    </row>
    <row r="4319" spans="9:10" x14ac:dyDescent="0.3">
      <c r="I4319" s="236"/>
      <c r="J4319" s="236"/>
    </row>
    <row r="4320" spans="9:10" x14ac:dyDescent="0.3">
      <c r="I4320" s="236"/>
      <c r="J4320" s="236"/>
    </row>
    <row r="4321" spans="9:10" x14ac:dyDescent="0.3">
      <c r="I4321" s="236"/>
      <c r="J4321" s="236"/>
    </row>
    <row r="4322" spans="9:10" x14ac:dyDescent="0.3">
      <c r="I4322" s="236"/>
      <c r="J4322" s="236"/>
    </row>
    <row r="4323" spans="9:10" x14ac:dyDescent="0.3">
      <c r="I4323" s="236"/>
      <c r="J4323" s="236"/>
    </row>
    <row r="4324" spans="9:10" x14ac:dyDescent="0.3">
      <c r="I4324" s="236"/>
      <c r="J4324" s="236"/>
    </row>
    <row r="4325" spans="9:10" x14ac:dyDescent="0.3">
      <c r="I4325" s="236"/>
      <c r="J4325" s="236"/>
    </row>
    <row r="4326" spans="9:10" x14ac:dyDescent="0.3">
      <c r="I4326" s="236"/>
      <c r="J4326" s="236"/>
    </row>
    <row r="4327" spans="9:10" x14ac:dyDescent="0.3">
      <c r="I4327" s="236"/>
      <c r="J4327" s="236"/>
    </row>
    <row r="4328" spans="9:10" x14ac:dyDescent="0.3">
      <c r="I4328" s="236"/>
      <c r="J4328" s="236"/>
    </row>
    <row r="4329" spans="9:10" x14ac:dyDescent="0.3">
      <c r="I4329" s="236"/>
      <c r="J4329" s="236"/>
    </row>
    <row r="4330" spans="9:10" x14ac:dyDescent="0.3">
      <c r="I4330" s="236"/>
      <c r="J4330" s="236"/>
    </row>
    <row r="4331" spans="9:10" x14ac:dyDescent="0.3">
      <c r="I4331" s="236"/>
      <c r="J4331" s="236"/>
    </row>
    <row r="4332" spans="9:10" x14ac:dyDescent="0.3">
      <c r="I4332" s="236"/>
      <c r="J4332" s="236"/>
    </row>
    <row r="4333" spans="9:10" x14ac:dyDescent="0.3">
      <c r="I4333" s="236"/>
      <c r="J4333" s="236"/>
    </row>
    <row r="4334" spans="9:10" x14ac:dyDescent="0.3">
      <c r="I4334" s="236"/>
      <c r="J4334" s="236"/>
    </row>
    <row r="4335" spans="9:10" x14ac:dyDescent="0.3">
      <c r="I4335" s="236"/>
      <c r="J4335" s="236"/>
    </row>
    <row r="4336" spans="9:10" x14ac:dyDescent="0.3">
      <c r="I4336" s="236"/>
      <c r="J4336" s="236"/>
    </row>
    <row r="4337" spans="9:10" x14ac:dyDescent="0.3">
      <c r="I4337" s="236"/>
      <c r="J4337" s="236"/>
    </row>
    <row r="4338" spans="9:10" x14ac:dyDescent="0.3">
      <c r="I4338" s="236"/>
      <c r="J4338" s="236"/>
    </row>
    <row r="4339" spans="9:10" x14ac:dyDescent="0.3">
      <c r="I4339" s="236"/>
      <c r="J4339" s="236"/>
    </row>
    <row r="4340" spans="9:10" x14ac:dyDescent="0.3">
      <c r="I4340" s="236"/>
      <c r="J4340" s="236"/>
    </row>
    <row r="4341" spans="9:10" x14ac:dyDescent="0.3">
      <c r="I4341" s="236"/>
      <c r="J4341" s="236"/>
    </row>
    <row r="4342" spans="9:10" x14ac:dyDescent="0.3">
      <c r="I4342" s="236"/>
      <c r="J4342" s="236"/>
    </row>
    <row r="4343" spans="9:10" x14ac:dyDescent="0.3">
      <c r="I4343" s="236"/>
      <c r="J4343" s="236"/>
    </row>
    <row r="4344" spans="9:10" x14ac:dyDescent="0.3">
      <c r="I4344" s="236"/>
      <c r="J4344" s="236"/>
    </row>
    <row r="4345" spans="9:10" x14ac:dyDescent="0.3">
      <c r="I4345" s="236"/>
      <c r="J4345" s="236"/>
    </row>
    <row r="4346" spans="9:10" x14ac:dyDescent="0.3">
      <c r="I4346" s="236"/>
      <c r="J4346" s="236"/>
    </row>
    <row r="4347" spans="9:10" x14ac:dyDescent="0.3">
      <c r="I4347" s="236"/>
      <c r="J4347" s="236"/>
    </row>
    <row r="4348" spans="9:10" x14ac:dyDescent="0.3">
      <c r="I4348" s="236"/>
      <c r="J4348" s="236"/>
    </row>
    <row r="4349" spans="9:10" x14ac:dyDescent="0.3">
      <c r="I4349" s="236"/>
      <c r="J4349" s="236"/>
    </row>
    <row r="4350" spans="9:10" x14ac:dyDescent="0.3">
      <c r="I4350" s="236"/>
      <c r="J4350" s="236"/>
    </row>
    <row r="4351" spans="9:10" x14ac:dyDescent="0.3">
      <c r="I4351" s="236"/>
      <c r="J4351" s="236"/>
    </row>
    <row r="4352" spans="9:10" x14ac:dyDescent="0.3">
      <c r="I4352" s="236"/>
      <c r="J4352" s="236"/>
    </row>
    <row r="4353" spans="9:10" x14ac:dyDescent="0.3">
      <c r="I4353" s="236"/>
      <c r="J4353" s="236"/>
    </row>
    <row r="4354" spans="9:10" x14ac:dyDescent="0.3">
      <c r="I4354" s="236"/>
      <c r="J4354" s="236"/>
    </row>
    <row r="4355" spans="9:10" x14ac:dyDescent="0.3">
      <c r="I4355" s="236"/>
      <c r="J4355" s="236"/>
    </row>
    <row r="4356" spans="9:10" x14ac:dyDescent="0.3">
      <c r="I4356" s="236"/>
      <c r="J4356" s="236"/>
    </row>
    <row r="4357" spans="9:10" x14ac:dyDescent="0.3">
      <c r="I4357" s="236"/>
      <c r="J4357" s="236"/>
    </row>
    <row r="4358" spans="9:10" x14ac:dyDescent="0.3">
      <c r="I4358" s="236"/>
      <c r="J4358" s="236"/>
    </row>
    <row r="4359" spans="9:10" x14ac:dyDescent="0.3">
      <c r="I4359" s="236"/>
      <c r="J4359" s="236"/>
    </row>
    <row r="4360" spans="9:10" x14ac:dyDescent="0.3">
      <c r="I4360" s="236"/>
      <c r="J4360" s="236"/>
    </row>
    <row r="4361" spans="9:10" x14ac:dyDescent="0.3">
      <c r="I4361" s="236"/>
      <c r="J4361" s="236"/>
    </row>
    <row r="4362" spans="9:10" x14ac:dyDescent="0.3">
      <c r="I4362" s="236"/>
      <c r="J4362" s="236"/>
    </row>
    <row r="4363" spans="9:10" x14ac:dyDescent="0.3">
      <c r="I4363" s="236"/>
      <c r="J4363" s="236"/>
    </row>
    <row r="4364" spans="9:10" x14ac:dyDescent="0.3">
      <c r="I4364" s="236"/>
      <c r="J4364" s="236"/>
    </row>
    <row r="4365" spans="9:10" x14ac:dyDescent="0.3">
      <c r="I4365" s="236"/>
      <c r="J4365" s="236"/>
    </row>
    <row r="4366" spans="9:10" x14ac:dyDescent="0.3">
      <c r="I4366" s="236"/>
      <c r="J4366" s="236"/>
    </row>
    <row r="4367" spans="9:10" x14ac:dyDescent="0.3">
      <c r="I4367" s="236"/>
      <c r="J4367" s="236"/>
    </row>
    <row r="4368" spans="9:10" x14ac:dyDescent="0.3">
      <c r="I4368" s="236"/>
      <c r="J4368" s="236"/>
    </row>
    <row r="4369" spans="9:10" x14ac:dyDescent="0.3">
      <c r="I4369" s="236"/>
      <c r="J4369" s="236"/>
    </row>
    <row r="4370" spans="9:10" x14ac:dyDescent="0.3">
      <c r="I4370" s="236"/>
      <c r="J4370" s="236"/>
    </row>
    <row r="4371" spans="9:10" x14ac:dyDescent="0.3">
      <c r="I4371" s="236"/>
      <c r="J4371" s="236"/>
    </row>
    <row r="4372" spans="9:10" x14ac:dyDescent="0.3">
      <c r="I4372" s="236"/>
      <c r="J4372" s="236"/>
    </row>
    <row r="4373" spans="9:10" x14ac:dyDescent="0.3">
      <c r="I4373" s="236"/>
      <c r="J4373" s="236"/>
    </row>
    <row r="4374" spans="9:10" x14ac:dyDescent="0.3">
      <c r="I4374" s="236"/>
      <c r="J4374" s="236"/>
    </row>
    <row r="4375" spans="9:10" x14ac:dyDescent="0.3">
      <c r="I4375" s="236"/>
      <c r="J4375" s="236"/>
    </row>
    <row r="4376" spans="9:10" x14ac:dyDescent="0.3">
      <c r="I4376" s="236"/>
      <c r="J4376" s="236"/>
    </row>
    <row r="4377" spans="9:10" x14ac:dyDescent="0.3">
      <c r="I4377" s="236"/>
      <c r="J4377" s="236"/>
    </row>
    <row r="4378" spans="9:10" x14ac:dyDescent="0.3">
      <c r="I4378" s="236"/>
      <c r="J4378" s="236"/>
    </row>
    <row r="4379" spans="9:10" x14ac:dyDescent="0.3">
      <c r="I4379" s="236"/>
      <c r="J4379" s="236"/>
    </row>
    <row r="4380" spans="9:10" x14ac:dyDescent="0.3">
      <c r="I4380" s="236"/>
      <c r="J4380" s="236"/>
    </row>
    <row r="4381" spans="9:10" x14ac:dyDescent="0.3">
      <c r="I4381" s="236"/>
      <c r="J4381" s="236"/>
    </row>
    <row r="4382" spans="9:10" x14ac:dyDescent="0.3">
      <c r="I4382" s="236"/>
      <c r="J4382" s="236"/>
    </row>
    <row r="4383" spans="9:10" x14ac:dyDescent="0.3">
      <c r="I4383" s="236"/>
      <c r="J4383" s="236"/>
    </row>
    <row r="4384" spans="9:10" x14ac:dyDescent="0.3">
      <c r="I4384" s="236"/>
      <c r="J4384" s="236"/>
    </row>
    <row r="4385" spans="9:10" x14ac:dyDescent="0.3">
      <c r="I4385" s="236"/>
      <c r="J4385" s="236"/>
    </row>
    <row r="4386" spans="9:10" x14ac:dyDescent="0.3">
      <c r="I4386" s="236"/>
      <c r="J4386" s="236"/>
    </row>
    <row r="4387" spans="9:10" x14ac:dyDescent="0.3">
      <c r="I4387" s="236"/>
      <c r="J4387" s="236"/>
    </row>
    <row r="4388" spans="9:10" x14ac:dyDescent="0.3">
      <c r="I4388" s="236"/>
      <c r="J4388" s="236"/>
    </row>
    <row r="4389" spans="9:10" x14ac:dyDescent="0.3">
      <c r="I4389" s="236"/>
      <c r="J4389" s="236"/>
    </row>
    <row r="4390" spans="9:10" x14ac:dyDescent="0.3">
      <c r="I4390" s="236"/>
      <c r="J4390" s="236"/>
    </row>
    <row r="4391" spans="9:10" x14ac:dyDescent="0.3">
      <c r="I4391" s="236"/>
      <c r="J4391" s="236"/>
    </row>
    <row r="4392" spans="9:10" x14ac:dyDescent="0.3">
      <c r="I4392" s="236"/>
      <c r="J4392" s="236"/>
    </row>
    <row r="4393" spans="9:10" x14ac:dyDescent="0.3">
      <c r="I4393" s="236"/>
      <c r="J4393" s="236"/>
    </row>
    <row r="4394" spans="9:10" x14ac:dyDescent="0.3">
      <c r="I4394" s="236"/>
      <c r="J4394" s="236"/>
    </row>
    <row r="4395" spans="9:10" x14ac:dyDescent="0.3">
      <c r="I4395" s="236"/>
      <c r="J4395" s="236"/>
    </row>
    <row r="4396" spans="9:10" x14ac:dyDescent="0.3">
      <c r="I4396" s="236"/>
      <c r="J4396" s="236"/>
    </row>
    <row r="4397" spans="9:10" x14ac:dyDescent="0.3">
      <c r="I4397" s="236"/>
      <c r="J4397" s="236"/>
    </row>
    <row r="4398" spans="9:10" x14ac:dyDescent="0.3">
      <c r="I4398" s="236"/>
      <c r="J4398" s="236"/>
    </row>
    <row r="4399" spans="9:10" x14ac:dyDescent="0.3">
      <c r="I4399" s="236"/>
      <c r="J4399" s="236"/>
    </row>
    <row r="4400" spans="9:10" x14ac:dyDescent="0.3">
      <c r="I4400" s="236"/>
      <c r="J4400" s="236"/>
    </row>
    <row r="4401" spans="9:10" x14ac:dyDescent="0.3">
      <c r="I4401" s="236"/>
      <c r="J4401" s="236"/>
    </row>
    <row r="4402" spans="9:10" x14ac:dyDescent="0.3">
      <c r="I4402" s="236"/>
      <c r="J4402" s="236"/>
    </row>
    <row r="4403" spans="9:10" x14ac:dyDescent="0.3">
      <c r="I4403" s="236"/>
      <c r="J4403" s="236"/>
    </row>
    <row r="4404" spans="9:10" x14ac:dyDescent="0.3">
      <c r="I4404" s="236"/>
      <c r="J4404" s="236"/>
    </row>
    <row r="4405" spans="9:10" x14ac:dyDescent="0.3">
      <c r="I4405" s="236"/>
      <c r="J4405" s="236"/>
    </row>
    <row r="4406" spans="9:10" x14ac:dyDescent="0.3">
      <c r="I4406" s="236"/>
      <c r="J4406" s="236"/>
    </row>
    <row r="4407" spans="9:10" x14ac:dyDescent="0.3">
      <c r="I4407" s="236"/>
      <c r="J4407" s="236"/>
    </row>
    <row r="4408" spans="9:10" x14ac:dyDescent="0.3">
      <c r="I4408" s="236"/>
      <c r="J4408" s="236"/>
    </row>
    <row r="4409" spans="9:10" x14ac:dyDescent="0.3">
      <c r="I4409" s="236"/>
      <c r="J4409" s="236"/>
    </row>
    <row r="4410" spans="9:10" x14ac:dyDescent="0.3">
      <c r="I4410" s="236"/>
      <c r="J4410" s="236"/>
    </row>
    <row r="4411" spans="9:10" x14ac:dyDescent="0.3">
      <c r="I4411" s="236"/>
      <c r="J4411" s="236"/>
    </row>
    <row r="4412" spans="9:10" x14ac:dyDescent="0.3">
      <c r="I4412" s="236"/>
      <c r="J4412" s="236"/>
    </row>
    <row r="4413" spans="9:10" x14ac:dyDescent="0.3">
      <c r="I4413" s="236"/>
      <c r="J4413" s="236"/>
    </row>
    <row r="4414" spans="9:10" x14ac:dyDescent="0.3">
      <c r="I4414" s="236"/>
      <c r="J4414" s="236"/>
    </row>
    <row r="4415" spans="9:10" x14ac:dyDescent="0.3">
      <c r="I4415" s="236"/>
      <c r="J4415" s="236"/>
    </row>
    <row r="4416" spans="9:10" x14ac:dyDescent="0.3">
      <c r="I4416" s="236"/>
      <c r="J4416" s="236"/>
    </row>
    <row r="4417" spans="9:10" x14ac:dyDescent="0.3">
      <c r="I4417" s="236"/>
      <c r="J4417" s="236"/>
    </row>
    <row r="4418" spans="9:10" x14ac:dyDescent="0.3">
      <c r="I4418" s="236"/>
      <c r="J4418" s="236"/>
    </row>
    <row r="4419" spans="9:10" x14ac:dyDescent="0.3">
      <c r="I4419" s="236"/>
      <c r="J4419" s="236"/>
    </row>
    <row r="4420" spans="9:10" x14ac:dyDescent="0.3">
      <c r="I4420" s="236"/>
      <c r="J4420" s="236"/>
    </row>
    <row r="4421" spans="9:10" x14ac:dyDescent="0.3">
      <c r="I4421" s="236"/>
      <c r="J4421" s="236"/>
    </row>
    <row r="4422" spans="9:10" x14ac:dyDescent="0.3">
      <c r="I4422" s="236"/>
      <c r="J4422" s="236"/>
    </row>
    <row r="4423" spans="9:10" x14ac:dyDescent="0.3">
      <c r="I4423" s="236"/>
      <c r="J4423" s="236"/>
    </row>
    <row r="4424" spans="9:10" x14ac:dyDescent="0.3">
      <c r="I4424" s="236"/>
      <c r="J4424" s="236"/>
    </row>
    <row r="4425" spans="9:10" x14ac:dyDescent="0.3">
      <c r="I4425" s="236"/>
      <c r="J4425" s="236"/>
    </row>
    <row r="4426" spans="9:10" x14ac:dyDescent="0.3">
      <c r="I4426" s="236"/>
      <c r="J4426" s="236"/>
    </row>
    <row r="4427" spans="9:10" x14ac:dyDescent="0.3">
      <c r="I4427" s="236"/>
      <c r="J4427" s="236"/>
    </row>
    <row r="4428" spans="9:10" x14ac:dyDescent="0.3">
      <c r="I4428" s="236"/>
      <c r="J4428" s="236"/>
    </row>
    <row r="4429" spans="9:10" x14ac:dyDescent="0.3">
      <c r="I4429" s="236"/>
      <c r="J4429" s="236"/>
    </row>
    <row r="4430" spans="9:10" x14ac:dyDescent="0.3">
      <c r="I4430" s="236"/>
      <c r="J4430" s="236"/>
    </row>
    <row r="4431" spans="9:10" x14ac:dyDescent="0.3">
      <c r="I4431" s="236"/>
      <c r="J4431" s="236"/>
    </row>
    <row r="4432" spans="9:10" x14ac:dyDescent="0.3">
      <c r="I4432" s="236"/>
      <c r="J4432" s="236"/>
    </row>
    <row r="4433" spans="9:10" x14ac:dyDescent="0.3">
      <c r="I4433" s="236"/>
      <c r="J4433" s="236"/>
    </row>
    <row r="4434" spans="9:10" x14ac:dyDescent="0.3">
      <c r="I4434" s="236"/>
      <c r="J4434" s="236"/>
    </row>
    <row r="4435" spans="9:10" x14ac:dyDescent="0.3">
      <c r="I4435" s="236"/>
      <c r="J4435" s="236"/>
    </row>
    <row r="4436" spans="9:10" x14ac:dyDescent="0.3">
      <c r="I4436" s="236"/>
      <c r="J4436" s="236"/>
    </row>
    <row r="4437" spans="9:10" x14ac:dyDescent="0.3">
      <c r="I4437" s="236"/>
      <c r="J4437" s="236"/>
    </row>
    <row r="4438" spans="9:10" x14ac:dyDescent="0.3">
      <c r="I4438" s="236"/>
      <c r="J4438" s="236"/>
    </row>
    <row r="4439" spans="9:10" x14ac:dyDescent="0.3">
      <c r="I4439" s="236"/>
      <c r="J4439" s="236"/>
    </row>
    <row r="4440" spans="9:10" x14ac:dyDescent="0.3">
      <c r="I4440" s="236"/>
      <c r="J4440" s="236"/>
    </row>
    <row r="4441" spans="9:10" x14ac:dyDescent="0.3">
      <c r="I4441" s="236"/>
      <c r="J4441" s="236"/>
    </row>
    <row r="4442" spans="9:10" x14ac:dyDescent="0.3">
      <c r="I4442" s="236"/>
      <c r="J4442" s="236"/>
    </row>
    <row r="4443" spans="9:10" x14ac:dyDescent="0.3">
      <c r="I4443" s="236"/>
      <c r="J4443" s="236"/>
    </row>
    <row r="4444" spans="9:10" x14ac:dyDescent="0.3">
      <c r="I4444" s="236"/>
      <c r="J4444" s="236"/>
    </row>
    <row r="4445" spans="9:10" x14ac:dyDescent="0.3">
      <c r="I4445" s="236"/>
      <c r="J4445" s="236"/>
    </row>
    <row r="4446" spans="9:10" x14ac:dyDescent="0.3">
      <c r="I4446" s="236"/>
      <c r="J4446" s="236"/>
    </row>
    <row r="4447" spans="9:10" x14ac:dyDescent="0.3">
      <c r="I4447" s="236"/>
      <c r="J4447" s="236"/>
    </row>
    <row r="4448" spans="9:10" x14ac:dyDescent="0.3">
      <c r="I4448" s="236"/>
      <c r="J4448" s="236"/>
    </row>
    <row r="4449" spans="9:10" x14ac:dyDescent="0.3">
      <c r="I4449" s="236"/>
      <c r="J4449" s="236"/>
    </row>
    <row r="4450" spans="9:10" x14ac:dyDescent="0.3">
      <c r="I4450" s="236"/>
      <c r="J4450" s="236"/>
    </row>
    <row r="4451" spans="9:10" x14ac:dyDescent="0.3">
      <c r="I4451" s="236"/>
      <c r="J4451" s="236"/>
    </row>
    <row r="4452" spans="9:10" x14ac:dyDescent="0.3">
      <c r="I4452" s="236"/>
      <c r="J4452" s="236"/>
    </row>
    <row r="4453" spans="9:10" x14ac:dyDescent="0.3">
      <c r="I4453" s="236"/>
      <c r="J4453" s="236"/>
    </row>
    <row r="4454" spans="9:10" x14ac:dyDescent="0.3">
      <c r="I4454" s="236"/>
      <c r="J4454" s="236"/>
    </row>
    <row r="4455" spans="9:10" x14ac:dyDescent="0.3">
      <c r="I4455" s="236"/>
      <c r="J4455" s="236"/>
    </row>
    <row r="4456" spans="9:10" x14ac:dyDescent="0.3">
      <c r="I4456" s="236"/>
      <c r="J4456" s="236"/>
    </row>
    <row r="4457" spans="9:10" x14ac:dyDescent="0.3">
      <c r="I4457" s="236"/>
      <c r="J4457" s="236"/>
    </row>
    <row r="4458" spans="9:10" x14ac:dyDescent="0.3">
      <c r="I4458" s="236"/>
      <c r="J4458" s="236"/>
    </row>
    <row r="4459" spans="9:10" x14ac:dyDescent="0.3">
      <c r="I4459" s="236"/>
      <c r="J4459" s="236"/>
    </row>
    <row r="4460" spans="9:10" x14ac:dyDescent="0.3">
      <c r="I4460" s="236"/>
      <c r="J4460" s="236"/>
    </row>
    <row r="4461" spans="9:10" x14ac:dyDescent="0.3">
      <c r="I4461" s="236"/>
      <c r="J4461" s="236"/>
    </row>
    <row r="4462" spans="9:10" x14ac:dyDescent="0.3">
      <c r="I4462" s="236"/>
      <c r="J4462" s="236"/>
    </row>
    <row r="4463" spans="9:10" x14ac:dyDescent="0.3">
      <c r="I4463" s="236"/>
      <c r="J4463" s="236"/>
    </row>
    <row r="4464" spans="9:10" x14ac:dyDescent="0.3">
      <c r="I4464" s="236"/>
      <c r="J4464" s="236"/>
    </row>
    <row r="4465" spans="9:10" x14ac:dyDescent="0.3">
      <c r="I4465" s="236"/>
      <c r="J4465" s="236"/>
    </row>
    <row r="4466" spans="9:10" x14ac:dyDescent="0.3">
      <c r="I4466" s="236"/>
      <c r="J4466" s="236"/>
    </row>
    <row r="4467" spans="9:10" x14ac:dyDescent="0.3">
      <c r="I4467" s="236"/>
      <c r="J4467" s="236"/>
    </row>
    <row r="4468" spans="9:10" x14ac:dyDescent="0.3">
      <c r="I4468" s="236"/>
      <c r="J4468" s="236"/>
    </row>
    <row r="4469" spans="9:10" x14ac:dyDescent="0.3">
      <c r="I4469" s="236"/>
      <c r="J4469" s="236"/>
    </row>
    <row r="4470" spans="9:10" x14ac:dyDescent="0.3">
      <c r="I4470" s="236"/>
      <c r="J4470" s="236"/>
    </row>
    <row r="4471" spans="9:10" x14ac:dyDescent="0.3">
      <c r="I4471" s="236"/>
      <c r="J4471" s="236"/>
    </row>
    <row r="4472" spans="9:10" x14ac:dyDescent="0.3">
      <c r="I4472" s="236"/>
      <c r="J4472" s="236"/>
    </row>
    <row r="4473" spans="9:10" x14ac:dyDescent="0.3">
      <c r="I4473" s="236"/>
      <c r="J4473" s="236"/>
    </row>
    <row r="4474" spans="9:10" x14ac:dyDescent="0.3">
      <c r="I4474" s="236"/>
      <c r="J4474" s="236"/>
    </row>
    <row r="4475" spans="9:10" x14ac:dyDescent="0.3">
      <c r="I4475" s="236"/>
      <c r="J4475" s="236"/>
    </row>
    <row r="4476" spans="9:10" x14ac:dyDescent="0.3">
      <c r="I4476" s="236"/>
      <c r="J4476" s="236"/>
    </row>
    <row r="4477" spans="9:10" x14ac:dyDescent="0.3">
      <c r="I4477" s="236"/>
      <c r="J4477" s="236"/>
    </row>
    <row r="4478" spans="9:10" x14ac:dyDescent="0.3">
      <c r="I4478" s="236"/>
      <c r="J4478" s="236"/>
    </row>
    <row r="4479" spans="9:10" x14ac:dyDescent="0.3">
      <c r="I4479" s="236"/>
      <c r="J4479" s="236"/>
    </row>
    <row r="4480" spans="9:10" x14ac:dyDescent="0.3">
      <c r="I4480" s="236"/>
      <c r="J4480" s="236"/>
    </row>
    <row r="4481" spans="9:10" x14ac:dyDescent="0.3">
      <c r="I4481" s="236"/>
      <c r="J4481" s="236"/>
    </row>
    <row r="4482" spans="9:10" x14ac:dyDescent="0.3">
      <c r="I4482" s="236"/>
      <c r="J4482" s="236"/>
    </row>
    <row r="4483" spans="9:10" x14ac:dyDescent="0.3">
      <c r="I4483" s="236"/>
      <c r="J4483" s="236"/>
    </row>
    <row r="4484" spans="9:10" x14ac:dyDescent="0.3">
      <c r="I4484" s="236"/>
      <c r="J4484" s="236"/>
    </row>
    <row r="4485" spans="9:10" x14ac:dyDescent="0.3">
      <c r="I4485" s="236"/>
      <c r="J4485" s="236"/>
    </row>
    <row r="4486" spans="9:10" x14ac:dyDescent="0.3">
      <c r="I4486" s="236"/>
      <c r="J4486" s="236"/>
    </row>
    <row r="4487" spans="9:10" x14ac:dyDescent="0.3">
      <c r="I4487" s="236"/>
      <c r="J4487" s="236"/>
    </row>
    <row r="4488" spans="9:10" x14ac:dyDescent="0.3">
      <c r="I4488" s="236"/>
      <c r="J4488" s="236"/>
    </row>
    <row r="4489" spans="9:10" x14ac:dyDescent="0.3">
      <c r="I4489" s="236"/>
      <c r="J4489" s="236"/>
    </row>
    <row r="4490" spans="9:10" x14ac:dyDescent="0.3">
      <c r="I4490" s="236"/>
      <c r="J4490" s="236"/>
    </row>
    <row r="4491" spans="9:10" x14ac:dyDescent="0.3">
      <c r="I4491" s="236"/>
      <c r="J4491" s="236"/>
    </row>
    <row r="4492" spans="9:10" x14ac:dyDescent="0.3">
      <c r="I4492" s="236"/>
      <c r="J4492" s="236"/>
    </row>
    <row r="4493" spans="9:10" x14ac:dyDescent="0.3">
      <c r="I4493" s="236"/>
      <c r="J4493" s="236"/>
    </row>
    <row r="4494" spans="9:10" x14ac:dyDescent="0.3">
      <c r="I4494" s="236"/>
      <c r="J4494" s="236"/>
    </row>
    <row r="4495" spans="9:10" x14ac:dyDescent="0.3">
      <c r="I4495" s="236"/>
      <c r="J4495" s="236"/>
    </row>
    <row r="4496" spans="9:10" x14ac:dyDescent="0.3">
      <c r="I4496" s="236"/>
      <c r="J4496" s="236"/>
    </row>
    <row r="4497" spans="9:10" x14ac:dyDescent="0.3">
      <c r="I4497" s="236"/>
      <c r="J4497" s="236"/>
    </row>
    <row r="4498" spans="9:10" x14ac:dyDescent="0.3">
      <c r="I4498" s="236"/>
      <c r="J4498" s="236"/>
    </row>
    <row r="4499" spans="9:10" x14ac:dyDescent="0.3">
      <c r="I4499" s="236"/>
      <c r="J4499" s="236"/>
    </row>
    <row r="4500" spans="9:10" x14ac:dyDescent="0.3">
      <c r="I4500" s="236"/>
      <c r="J4500" s="236"/>
    </row>
    <row r="4501" spans="9:10" x14ac:dyDescent="0.3">
      <c r="I4501" s="236"/>
      <c r="J4501" s="236"/>
    </row>
    <row r="4502" spans="9:10" x14ac:dyDescent="0.3">
      <c r="I4502" s="236"/>
      <c r="J4502" s="236"/>
    </row>
    <row r="4503" spans="9:10" x14ac:dyDescent="0.3">
      <c r="I4503" s="236"/>
      <c r="J4503" s="236"/>
    </row>
    <row r="4504" spans="9:10" x14ac:dyDescent="0.3">
      <c r="I4504" s="236"/>
      <c r="J4504" s="236"/>
    </row>
    <row r="4505" spans="9:10" x14ac:dyDescent="0.3">
      <c r="I4505" s="236"/>
      <c r="J4505" s="236"/>
    </row>
    <row r="4506" spans="9:10" x14ac:dyDescent="0.3">
      <c r="I4506" s="236"/>
      <c r="J4506" s="236"/>
    </row>
    <row r="4507" spans="9:10" x14ac:dyDescent="0.3">
      <c r="I4507" s="236"/>
      <c r="J4507" s="236"/>
    </row>
    <row r="4508" spans="9:10" x14ac:dyDescent="0.3">
      <c r="I4508" s="236"/>
      <c r="J4508" s="236"/>
    </row>
    <row r="4509" spans="9:10" x14ac:dyDescent="0.3">
      <c r="I4509" s="236"/>
      <c r="J4509" s="236"/>
    </row>
    <row r="4510" spans="9:10" x14ac:dyDescent="0.3">
      <c r="I4510" s="236"/>
      <c r="J4510" s="236"/>
    </row>
    <row r="4511" spans="9:10" x14ac:dyDescent="0.3">
      <c r="I4511" s="236"/>
      <c r="J4511" s="236"/>
    </row>
    <row r="4512" spans="9:10" x14ac:dyDescent="0.3">
      <c r="I4512" s="236"/>
      <c r="J4512" s="236"/>
    </row>
    <row r="4513" spans="9:10" x14ac:dyDescent="0.3">
      <c r="I4513" s="236"/>
      <c r="J4513" s="236"/>
    </row>
    <row r="4514" spans="9:10" x14ac:dyDescent="0.3">
      <c r="I4514" s="236"/>
      <c r="J4514" s="236"/>
    </row>
    <row r="4515" spans="9:10" x14ac:dyDescent="0.3">
      <c r="I4515" s="236"/>
      <c r="J4515" s="236"/>
    </row>
    <row r="4516" spans="9:10" x14ac:dyDescent="0.3">
      <c r="I4516" s="236"/>
      <c r="J4516" s="236"/>
    </row>
    <row r="4517" spans="9:10" x14ac:dyDescent="0.3">
      <c r="I4517" s="236"/>
      <c r="J4517" s="236"/>
    </row>
    <row r="4518" spans="9:10" x14ac:dyDescent="0.3">
      <c r="I4518" s="236"/>
      <c r="J4518" s="236"/>
    </row>
    <row r="4519" spans="9:10" x14ac:dyDescent="0.3">
      <c r="I4519" s="236"/>
      <c r="J4519" s="236"/>
    </row>
    <row r="4520" spans="9:10" x14ac:dyDescent="0.3">
      <c r="I4520" s="236"/>
      <c r="J4520" s="236"/>
    </row>
    <row r="4521" spans="9:10" x14ac:dyDescent="0.3">
      <c r="I4521" s="236"/>
      <c r="J4521" s="236"/>
    </row>
    <row r="4522" spans="9:10" x14ac:dyDescent="0.3">
      <c r="I4522" s="236"/>
      <c r="J4522" s="236"/>
    </row>
    <row r="4523" spans="9:10" x14ac:dyDescent="0.3">
      <c r="I4523" s="236"/>
      <c r="J4523" s="236"/>
    </row>
    <row r="4524" spans="9:10" x14ac:dyDescent="0.3">
      <c r="I4524" s="236"/>
      <c r="J4524" s="236"/>
    </row>
    <row r="4525" spans="9:10" x14ac:dyDescent="0.3">
      <c r="I4525" s="236"/>
      <c r="J4525" s="236"/>
    </row>
    <row r="4526" spans="9:10" x14ac:dyDescent="0.3">
      <c r="I4526" s="236"/>
      <c r="J4526" s="236"/>
    </row>
    <row r="4527" spans="9:10" x14ac:dyDescent="0.3">
      <c r="I4527" s="236"/>
      <c r="J4527" s="236"/>
    </row>
    <row r="4528" spans="9:10" x14ac:dyDescent="0.3">
      <c r="I4528" s="236"/>
      <c r="J4528" s="236"/>
    </row>
    <row r="4529" spans="9:10" x14ac:dyDescent="0.3">
      <c r="I4529" s="236"/>
      <c r="J4529" s="236"/>
    </row>
    <row r="4530" spans="9:10" x14ac:dyDescent="0.3">
      <c r="I4530" s="236"/>
      <c r="J4530" s="236"/>
    </row>
    <row r="4531" spans="9:10" x14ac:dyDescent="0.3">
      <c r="I4531" s="236"/>
      <c r="J4531" s="236"/>
    </row>
    <row r="4532" spans="9:10" x14ac:dyDescent="0.3">
      <c r="I4532" s="236"/>
      <c r="J4532" s="236"/>
    </row>
    <row r="4533" spans="9:10" x14ac:dyDescent="0.3">
      <c r="I4533" s="236"/>
      <c r="J4533" s="236"/>
    </row>
    <row r="4534" spans="9:10" x14ac:dyDescent="0.3">
      <c r="I4534" s="236"/>
      <c r="J4534" s="236"/>
    </row>
    <row r="4535" spans="9:10" x14ac:dyDescent="0.3">
      <c r="I4535" s="236"/>
      <c r="J4535" s="236"/>
    </row>
    <row r="4536" spans="9:10" x14ac:dyDescent="0.3">
      <c r="I4536" s="236"/>
      <c r="J4536" s="236"/>
    </row>
    <row r="4537" spans="9:10" x14ac:dyDescent="0.3">
      <c r="I4537" s="236"/>
      <c r="J4537" s="236"/>
    </row>
    <row r="4538" spans="9:10" x14ac:dyDescent="0.3">
      <c r="I4538" s="236"/>
      <c r="J4538" s="236"/>
    </row>
    <row r="4539" spans="9:10" x14ac:dyDescent="0.3">
      <c r="I4539" s="236"/>
      <c r="J4539" s="236"/>
    </row>
    <row r="4540" spans="9:10" x14ac:dyDescent="0.3">
      <c r="I4540" s="236"/>
      <c r="J4540" s="236"/>
    </row>
    <row r="4541" spans="9:10" x14ac:dyDescent="0.3">
      <c r="I4541" s="236"/>
      <c r="J4541" s="236"/>
    </row>
    <row r="4542" spans="9:10" x14ac:dyDescent="0.3">
      <c r="I4542" s="236"/>
      <c r="J4542" s="236"/>
    </row>
    <row r="4543" spans="9:10" x14ac:dyDescent="0.3">
      <c r="I4543" s="236"/>
      <c r="J4543" s="236"/>
    </row>
    <row r="4544" spans="9:10" x14ac:dyDescent="0.3">
      <c r="I4544" s="236"/>
      <c r="J4544" s="236"/>
    </row>
    <row r="4545" spans="9:10" x14ac:dyDescent="0.3">
      <c r="I4545" s="236"/>
      <c r="J4545" s="236"/>
    </row>
    <row r="4546" spans="9:10" x14ac:dyDescent="0.3">
      <c r="I4546" s="236"/>
      <c r="J4546" s="236"/>
    </row>
    <row r="4547" spans="9:10" x14ac:dyDescent="0.3">
      <c r="I4547" s="236"/>
      <c r="J4547" s="236"/>
    </row>
    <row r="4548" spans="9:10" x14ac:dyDescent="0.3">
      <c r="I4548" s="236"/>
      <c r="J4548" s="236"/>
    </row>
    <row r="4549" spans="9:10" x14ac:dyDescent="0.3">
      <c r="I4549" s="236"/>
      <c r="J4549" s="236"/>
    </row>
    <row r="4550" spans="9:10" x14ac:dyDescent="0.3">
      <c r="I4550" s="236"/>
      <c r="J4550" s="236"/>
    </row>
    <row r="4551" spans="9:10" x14ac:dyDescent="0.3">
      <c r="I4551" s="236"/>
      <c r="J4551" s="236"/>
    </row>
    <row r="4552" spans="9:10" x14ac:dyDescent="0.3">
      <c r="I4552" s="236"/>
      <c r="J4552" s="236"/>
    </row>
    <row r="4553" spans="9:10" x14ac:dyDescent="0.3">
      <c r="I4553" s="236"/>
      <c r="J4553" s="236"/>
    </row>
    <row r="4554" spans="9:10" x14ac:dyDescent="0.3">
      <c r="I4554" s="236"/>
      <c r="J4554" s="236"/>
    </row>
    <row r="4555" spans="9:10" x14ac:dyDescent="0.3">
      <c r="I4555" s="236"/>
      <c r="J4555" s="236"/>
    </row>
    <row r="4556" spans="9:10" x14ac:dyDescent="0.3">
      <c r="I4556" s="236"/>
      <c r="J4556" s="236"/>
    </row>
    <row r="4557" spans="9:10" x14ac:dyDescent="0.3">
      <c r="I4557" s="236"/>
      <c r="J4557" s="236"/>
    </row>
    <row r="4558" spans="9:10" x14ac:dyDescent="0.3">
      <c r="I4558" s="236"/>
      <c r="J4558" s="236"/>
    </row>
    <row r="4559" spans="9:10" x14ac:dyDescent="0.3">
      <c r="I4559" s="236"/>
      <c r="J4559" s="236"/>
    </row>
    <row r="4560" spans="9:10" x14ac:dyDescent="0.3">
      <c r="I4560" s="236"/>
      <c r="J4560" s="236"/>
    </row>
    <row r="4561" spans="9:10" x14ac:dyDescent="0.3">
      <c r="I4561" s="236"/>
      <c r="J4561" s="236"/>
    </row>
    <row r="4562" spans="9:10" x14ac:dyDescent="0.3">
      <c r="I4562" s="236"/>
      <c r="J4562" s="236"/>
    </row>
    <row r="4563" spans="9:10" x14ac:dyDescent="0.3">
      <c r="I4563" s="236"/>
      <c r="J4563" s="236"/>
    </row>
    <row r="4564" spans="9:10" x14ac:dyDescent="0.3">
      <c r="I4564" s="236"/>
      <c r="J4564" s="236"/>
    </row>
    <row r="4565" spans="9:10" x14ac:dyDescent="0.3">
      <c r="I4565" s="236"/>
      <c r="J4565" s="236"/>
    </row>
    <row r="4566" spans="9:10" x14ac:dyDescent="0.3">
      <c r="I4566" s="236"/>
      <c r="J4566" s="236"/>
    </row>
    <row r="4567" spans="9:10" x14ac:dyDescent="0.3">
      <c r="I4567" s="236"/>
      <c r="J4567" s="236"/>
    </row>
    <row r="4568" spans="9:10" x14ac:dyDescent="0.3">
      <c r="I4568" s="236"/>
      <c r="J4568" s="236"/>
    </row>
    <row r="4569" spans="9:10" x14ac:dyDescent="0.3">
      <c r="I4569" s="236"/>
      <c r="J4569" s="236"/>
    </row>
    <row r="4570" spans="9:10" x14ac:dyDescent="0.3">
      <c r="I4570" s="236"/>
      <c r="J4570" s="236"/>
    </row>
    <row r="4571" spans="9:10" x14ac:dyDescent="0.3">
      <c r="I4571" s="236"/>
      <c r="J4571" s="236"/>
    </row>
    <row r="4572" spans="9:10" x14ac:dyDescent="0.3">
      <c r="I4572" s="236"/>
      <c r="J4572" s="236"/>
    </row>
    <row r="4573" spans="9:10" x14ac:dyDescent="0.3">
      <c r="I4573" s="236"/>
      <c r="J4573" s="236"/>
    </row>
    <row r="4574" spans="9:10" x14ac:dyDescent="0.3">
      <c r="I4574" s="236"/>
      <c r="J4574" s="236"/>
    </row>
    <row r="4575" spans="9:10" x14ac:dyDescent="0.3">
      <c r="I4575" s="236"/>
      <c r="J4575" s="236"/>
    </row>
    <row r="4576" spans="9:10" x14ac:dyDescent="0.3">
      <c r="I4576" s="236"/>
      <c r="J4576" s="236"/>
    </row>
    <row r="4577" spans="9:10" x14ac:dyDescent="0.3">
      <c r="I4577" s="236"/>
      <c r="J4577" s="236"/>
    </row>
    <row r="4578" spans="9:10" x14ac:dyDescent="0.3">
      <c r="I4578" s="236"/>
      <c r="J4578" s="236"/>
    </row>
    <row r="4579" spans="9:10" x14ac:dyDescent="0.3">
      <c r="I4579" s="236"/>
      <c r="J4579" s="236"/>
    </row>
    <row r="4580" spans="9:10" x14ac:dyDescent="0.3">
      <c r="I4580" s="236"/>
      <c r="J4580" s="236"/>
    </row>
    <row r="4581" spans="9:10" x14ac:dyDescent="0.3">
      <c r="I4581" s="236"/>
      <c r="J4581" s="236"/>
    </row>
    <row r="4582" spans="9:10" x14ac:dyDescent="0.3">
      <c r="I4582" s="236"/>
      <c r="J4582" s="236"/>
    </row>
    <row r="4583" spans="9:10" x14ac:dyDescent="0.3">
      <c r="I4583" s="236"/>
      <c r="J4583" s="236"/>
    </row>
    <row r="4584" spans="9:10" x14ac:dyDescent="0.3">
      <c r="I4584" s="236"/>
      <c r="J4584" s="236"/>
    </row>
    <row r="4585" spans="9:10" x14ac:dyDescent="0.3">
      <c r="I4585" s="236"/>
      <c r="J4585" s="236"/>
    </row>
    <row r="4586" spans="9:10" x14ac:dyDescent="0.3">
      <c r="I4586" s="236"/>
      <c r="J4586" s="236"/>
    </row>
    <row r="4587" spans="9:10" x14ac:dyDescent="0.3">
      <c r="I4587" s="236"/>
      <c r="J4587" s="236"/>
    </row>
    <row r="4588" spans="9:10" x14ac:dyDescent="0.3">
      <c r="I4588" s="236"/>
      <c r="J4588" s="236"/>
    </row>
    <row r="4589" spans="9:10" x14ac:dyDescent="0.3">
      <c r="I4589" s="236"/>
      <c r="J4589" s="236"/>
    </row>
    <row r="4590" spans="9:10" x14ac:dyDescent="0.3">
      <c r="I4590" s="236"/>
      <c r="J4590" s="236"/>
    </row>
    <row r="4591" spans="9:10" x14ac:dyDescent="0.3">
      <c r="I4591" s="236"/>
      <c r="J4591" s="236"/>
    </row>
    <row r="4592" spans="9:10" x14ac:dyDescent="0.3">
      <c r="I4592" s="236"/>
      <c r="J4592" s="236"/>
    </row>
    <row r="4593" spans="9:10" x14ac:dyDescent="0.3">
      <c r="I4593" s="236"/>
      <c r="J4593" s="236"/>
    </row>
    <row r="4594" spans="9:10" x14ac:dyDescent="0.3">
      <c r="I4594" s="236"/>
      <c r="J4594" s="236"/>
    </row>
    <row r="4595" spans="9:10" x14ac:dyDescent="0.3">
      <c r="I4595" s="236"/>
      <c r="J4595" s="236"/>
    </row>
    <row r="4596" spans="9:10" x14ac:dyDescent="0.3">
      <c r="I4596" s="236"/>
      <c r="J4596" s="236"/>
    </row>
    <row r="4597" spans="9:10" x14ac:dyDescent="0.3">
      <c r="I4597" s="236"/>
      <c r="J4597" s="236"/>
    </row>
    <row r="4598" spans="9:10" x14ac:dyDescent="0.3">
      <c r="I4598" s="236"/>
      <c r="J4598" s="236"/>
    </row>
    <row r="4599" spans="9:10" x14ac:dyDescent="0.3">
      <c r="I4599" s="236"/>
      <c r="J4599" s="236"/>
    </row>
    <row r="4600" spans="9:10" x14ac:dyDescent="0.3">
      <c r="I4600" s="236"/>
      <c r="J4600" s="236"/>
    </row>
    <row r="4601" spans="9:10" x14ac:dyDescent="0.3">
      <c r="I4601" s="236"/>
      <c r="J4601" s="236"/>
    </row>
    <row r="4602" spans="9:10" x14ac:dyDescent="0.3">
      <c r="I4602" s="236"/>
      <c r="J4602" s="236"/>
    </row>
    <row r="4603" spans="9:10" x14ac:dyDescent="0.3">
      <c r="I4603" s="236"/>
      <c r="J4603" s="236"/>
    </row>
    <row r="4604" spans="9:10" x14ac:dyDescent="0.3">
      <c r="I4604" s="236"/>
      <c r="J4604" s="236"/>
    </row>
    <row r="4605" spans="9:10" x14ac:dyDescent="0.3">
      <c r="I4605" s="236"/>
      <c r="J4605" s="236"/>
    </row>
    <row r="4606" spans="9:10" x14ac:dyDescent="0.3">
      <c r="I4606" s="236"/>
      <c r="J4606" s="236"/>
    </row>
    <row r="4607" spans="9:10" x14ac:dyDescent="0.3">
      <c r="I4607" s="236"/>
      <c r="J4607" s="236"/>
    </row>
    <row r="4608" spans="9:10" x14ac:dyDescent="0.3">
      <c r="I4608" s="236"/>
      <c r="J4608" s="236"/>
    </row>
    <row r="4609" spans="9:10" x14ac:dyDescent="0.3">
      <c r="I4609" s="236"/>
      <c r="J4609" s="236"/>
    </row>
    <row r="4610" spans="9:10" x14ac:dyDescent="0.3">
      <c r="I4610" s="236"/>
      <c r="J4610" s="236"/>
    </row>
    <row r="4611" spans="9:10" x14ac:dyDescent="0.3">
      <c r="I4611" s="236"/>
      <c r="J4611" s="236"/>
    </row>
    <row r="4612" spans="9:10" x14ac:dyDescent="0.3">
      <c r="I4612" s="236"/>
      <c r="J4612" s="236"/>
    </row>
    <row r="4613" spans="9:10" x14ac:dyDescent="0.3">
      <c r="I4613" s="236"/>
      <c r="J4613" s="236"/>
    </row>
    <row r="4614" spans="9:10" x14ac:dyDescent="0.3">
      <c r="I4614" s="236"/>
      <c r="J4614" s="236"/>
    </row>
    <row r="4615" spans="9:10" x14ac:dyDescent="0.3">
      <c r="I4615" s="236"/>
      <c r="J4615" s="236"/>
    </row>
    <row r="4616" spans="9:10" x14ac:dyDescent="0.3">
      <c r="I4616" s="236"/>
      <c r="J4616" s="236"/>
    </row>
    <row r="4617" spans="9:10" x14ac:dyDescent="0.3">
      <c r="I4617" s="236"/>
      <c r="J4617" s="236"/>
    </row>
    <row r="4618" spans="9:10" x14ac:dyDescent="0.3">
      <c r="I4618" s="236"/>
      <c r="J4618" s="236"/>
    </row>
    <row r="4619" spans="9:10" x14ac:dyDescent="0.3">
      <c r="I4619" s="236"/>
      <c r="J4619" s="236"/>
    </row>
    <row r="4620" spans="9:10" x14ac:dyDescent="0.3">
      <c r="I4620" s="236"/>
      <c r="J4620" s="236"/>
    </row>
    <row r="4621" spans="9:10" x14ac:dyDescent="0.3">
      <c r="I4621" s="236"/>
      <c r="J4621" s="236"/>
    </row>
    <row r="4622" spans="9:10" x14ac:dyDescent="0.3">
      <c r="I4622" s="236"/>
      <c r="J4622" s="236"/>
    </row>
    <row r="4623" spans="9:10" x14ac:dyDescent="0.3">
      <c r="I4623" s="236"/>
      <c r="J4623" s="236"/>
    </row>
    <row r="4624" spans="9:10" x14ac:dyDescent="0.3">
      <c r="I4624" s="236"/>
      <c r="J4624" s="236"/>
    </row>
    <row r="4625" spans="9:10" x14ac:dyDescent="0.3">
      <c r="I4625" s="236"/>
      <c r="J4625" s="236"/>
    </row>
    <row r="4626" spans="9:10" x14ac:dyDescent="0.3">
      <c r="I4626" s="236"/>
      <c r="J4626" s="236"/>
    </row>
    <row r="4627" spans="9:10" x14ac:dyDescent="0.3">
      <c r="I4627" s="236"/>
      <c r="J4627" s="236"/>
    </row>
    <row r="4628" spans="9:10" x14ac:dyDescent="0.3">
      <c r="I4628" s="236"/>
      <c r="J4628" s="236"/>
    </row>
    <row r="4629" spans="9:10" x14ac:dyDescent="0.3">
      <c r="I4629" s="236"/>
      <c r="J4629" s="236"/>
    </row>
    <row r="4630" spans="9:10" x14ac:dyDescent="0.3">
      <c r="I4630" s="236"/>
      <c r="J4630" s="236"/>
    </row>
    <row r="4631" spans="9:10" x14ac:dyDescent="0.3">
      <c r="I4631" s="236"/>
      <c r="J4631" s="236"/>
    </row>
    <row r="4632" spans="9:10" x14ac:dyDescent="0.3">
      <c r="I4632" s="236"/>
      <c r="J4632" s="236"/>
    </row>
    <row r="4633" spans="9:10" x14ac:dyDescent="0.3">
      <c r="I4633" s="236"/>
      <c r="J4633" s="236"/>
    </row>
    <row r="4634" spans="9:10" x14ac:dyDescent="0.3">
      <c r="I4634" s="236"/>
      <c r="J4634" s="236"/>
    </row>
    <row r="4635" spans="9:10" x14ac:dyDescent="0.3">
      <c r="I4635" s="236"/>
      <c r="J4635" s="236"/>
    </row>
    <row r="4636" spans="9:10" x14ac:dyDescent="0.3">
      <c r="I4636" s="236"/>
      <c r="J4636" s="236"/>
    </row>
    <row r="4637" spans="9:10" x14ac:dyDescent="0.3">
      <c r="I4637" s="236"/>
      <c r="J4637" s="236"/>
    </row>
    <row r="4638" spans="9:10" x14ac:dyDescent="0.3">
      <c r="I4638" s="236"/>
      <c r="J4638" s="236"/>
    </row>
    <row r="4639" spans="9:10" x14ac:dyDescent="0.3">
      <c r="I4639" s="236"/>
      <c r="J4639" s="236"/>
    </row>
    <row r="4640" spans="9:10" x14ac:dyDescent="0.3">
      <c r="I4640" s="236"/>
      <c r="J4640" s="236"/>
    </row>
    <row r="4641" spans="9:10" x14ac:dyDescent="0.3">
      <c r="I4641" s="236"/>
      <c r="J4641" s="236"/>
    </row>
    <row r="4642" spans="9:10" x14ac:dyDescent="0.3">
      <c r="I4642" s="236"/>
      <c r="J4642" s="236"/>
    </row>
    <row r="4643" spans="9:10" x14ac:dyDescent="0.3">
      <c r="I4643" s="236"/>
      <c r="J4643" s="236"/>
    </row>
    <row r="4644" spans="9:10" x14ac:dyDescent="0.3">
      <c r="I4644" s="236"/>
      <c r="J4644" s="236"/>
    </row>
    <row r="4645" spans="9:10" x14ac:dyDescent="0.3">
      <c r="I4645" s="236"/>
      <c r="J4645" s="236"/>
    </row>
    <row r="4646" spans="9:10" x14ac:dyDescent="0.3">
      <c r="I4646" s="236"/>
      <c r="J4646" s="236"/>
    </row>
    <row r="4647" spans="9:10" x14ac:dyDescent="0.3">
      <c r="I4647" s="236"/>
      <c r="J4647" s="236"/>
    </row>
    <row r="4648" spans="9:10" x14ac:dyDescent="0.3">
      <c r="I4648" s="236"/>
      <c r="J4648" s="236"/>
    </row>
    <row r="4649" spans="9:10" x14ac:dyDescent="0.3">
      <c r="I4649" s="236"/>
      <c r="J4649" s="236"/>
    </row>
    <row r="4650" spans="9:10" x14ac:dyDescent="0.3">
      <c r="I4650" s="236"/>
      <c r="J4650" s="236"/>
    </row>
    <row r="4651" spans="9:10" x14ac:dyDescent="0.3">
      <c r="I4651" s="236"/>
      <c r="J4651" s="236"/>
    </row>
    <row r="4652" spans="9:10" x14ac:dyDescent="0.3">
      <c r="I4652" s="236"/>
      <c r="J4652" s="236"/>
    </row>
    <row r="4653" spans="9:10" x14ac:dyDescent="0.3">
      <c r="I4653" s="236"/>
      <c r="J4653" s="236"/>
    </row>
    <row r="4654" spans="9:10" x14ac:dyDescent="0.3">
      <c r="I4654" s="236"/>
      <c r="J4654" s="236"/>
    </row>
    <row r="4655" spans="9:10" x14ac:dyDescent="0.3">
      <c r="I4655" s="236"/>
      <c r="J4655" s="236"/>
    </row>
    <row r="4656" spans="9:10" x14ac:dyDescent="0.3">
      <c r="I4656" s="236"/>
      <c r="J4656" s="236"/>
    </row>
    <row r="4657" spans="9:10" x14ac:dyDescent="0.3">
      <c r="I4657" s="236"/>
      <c r="J4657" s="236"/>
    </row>
    <row r="4658" spans="9:10" x14ac:dyDescent="0.3">
      <c r="I4658" s="236"/>
      <c r="J4658" s="236"/>
    </row>
    <row r="4659" spans="9:10" x14ac:dyDescent="0.3">
      <c r="I4659" s="236"/>
      <c r="J4659" s="236"/>
    </row>
    <row r="4660" spans="9:10" x14ac:dyDescent="0.3">
      <c r="I4660" s="236"/>
      <c r="J4660" s="236"/>
    </row>
    <row r="4661" spans="9:10" x14ac:dyDescent="0.3">
      <c r="I4661" s="236"/>
      <c r="J4661" s="236"/>
    </row>
    <row r="4662" spans="9:10" x14ac:dyDescent="0.3">
      <c r="I4662" s="236"/>
      <c r="J4662" s="236"/>
    </row>
    <row r="4663" spans="9:10" x14ac:dyDescent="0.3">
      <c r="I4663" s="236"/>
      <c r="J4663" s="236"/>
    </row>
    <row r="4664" spans="9:10" x14ac:dyDescent="0.3">
      <c r="I4664" s="236"/>
      <c r="J4664" s="236"/>
    </row>
    <row r="4665" spans="9:10" x14ac:dyDescent="0.3">
      <c r="I4665" s="236"/>
      <c r="J4665" s="236"/>
    </row>
    <row r="4666" spans="9:10" x14ac:dyDescent="0.3">
      <c r="I4666" s="236"/>
      <c r="J4666" s="236"/>
    </row>
    <row r="4667" spans="9:10" x14ac:dyDescent="0.3">
      <c r="I4667" s="236"/>
      <c r="J4667" s="236"/>
    </row>
    <row r="4668" spans="9:10" x14ac:dyDescent="0.3">
      <c r="I4668" s="236"/>
      <c r="J4668" s="236"/>
    </row>
    <row r="4669" spans="9:10" x14ac:dyDescent="0.3">
      <c r="I4669" s="236"/>
      <c r="J4669" s="236"/>
    </row>
    <row r="4670" spans="9:10" x14ac:dyDescent="0.3">
      <c r="I4670" s="236"/>
      <c r="J4670" s="236"/>
    </row>
    <row r="4671" spans="9:10" x14ac:dyDescent="0.3">
      <c r="I4671" s="236"/>
      <c r="J4671" s="236"/>
    </row>
    <row r="4672" spans="9:10" x14ac:dyDescent="0.3">
      <c r="I4672" s="236"/>
      <c r="J4672" s="236"/>
    </row>
    <row r="4673" spans="9:10" x14ac:dyDescent="0.3">
      <c r="I4673" s="236"/>
      <c r="J4673" s="236"/>
    </row>
    <row r="4674" spans="9:10" x14ac:dyDescent="0.3">
      <c r="I4674" s="236"/>
      <c r="J4674" s="236"/>
    </row>
    <row r="4675" spans="9:10" x14ac:dyDescent="0.3">
      <c r="I4675" s="236"/>
      <c r="J4675" s="236"/>
    </row>
    <row r="4676" spans="9:10" x14ac:dyDescent="0.3">
      <c r="I4676" s="236"/>
      <c r="J4676" s="236"/>
    </row>
    <row r="4677" spans="9:10" x14ac:dyDescent="0.3">
      <c r="I4677" s="236"/>
      <c r="J4677" s="236"/>
    </row>
    <row r="4678" spans="9:10" x14ac:dyDescent="0.3">
      <c r="I4678" s="236"/>
      <c r="J4678" s="236"/>
    </row>
    <row r="4679" spans="9:10" x14ac:dyDescent="0.3">
      <c r="I4679" s="236"/>
      <c r="J4679" s="236"/>
    </row>
    <row r="4680" spans="9:10" x14ac:dyDescent="0.3">
      <c r="I4680" s="236"/>
      <c r="J4680" s="236"/>
    </row>
    <row r="4681" spans="9:10" x14ac:dyDescent="0.3">
      <c r="I4681" s="236"/>
      <c r="J4681" s="236"/>
    </row>
    <row r="4682" spans="9:10" x14ac:dyDescent="0.3">
      <c r="I4682" s="236"/>
      <c r="J4682" s="236"/>
    </row>
    <row r="4683" spans="9:10" x14ac:dyDescent="0.3">
      <c r="I4683" s="236"/>
      <c r="J4683" s="236"/>
    </row>
    <row r="4684" spans="9:10" x14ac:dyDescent="0.3">
      <c r="I4684" s="236"/>
      <c r="J4684" s="236"/>
    </row>
    <row r="4685" spans="9:10" x14ac:dyDescent="0.3">
      <c r="I4685" s="236"/>
      <c r="J4685" s="236"/>
    </row>
    <row r="4686" spans="9:10" x14ac:dyDescent="0.3">
      <c r="I4686" s="236"/>
      <c r="J4686" s="236"/>
    </row>
    <row r="4687" spans="9:10" x14ac:dyDescent="0.3">
      <c r="I4687" s="236"/>
      <c r="J4687" s="236"/>
    </row>
    <row r="4688" spans="9:10" x14ac:dyDescent="0.3">
      <c r="I4688" s="236"/>
      <c r="J4688" s="236"/>
    </row>
    <row r="4689" spans="9:10" x14ac:dyDescent="0.3">
      <c r="I4689" s="236"/>
      <c r="J4689" s="236"/>
    </row>
    <row r="4690" spans="9:10" x14ac:dyDescent="0.3">
      <c r="I4690" s="236"/>
      <c r="J4690" s="236"/>
    </row>
    <row r="4691" spans="9:10" x14ac:dyDescent="0.3">
      <c r="I4691" s="236"/>
      <c r="J4691" s="236"/>
    </row>
    <row r="4692" spans="9:10" x14ac:dyDescent="0.3">
      <c r="I4692" s="236"/>
      <c r="J4692" s="236"/>
    </row>
    <row r="4693" spans="9:10" x14ac:dyDescent="0.3">
      <c r="I4693" s="236"/>
      <c r="J4693" s="236"/>
    </row>
    <row r="4694" spans="9:10" x14ac:dyDescent="0.3">
      <c r="I4694" s="236"/>
      <c r="J4694" s="236"/>
    </row>
    <row r="4695" spans="9:10" x14ac:dyDescent="0.3">
      <c r="I4695" s="236"/>
      <c r="J4695" s="236"/>
    </row>
    <row r="4696" spans="9:10" x14ac:dyDescent="0.3">
      <c r="I4696" s="236"/>
      <c r="J4696" s="236"/>
    </row>
    <row r="4697" spans="9:10" x14ac:dyDescent="0.3">
      <c r="I4697" s="236"/>
      <c r="J4697" s="236"/>
    </row>
    <row r="4698" spans="9:10" x14ac:dyDescent="0.3">
      <c r="I4698" s="236"/>
      <c r="J4698" s="236"/>
    </row>
    <row r="4699" spans="9:10" x14ac:dyDescent="0.3">
      <c r="I4699" s="236"/>
      <c r="J4699" s="236"/>
    </row>
    <row r="4700" spans="9:10" x14ac:dyDescent="0.3">
      <c r="I4700" s="236"/>
      <c r="J4700" s="236"/>
    </row>
    <row r="4701" spans="9:10" x14ac:dyDescent="0.3">
      <c r="I4701" s="236"/>
      <c r="J4701" s="236"/>
    </row>
    <row r="4702" spans="9:10" x14ac:dyDescent="0.3">
      <c r="I4702" s="236"/>
      <c r="J4702" s="236"/>
    </row>
    <row r="4703" spans="9:10" x14ac:dyDescent="0.3">
      <c r="I4703" s="236"/>
      <c r="J4703" s="236"/>
    </row>
    <row r="4704" spans="9:10" x14ac:dyDescent="0.3">
      <c r="I4704" s="236"/>
      <c r="J4704" s="236"/>
    </row>
    <row r="4705" spans="9:10" x14ac:dyDescent="0.3">
      <c r="I4705" s="236"/>
      <c r="J4705" s="236"/>
    </row>
    <row r="4706" spans="9:10" x14ac:dyDescent="0.3">
      <c r="I4706" s="236"/>
      <c r="J4706" s="236"/>
    </row>
    <row r="4707" spans="9:10" x14ac:dyDescent="0.3">
      <c r="I4707" s="236"/>
      <c r="J4707" s="236"/>
    </row>
    <row r="4708" spans="9:10" x14ac:dyDescent="0.3">
      <c r="I4708" s="236"/>
      <c r="J4708" s="236"/>
    </row>
    <row r="4709" spans="9:10" x14ac:dyDescent="0.3">
      <c r="I4709" s="236"/>
      <c r="J4709" s="236"/>
    </row>
    <row r="4710" spans="9:10" x14ac:dyDescent="0.3">
      <c r="I4710" s="236"/>
      <c r="J4710" s="236"/>
    </row>
    <row r="4711" spans="9:10" x14ac:dyDescent="0.3">
      <c r="I4711" s="236"/>
      <c r="J4711" s="236"/>
    </row>
    <row r="4712" spans="9:10" x14ac:dyDescent="0.3">
      <c r="I4712" s="236"/>
      <c r="J4712" s="236"/>
    </row>
    <row r="4713" spans="9:10" x14ac:dyDescent="0.3">
      <c r="I4713" s="236"/>
      <c r="J4713" s="236"/>
    </row>
    <row r="4714" spans="9:10" x14ac:dyDescent="0.3">
      <c r="I4714" s="236"/>
      <c r="J4714" s="236"/>
    </row>
    <row r="4715" spans="9:10" x14ac:dyDescent="0.3">
      <c r="I4715" s="236"/>
      <c r="J4715" s="236"/>
    </row>
    <row r="4716" spans="9:10" x14ac:dyDescent="0.3">
      <c r="I4716" s="236"/>
      <c r="J4716" s="236"/>
    </row>
    <row r="4717" spans="9:10" x14ac:dyDescent="0.3">
      <c r="I4717" s="236"/>
      <c r="J4717" s="236"/>
    </row>
    <row r="4718" spans="9:10" x14ac:dyDescent="0.3">
      <c r="I4718" s="236"/>
      <c r="J4718" s="236"/>
    </row>
    <row r="4719" spans="9:10" x14ac:dyDescent="0.3">
      <c r="I4719" s="236"/>
      <c r="J4719" s="236"/>
    </row>
    <row r="4720" spans="9:10" x14ac:dyDescent="0.3">
      <c r="I4720" s="236"/>
      <c r="J4720" s="236"/>
    </row>
    <row r="4721" spans="9:10" x14ac:dyDescent="0.3">
      <c r="I4721" s="236"/>
      <c r="J4721" s="236"/>
    </row>
    <row r="4722" spans="9:10" x14ac:dyDescent="0.3">
      <c r="I4722" s="236"/>
      <c r="J4722" s="236"/>
    </row>
    <row r="4723" spans="9:10" x14ac:dyDescent="0.3">
      <c r="I4723" s="236"/>
      <c r="J4723" s="236"/>
    </row>
    <row r="4724" spans="9:10" x14ac:dyDescent="0.3">
      <c r="I4724" s="236"/>
      <c r="J4724" s="236"/>
    </row>
    <row r="4725" spans="9:10" x14ac:dyDescent="0.3">
      <c r="I4725" s="236"/>
      <c r="J4725" s="236"/>
    </row>
    <row r="4726" spans="9:10" x14ac:dyDescent="0.3">
      <c r="I4726" s="236"/>
      <c r="J4726" s="236"/>
    </row>
    <row r="4727" spans="9:10" x14ac:dyDescent="0.3">
      <c r="I4727" s="236"/>
      <c r="J4727" s="236"/>
    </row>
    <row r="4728" spans="9:10" x14ac:dyDescent="0.3">
      <c r="I4728" s="236"/>
      <c r="J4728" s="236"/>
    </row>
    <row r="4729" spans="9:10" x14ac:dyDescent="0.3">
      <c r="I4729" s="236"/>
      <c r="J4729" s="236"/>
    </row>
    <row r="4730" spans="9:10" x14ac:dyDescent="0.3">
      <c r="I4730" s="236"/>
      <c r="J4730" s="236"/>
    </row>
    <row r="4731" spans="9:10" x14ac:dyDescent="0.3">
      <c r="I4731" s="236"/>
      <c r="J4731" s="236"/>
    </row>
    <row r="4732" spans="9:10" x14ac:dyDescent="0.3">
      <c r="I4732" s="236"/>
      <c r="J4732" s="236"/>
    </row>
    <row r="4733" spans="9:10" x14ac:dyDescent="0.3">
      <c r="I4733" s="236"/>
      <c r="J4733" s="236"/>
    </row>
    <row r="4734" spans="9:10" x14ac:dyDescent="0.3">
      <c r="I4734" s="236"/>
      <c r="J4734" s="236"/>
    </row>
    <row r="4735" spans="9:10" x14ac:dyDescent="0.3">
      <c r="I4735" s="236"/>
      <c r="J4735" s="236"/>
    </row>
    <row r="4736" spans="9:10" x14ac:dyDescent="0.3">
      <c r="I4736" s="236"/>
      <c r="J4736" s="236"/>
    </row>
    <row r="4737" spans="9:10" x14ac:dyDescent="0.3">
      <c r="I4737" s="236"/>
      <c r="J4737" s="236"/>
    </row>
    <row r="4738" spans="9:10" x14ac:dyDescent="0.3">
      <c r="I4738" s="236"/>
      <c r="J4738" s="236"/>
    </row>
    <row r="4739" spans="9:10" x14ac:dyDescent="0.3">
      <c r="I4739" s="236"/>
      <c r="J4739" s="236"/>
    </row>
    <row r="4740" spans="9:10" x14ac:dyDescent="0.3">
      <c r="I4740" s="236"/>
      <c r="J4740" s="236"/>
    </row>
    <row r="4741" spans="9:10" x14ac:dyDescent="0.3">
      <c r="I4741" s="236"/>
      <c r="J4741" s="236"/>
    </row>
    <row r="4742" spans="9:10" x14ac:dyDescent="0.3">
      <c r="I4742" s="236"/>
      <c r="J4742" s="236"/>
    </row>
    <row r="4743" spans="9:10" x14ac:dyDescent="0.3">
      <c r="I4743" s="236"/>
      <c r="J4743" s="236"/>
    </row>
    <row r="4744" spans="9:10" x14ac:dyDescent="0.3">
      <c r="I4744" s="236"/>
      <c r="J4744" s="236"/>
    </row>
    <row r="4745" spans="9:10" x14ac:dyDescent="0.3">
      <c r="I4745" s="236"/>
      <c r="J4745" s="236"/>
    </row>
    <row r="4746" spans="9:10" x14ac:dyDescent="0.3">
      <c r="I4746" s="236"/>
      <c r="J4746" s="236"/>
    </row>
    <row r="4747" spans="9:10" x14ac:dyDescent="0.3">
      <c r="I4747" s="236"/>
      <c r="J4747" s="236"/>
    </row>
    <row r="4748" spans="9:10" x14ac:dyDescent="0.3">
      <c r="I4748" s="236"/>
      <c r="J4748" s="236"/>
    </row>
    <row r="4749" spans="9:10" x14ac:dyDescent="0.3">
      <c r="I4749" s="236"/>
      <c r="J4749" s="236"/>
    </row>
    <row r="4750" spans="9:10" x14ac:dyDescent="0.3">
      <c r="I4750" s="236"/>
      <c r="J4750" s="236"/>
    </row>
    <row r="4751" spans="9:10" x14ac:dyDescent="0.3">
      <c r="I4751" s="236"/>
      <c r="J4751" s="236"/>
    </row>
    <row r="4752" spans="9:10" x14ac:dyDescent="0.3">
      <c r="I4752" s="236"/>
      <c r="J4752" s="236"/>
    </row>
    <row r="4753" spans="9:10" x14ac:dyDescent="0.3">
      <c r="I4753" s="236"/>
      <c r="J4753" s="236"/>
    </row>
    <row r="4754" spans="9:10" x14ac:dyDescent="0.3">
      <c r="I4754" s="236"/>
      <c r="J4754" s="236"/>
    </row>
    <row r="4755" spans="9:10" x14ac:dyDescent="0.3">
      <c r="I4755" s="236"/>
      <c r="J4755" s="236"/>
    </row>
    <row r="4756" spans="9:10" x14ac:dyDescent="0.3">
      <c r="I4756" s="236"/>
      <c r="J4756" s="236"/>
    </row>
    <row r="4757" spans="9:10" x14ac:dyDescent="0.3">
      <c r="I4757" s="236"/>
      <c r="J4757" s="236"/>
    </row>
    <row r="4758" spans="9:10" x14ac:dyDescent="0.3">
      <c r="I4758" s="236"/>
      <c r="J4758" s="236"/>
    </row>
    <row r="4759" spans="9:10" x14ac:dyDescent="0.3">
      <c r="I4759" s="236"/>
      <c r="J4759" s="236"/>
    </row>
    <row r="4760" spans="9:10" x14ac:dyDescent="0.3">
      <c r="I4760" s="236"/>
      <c r="J4760" s="236"/>
    </row>
    <row r="4761" spans="9:10" x14ac:dyDescent="0.3">
      <c r="I4761" s="236"/>
      <c r="J4761" s="236"/>
    </row>
    <row r="4762" spans="9:10" x14ac:dyDescent="0.3">
      <c r="I4762" s="236"/>
      <c r="J4762" s="236"/>
    </row>
    <row r="4763" spans="9:10" x14ac:dyDescent="0.3">
      <c r="I4763" s="236"/>
      <c r="J4763" s="236"/>
    </row>
    <row r="4764" spans="9:10" x14ac:dyDescent="0.3">
      <c r="I4764" s="236"/>
      <c r="J4764" s="236"/>
    </row>
    <row r="4765" spans="9:10" x14ac:dyDescent="0.3">
      <c r="I4765" s="236"/>
      <c r="J4765" s="236"/>
    </row>
    <row r="4766" spans="9:10" x14ac:dyDescent="0.3">
      <c r="I4766" s="236"/>
      <c r="J4766" s="236"/>
    </row>
    <row r="4767" spans="9:10" x14ac:dyDescent="0.3">
      <c r="I4767" s="236"/>
      <c r="J4767" s="236"/>
    </row>
    <row r="4768" spans="9:10" x14ac:dyDescent="0.3">
      <c r="I4768" s="236"/>
      <c r="J4768" s="236"/>
    </row>
    <row r="4769" spans="9:10" x14ac:dyDescent="0.3">
      <c r="I4769" s="236"/>
      <c r="J4769" s="236"/>
    </row>
    <row r="4770" spans="9:10" x14ac:dyDescent="0.3">
      <c r="I4770" s="236"/>
      <c r="J4770" s="236"/>
    </row>
    <row r="4771" spans="9:10" x14ac:dyDescent="0.3">
      <c r="I4771" s="236"/>
      <c r="J4771" s="236"/>
    </row>
    <row r="4772" spans="9:10" x14ac:dyDescent="0.3">
      <c r="I4772" s="236"/>
      <c r="J4772" s="236"/>
    </row>
    <row r="4773" spans="9:10" x14ac:dyDescent="0.3">
      <c r="I4773" s="236"/>
      <c r="J4773" s="236"/>
    </row>
    <row r="4774" spans="9:10" x14ac:dyDescent="0.3">
      <c r="I4774" s="236"/>
      <c r="J4774" s="236"/>
    </row>
    <row r="4775" spans="9:10" x14ac:dyDescent="0.3">
      <c r="I4775" s="236"/>
      <c r="J4775" s="236"/>
    </row>
    <row r="4776" spans="9:10" x14ac:dyDescent="0.3">
      <c r="I4776" s="236"/>
      <c r="J4776" s="236"/>
    </row>
    <row r="4777" spans="9:10" x14ac:dyDescent="0.3">
      <c r="I4777" s="236"/>
      <c r="J4777" s="236"/>
    </row>
    <row r="4778" spans="9:10" x14ac:dyDescent="0.3">
      <c r="I4778" s="236"/>
      <c r="J4778" s="236"/>
    </row>
    <row r="4779" spans="9:10" x14ac:dyDescent="0.3">
      <c r="I4779" s="236"/>
      <c r="J4779" s="236"/>
    </row>
    <row r="4780" spans="9:10" x14ac:dyDescent="0.3">
      <c r="I4780" s="236"/>
      <c r="J4780" s="236"/>
    </row>
    <row r="4781" spans="9:10" x14ac:dyDescent="0.3">
      <c r="I4781" s="236"/>
      <c r="J4781" s="236"/>
    </row>
    <row r="4782" spans="9:10" x14ac:dyDescent="0.3">
      <c r="I4782" s="236"/>
      <c r="J4782" s="236"/>
    </row>
    <row r="4783" spans="9:10" x14ac:dyDescent="0.3">
      <c r="I4783" s="236"/>
      <c r="J4783" s="236"/>
    </row>
    <row r="4784" spans="9:10" x14ac:dyDescent="0.3">
      <c r="I4784" s="236"/>
      <c r="J4784" s="236"/>
    </row>
    <row r="4785" spans="9:10" x14ac:dyDescent="0.3">
      <c r="I4785" s="236"/>
      <c r="J4785" s="236"/>
    </row>
    <row r="4786" spans="9:10" x14ac:dyDescent="0.3">
      <c r="I4786" s="236"/>
      <c r="J4786" s="236"/>
    </row>
    <row r="4787" spans="9:10" x14ac:dyDescent="0.3">
      <c r="I4787" s="236"/>
      <c r="J4787" s="236"/>
    </row>
    <row r="4788" spans="9:10" x14ac:dyDescent="0.3">
      <c r="I4788" s="236"/>
      <c r="J4788" s="236"/>
    </row>
    <row r="4789" spans="9:10" x14ac:dyDescent="0.3">
      <c r="I4789" s="236"/>
      <c r="J4789" s="236"/>
    </row>
    <row r="4790" spans="9:10" x14ac:dyDescent="0.3">
      <c r="I4790" s="236"/>
      <c r="J4790" s="236"/>
    </row>
    <row r="4791" spans="9:10" x14ac:dyDescent="0.3">
      <c r="I4791" s="236"/>
      <c r="J4791" s="236"/>
    </row>
    <row r="4792" spans="9:10" x14ac:dyDescent="0.3">
      <c r="I4792" s="236"/>
      <c r="J4792" s="236"/>
    </row>
    <row r="4793" spans="9:10" x14ac:dyDescent="0.3">
      <c r="I4793" s="236"/>
      <c r="J4793" s="236"/>
    </row>
    <row r="4794" spans="9:10" x14ac:dyDescent="0.3">
      <c r="I4794" s="236"/>
      <c r="J4794" s="236"/>
    </row>
    <row r="4795" spans="9:10" x14ac:dyDescent="0.3">
      <c r="I4795" s="236"/>
      <c r="J4795" s="236"/>
    </row>
    <row r="4796" spans="9:10" x14ac:dyDescent="0.3">
      <c r="I4796" s="236"/>
      <c r="J4796" s="236"/>
    </row>
    <row r="4797" spans="9:10" x14ac:dyDescent="0.3">
      <c r="I4797" s="236"/>
      <c r="J4797" s="236"/>
    </row>
    <row r="4798" spans="9:10" x14ac:dyDescent="0.3">
      <c r="I4798" s="236"/>
      <c r="J4798" s="236"/>
    </row>
    <row r="4799" spans="9:10" x14ac:dyDescent="0.3">
      <c r="I4799" s="236"/>
      <c r="J4799" s="236"/>
    </row>
    <row r="4800" spans="9:10" x14ac:dyDescent="0.3">
      <c r="I4800" s="236"/>
      <c r="J4800" s="236"/>
    </row>
    <row r="4801" spans="9:10" x14ac:dyDescent="0.3">
      <c r="I4801" s="236"/>
      <c r="J4801" s="236"/>
    </row>
    <row r="4802" spans="9:10" x14ac:dyDescent="0.3">
      <c r="I4802" s="236"/>
      <c r="J4802" s="236"/>
    </row>
    <row r="4803" spans="9:10" x14ac:dyDescent="0.3">
      <c r="I4803" s="236"/>
      <c r="J4803" s="236"/>
    </row>
    <row r="4804" spans="9:10" x14ac:dyDescent="0.3">
      <c r="I4804" s="236"/>
      <c r="J4804" s="236"/>
    </row>
    <row r="4805" spans="9:10" x14ac:dyDescent="0.3">
      <c r="I4805" s="236"/>
      <c r="J4805" s="236"/>
    </row>
    <row r="4806" spans="9:10" x14ac:dyDescent="0.3">
      <c r="I4806" s="236"/>
      <c r="J4806" s="236"/>
    </row>
    <row r="4807" spans="9:10" x14ac:dyDescent="0.3">
      <c r="I4807" s="236"/>
      <c r="J4807" s="236"/>
    </row>
    <row r="4808" spans="9:10" x14ac:dyDescent="0.3">
      <c r="I4808" s="236"/>
      <c r="J4808" s="236"/>
    </row>
    <row r="4809" spans="9:10" x14ac:dyDescent="0.3">
      <c r="I4809" s="236"/>
      <c r="J4809" s="236"/>
    </row>
    <row r="4810" spans="9:10" x14ac:dyDescent="0.3">
      <c r="I4810" s="236"/>
      <c r="J4810" s="236"/>
    </row>
    <row r="4811" spans="9:10" x14ac:dyDescent="0.3">
      <c r="I4811" s="236"/>
      <c r="J4811" s="236"/>
    </row>
    <row r="4812" spans="9:10" x14ac:dyDescent="0.3">
      <c r="I4812" s="236"/>
      <c r="J4812" s="236"/>
    </row>
    <row r="4813" spans="9:10" x14ac:dyDescent="0.3">
      <c r="I4813" s="236"/>
      <c r="J4813" s="236"/>
    </row>
    <row r="4814" spans="9:10" x14ac:dyDescent="0.3">
      <c r="I4814" s="236"/>
      <c r="J4814" s="236"/>
    </row>
    <row r="4815" spans="9:10" x14ac:dyDescent="0.3">
      <c r="I4815" s="236"/>
      <c r="J4815" s="236"/>
    </row>
    <row r="4816" spans="9:10" x14ac:dyDescent="0.3">
      <c r="I4816" s="236"/>
      <c r="J4816" s="236"/>
    </row>
    <row r="4817" spans="9:10" x14ac:dyDescent="0.3">
      <c r="I4817" s="236"/>
      <c r="J4817" s="236"/>
    </row>
    <row r="4818" spans="9:10" x14ac:dyDescent="0.3">
      <c r="I4818" s="236"/>
      <c r="J4818" s="236"/>
    </row>
    <row r="4819" spans="9:10" x14ac:dyDescent="0.3">
      <c r="I4819" s="236"/>
      <c r="J4819" s="236"/>
    </row>
    <row r="4820" spans="9:10" x14ac:dyDescent="0.3">
      <c r="I4820" s="236"/>
      <c r="J4820" s="236"/>
    </row>
    <row r="4821" spans="9:10" x14ac:dyDescent="0.3">
      <c r="I4821" s="236"/>
      <c r="J4821" s="236"/>
    </row>
    <row r="4822" spans="9:10" x14ac:dyDescent="0.3">
      <c r="I4822" s="236"/>
      <c r="J4822" s="236"/>
    </row>
    <row r="4823" spans="9:10" x14ac:dyDescent="0.3">
      <c r="I4823" s="236"/>
      <c r="J4823" s="236"/>
    </row>
    <row r="4824" spans="9:10" x14ac:dyDescent="0.3">
      <c r="I4824" s="236"/>
      <c r="J4824" s="236"/>
    </row>
    <row r="4825" spans="9:10" x14ac:dyDescent="0.3">
      <c r="I4825" s="236"/>
      <c r="J4825" s="236"/>
    </row>
    <row r="4826" spans="9:10" x14ac:dyDescent="0.3">
      <c r="I4826" s="236"/>
      <c r="J4826" s="236"/>
    </row>
    <row r="4827" spans="9:10" x14ac:dyDescent="0.3">
      <c r="I4827" s="236"/>
      <c r="J4827" s="236"/>
    </row>
    <row r="4828" spans="9:10" x14ac:dyDescent="0.3">
      <c r="I4828" s="236"/>
      <c r="J4828" s="236"/>
    </row>
    <row r="4829" spans="9:10" x14ac:dyDescent="0.3">
      <c r="I4829" s="236"/>
      <c r="J4829" s="236"/>
    </row>
    <row r="4830" spans="9:10" x14ac:dyDescent="0.3">
      <c r="I4830" s="236"/>
      <c r="J4830" s="236"/>
    </row>
    <row r="4831" spans="9:10" x14ac:dyDescent="0.3">
      <c r="I4831" s="236"/>
      <c r="J4831" s="236"/>
    </row>
    <row r="4832" spans="9:10" x14ac:dyDescent="0.3">
      <c r="I4832" s="236"/>
      <c r="J4832" s="236"/>
    </row>
    <row r="4833" spans="9:10" x14ac:dyDescent="0.3">
      <c r="I4833" s="236"/>
      <c r="J4833" s="236"/>
    </row>
    <row r="4834" spans="9:10" x14ac:dyDescent="0.3">
      <c r="I4834" s="236"/>
      <c r="J4834" s="236"/>
    </row>
    <row r="4835" spans="9:10" x14ac:dyDescent="0.3">
      <c r="I4835" s="236"/>
      <c r="J4835" s="236"/>
    </row>
    <row r="4836" spans="9:10" x14ac:dyDescent="0.3">
      <c r="I4836" s="236"/>
      <c r="J4836" s="236"/>
    </row>
    <row r="4837" spans="9:10" x14ac:dyDescent="0.3">
      <c r="I4837" s="236"/>
      <c r="J4837" s="236"/>
    </row>
    <row r="4838" spans="9:10" x14ac:dyDescent="0.3">
      <c r="I4838" s="236"/>
      <c r="J4838" s="236"/>
    </row>
    <row r="4839" spans="9:10" x14ac:dyDescent="0.3">
      <c r="I4839" s="236"/>
      <c r="J4839" s="236"/>
    </row>
    <row r="4840" spans="9:10" x14ac:dyDescent="0.3">
      <c r="I4840" s="236"/>
      <c r="J4840" s="236"/>
    </row>
    <row r="4841" spans="9:10" x14ac:dyDescent="0.3">
      <c r="I4841" s="236"/>
      <c r="J4841" s="236"/>
    </row>
    <row r="4842" spans="9:10" x14ac:dyDescent="0.3">
      <c r="I4842" s="236"/>
      <c r="J4842" s="236"/>
    </row>
    <row r="4843" spans="9:10" x14ac:dyDescent="0.3">
      <c r="I4843" s="236"/>
      <c r="J4843" s="236"/>
    </row>
    <row r="4844" spans="9:10" x14ac:dyDescent="0.3">
      <c r="I4844" s="236"/>
      <c r="J4844" s="236"/>
    </row>
    <row r="4845" spans="9:10" x14ac:dyDescent="0.3">
      <c r="I4845" s="236"/>
      <c r="J4845" s="236"/>
    </row>
    <row r="4846" spans="9:10" x14ac:dyDescent="0.3">
      <c r="I4846" s="236"/>
      <c r="J4846" s="236"/>
    </row>
    <row r="4847" spans="9:10" x14ac:dyDescent="0.3">
      <c r="I4847" s="236"/>
      <c r="J4847" s="236"/>
    </row>
    <row r="4848" spans="9:10" x14ac:dyDescent="0.3">
      <c r="I4848" s="236"/>
      <c r="J4848" s="236"/>
    </row>
    <row r="4849" spans="9:10" x14ac:dyDescent="0.3">
      <c r="I4849" s="236"/>
      <c r="J4849" s="236"/>
    </row>
    <row r="4850" spans="9:10" x14ac:dyDescent="0.3">
      <c r="I4850" s="236"/>
      <c r="J4850" s="236"/>
    </row>
    <row r="4851" spans="9:10" x14ac:dyDescent="0.3">
      <c r="I4851" s="236"/>
      <c r="J4851" s="236"/>
    </row>
    <row r="4852" spans="9:10" x14ac:dyDescent="0.3">
      <c r="I4852" s="236"/>
      <c r="J4852" s="236"/>
    </row>
    <row r="4853" spans="9:10" x14ac:dyDescent="0.3">
      <c r="I4853" s="236"/>
      <c r="J4853" s="236"/>
    </row>
    <row r="4854" spans="9:10" x14ac:dyDescent="0.3">
      <c r="I4854" s="236"/>
      <c r="J4854" s="236"/>
    </row>
    <row r="4855" spans="9:10" x14ac:dyDescent="0.3">
      <c r="I4855" s="236"/>
      <c r="J4855" s="236"/>
    </row>
    <row r="4856" spans="9:10" x14ac:dyDescent="0.3">
      <c r="I4856" s="236"/>
      <c r="J4856" s="236"/>
    </row>
    <row r="4857" spans="9:10" x14ac:dyDescent="0.3">
      <c r="I4857" s="236"/>
      <c r="J4857" s="236"/>
    </row>
    <row r="4858" spans="9:10" x14ac:dyDescent="0.3">
      <c r="I4858" s="236"/>
      <c r="J4858" s="236"/>
    </row>
    <row r="4859" spans="9:10" x14ac:dyDescent="0.3">
      <c r="I4859" s="236"/>
      <c r="J4859" s="236"/>
    </row>
    <row r="4860" spans="9:10" x14ac:dyDescent="0.3">
      <c r="I4860" s="236"/>
      <c r="J4860" s="236"/>
    </row>
    <row r="4861" spans="9:10" x14ac:dyDescent="0.3">
      <c r="I4861" s="236"/>
      <c r="J4861" s="236"/>
    </row>
    <row r="4862" spans="9:10" x14ac:dyDescent="0.3">
      <c r="I4862" s="236"/>
      <c r="J4862" s="236"/>
    </row>
    <row r="4863" spans="9:10" x14ac:dyDescent="0.3">
      <c r="I4863" s="236"/>
      <c r="J4863" s="236"/>
    </row>
    <row r="4864" spans="9:10" x14ac:dyDescent="0.3">
      <c r="I4864" s="236"/>
      <c r="J4864" s="236"/>
    </row>
    <row r="4865" spans="9:10" x14ac:dyDescent="0.3">
      <c r="I4865" s="236"/>
      <c r="J4865" s="236"/>
    </row>
    <row r="4866" spans="9:10" x14ac:dyDescent="0.3">
      <c r="I4866" s="236"/>
      <c r="J4866" s="236"/>
    </row>
    <row r="4867" spans="9:10" x14ac:dyDescent="0.3">
      <c r="I4867" s="236"/>
      <c r="J4867" s="236"/>
    </row>
    <row r="4868" spans="9:10" x14ac:dyDescent="0.3">
      <c r="I4868" s="236"/>
      <c r="J4868" s="236"/>
    </row>
    <row r="4869" spans="9:10" x14ac:dyDescent="0.3">
      <c r="I4869" s="236"/>
      <c r="J4869" s="236"/>
    </row>
    <row r="4870" spans="9:10" x14ac:dyDescent="0.3">
      <c r="I4870" s="236"/>
      <c r="J4870" s="236"/>
    </row>
    <row r="4871" spans="9:10" x14ac:dyDescent="0.3">
      <c r="I4871" s="236"/>
      <c r="J4871" s="236"/>
    </row>
    <row r="4872" spans="9:10" x14ac:dyDescent="0.3">
      <c r="I4872" s="236"/>
      <c r="J4872" s="236"/>
    </row>
    <row r="4873" spans="9:10" x14ac:dyDescent="0.3">
      <c r="I4873" s="236"/>
      <c r="J4873" s="236"/>
    </row>
    <row r="4874" spans="9:10" x14ac:dyDescent="0.3">
      <c r="I4874" s="236"/>
      <c r="J4874" s="236"/>
    </row>
    <row r="4875" spans="9:10" x14ac:dyDescent="0.3">
      <c r="I4875" s="236"/>
      <c r="J4875" s="236"/>
    </row>
    <row r="4876" spans="9:10" x14ac:dyDescent="0.3">
      <c r="I4876" s="236"/>
      <c r="J4876" s="236"/>
    </row>
    <row r="4877" spans="9:10" x14ac:dyDescent="0.3">
      <c r="I4877" s="236"/>
      <c r="J4877" s="236"/>
    </row>
    <row r="4878" spans="9:10" x14ac:dyDescent="0.3">
      <c r="I4878" s="236"/>
      <c r="J4878" s="236"/>
    </row>
    <row r="4879" spans="9:10" x14ac:dyDescent="0.3">
      <c r="I4879" s="236"/>
      <c r="J4879" s="236"/>
    </row>
    <row r="4880" spans="9:10" x14ac:dyDescent="0.3">
      <c r="I4880" s="236"/>
      <c r="J4880" s="236"/>
    </row>
    <row r="4881" spans="9:10" x14ac:dyDescent="0.3">
      <c r="I4881" s="236"/>
      <c r="J4881" s="236"/>
    </row>
    <row r="4882" spans="9:10" x14ac:dyDescent="0.3">
      <c r="I4882" s="236"/>
      <c r="J4882" s="236"/>
    </row>
    <row r="4883" spans="9:10" x14ac:dyDescent="0.3">
      <c r="I4883" s="236"/>
      <c r="J4883" s="236"/>
    </row>
    <row r="4884" spans="9:10" x14ac:dyDescent="0.3">
      <c r="I4884" s="236"/>
      <c r="J4884" s="236"/>
    </row>
    <row r="4885" spans="9:10" x14ac:dyDescent="0.3">
      <c r="I4885" s="236"/>
      <c r="J4885" s="236"/>
    </row>
    <row r="4886" spans="9:10" x14ac:dyDescent="0.3">
      <c r="I4886" s="236"/>
      <c r="J4886" s="236"/>
    </row>
    <row r="4887" spans="9:10" x14ac:dyDescent="0.3">
      <c r="I4887" s="236"/>
      <c r="J4887" s="236"/>
    </row>
    <row r="4888" spans="9:10" x14ac:dyDescent="0.3">
      <c r="I4888" s="236"/>
      <c r="J4888" s="236"/>
    </row>
    <row r="4889" spans="9:10" x14ac:dyDescent="0.3">
      <c r="I4889" s="236"/>
      <c r="J4889" s="236"/>
    </row>
    <row r="4890" spans="9:10" x14ac:dyDescent="0.3">
      <c r="I4890" s="236"/>
      <c r="J4890" s="236"/>
    </row>
    <row r="4891" spans="9:10" x14ac:dyDescent="0.3">
      <c r="I4891" s="236"/>
      <c r="J4891" s="236"/>
    </row>
    <row r="4892" spans="9:10" x14ac:dyDescent="0.3">
      <c r="I4892" s="236"/>
      <c r="J4892" s="236"/>
    </row>
    <row r="4893" spans="9:10" x14ac:dyDescent="0.3">
      <c r="I4893" s="236"/>
      <c r="J4893" s="236"/>
    </row>
    <row r="4894" spans="9:10" x14ac:dyDescent="0.3">
      <c r="I4894" s="236"/>
      <c r="J4894" s="236"/>
    </row>
    <row r="4895" spans="9:10" x14ac:dyDescent="0.3">
      <c r="I4895" s="236"/>
      <c r="J4895" s="236"/>
    </row>
    <row r="4896" spans="9:10" x14ac:dyDescent="0.3">
      <c r="I4896" s="236"/>
      <c r="J4896" s="236"/>
    </row>
    <row r="4897" spans="9:10" x14ac:dyDescent="0.3">
      <c r="I4897" s="236"/>
      <c r="J4897" s="236"/>
    </row>
    <row r="4898" spans="9:10" x14ac:dyDescent="0.3">
      <c r="I4898" s="236"/>
      <c r="J4898" s="236"/>
    </row>
    <row r="4899" spans="9:10" x14ac:dyDescent="0.3">
      <c r="I4899" s="236"/>
      <c r="J4899" s="236"/>
    </row>
    <row r="4900" spans="9:10" x14ac:dyDescent="0.3">
      <c r="I4900" s="236"/>
      <c r="J4900" s="236"/>
    </row>
    <row r="4901" spans="9:10" x14ac:dyDescent="0.3">
      <c r="I4901" s="236"/>
      <c r="J4901" s="236"/>
    </row>
    <row r="4902" spans="9:10" x14ac:dyDescent="0.3">
      <c r="I4902" s="236"/>
      <c r="J4902" s="236"/>
    </row>
    <row r="4903" spans="9:10" x14ac:dyDescent="0.3">
      <c r="I4903" s="236"/>
      <c r="J4903" s="236"/>
    </row>
    <row r="4904" spans="9:10" x14ac:dyDescent="0.3">
      <c r="I4904" s="236"/>
      <c r="J4904" s="236"/>
    </row>
    <row r="4905" spans="9:10" x14ac:dyDescent="0.3">
      <c r="I4905" s="236"/>
      <c r="J4905" s="236"/>
    </row>
    <row r="4906" spans="9:10" x14ac:dyDescent="0.3">
      <c r="I4906" s="236"/>
      <c r="J4906" s="236"/>
    </row>
    <row r="4907" spans="9:10" x14ac:dyDescent="0.3">
      <c r="I4907" s="236"/>
      <c r="J4907" s="236"/>
    </row>
    <row r="4908" spans="9:10" x14ac:dyDescent="0.3">
      <c r="I4908" s="236"/>
      <c r="J4908" s="236"/>
    </row>
    <row r="4909" spans="9:10" x14ac:dyDescent="0.3">
      <c r="I4909" s="236"/>
      <c r="J4909" s="236"/>
    </row>
    <row r="4910" spans="9:10" x14ac:dyDescent="0.3">
      <c r="I4910" s="236"/>
      <c r="J4910" s="236"/>
    </row>
    <row r="4911" spans="9:10" x14ac:dyDescent="0.3">
      <c r="I4911" s="236"/>
      <c r="J4911" s="236"/>
    </row>
    <row r="4912" spans="9:10" x14ac:dyDescent="0.3">
      <c r="I4912" s="236"/>
      <c r="J4912" s="236"/>
    </row>
    <row r="4913" spans="9:10" x14ac:dyDescent="0.3">
      <c r="I4913" s="236"/>
      <c r="J4913" s="236"/>
    </row>
    <row r="4914" spans="9:10" x14ac:dyDescent="0.3">
      <c r="I4914" s="236"/>
      <c r="J4914" s="236"/>
    </row>
    <row r="4915" spans="9:10" x14ac:dyDescent="0.3">
      <c r="I4915" s="236"/>
      <c r="J4915" s="236"/>
    </row>
    <row r="4916" spans="9:10" x14ac:dyDescent="0.3">
      <c r="I4916" s="236"/>
      <c r="J4916" s="236"/>
    </row>
    <row r="4917" spans="9:10" x14ac:dyDescent="0.3">
      <c r="I4917" s="236"/>
      <c r="J4917" s="236"/>
    </row>
    <row r="4918" spans="9:10" x14ac:dyDescent="0.3">
      <c r="I4918" s="236"/>
      <c r="J4918" s="236"/>
    </row>
    <row r="4919" spans="9:10" x14ac:dyDescent="0.3">
      <c r="I4919" s="236"/>
      <c r="J4919" s="236"/>
    </row>
    <row r="4920" spans="9:10" x14ac:dyDescent="0.3">
      <c r="I4920" s="236"/>
      <c r="J4920" s="236"/>
    </row>
    <row r="4921" spans="9:10" x14ac:dyDescent="0.3">
      <c r="I4921" s="236"/>
      <c r="J4921" s="236"/>
    </row>
    <row r="4922" spans="9:10" x14ac:dyDescent="0.3">
      <c r="I4922" s="236"/>
      <c r="J4922" s="236"/>
    </row>
    <row r="4923" spans="9:10" x14ac:dyDescent="0.3">
      <c r="I4923" s="236"/>
      <c r="J4923" s="236"/>
    </row>
    <row r="4924" spans="9:10" x14ac:dyDescent="0.3">
      <c r="I4924" s="236"/>
      <c r="J4924" s="236"/>
    </row>
    <row r="4925" spans="9:10" x14ac:dyDescent="0.3">
      <c r="I4925" s="236"/>
      <c r="J4925" s="236"/>
    </row>
    <row r="4926" spans="9:10" x14ac:dyDescent="0.3">
      <c r="I4926" s="236"/>
      <c r="J4926" s="236"/>
    </row>
    <row r="4927" spans="9:10" x14ac:dyDescent="0.3">
      <c r="I4927" s="236"/>
      <c r="J4927" s="236"/>
    </row>
    <row r="4928" spans="9:10" x14ac:dyDescent="0.3">
      <c r="I4928" s="236"/>
      <c r="J4928" s="236"/>
    </row>
    <row r="4929" spans="9:10" x14ac:dyDescent="0.3">
      <c r="I4929" s="236"/>
      <c r="J4929" s="236"/>
    </row>
    <row r="4930" spans="9:10" x14ac:dyDescent="0.3">
      <c r="I4930" s="236"/>
      <c r="J4930" s="236"/>
    </row>
    <row r="4931" spans="9:10" x14ac:dyDescent="0.3">
      <c r="I4931" s="236"/>
      <c r="J4931" s="236"/>
    </row>
    <row r="4932" spans="9:10" x14ac:dyDescent="0.3">
      <c r="I4932" s="236"/>
      <c r="J4932" s="236"/>
    </row>
    <row r="4933" spans="9:10" x14ac:dyDescent="0.3">
      <c r="I4933" s="236"/>
      <c r="J4933" s="236"/>
    </row>
    <row r="4934" spans="9:10" x14ac:dyDescent="0.3">
      <c r="I4934" s="236"/>
      <c r="J4934" s="236"/>
    </row>
    <row r="4935" spans="9:10" x14ac:dyDescent="0.3">
      <c r="I4935" s="236"/>
      <c r="J4935" s="236"/>
    </row>
    <row r="4936" spans="9:10" x14ac:dyDescent="0.3">
      <c r="I4936" s="236"/>
      <c r="J4936" s="236"/>
    </row>
    <row r="4937" spans="9:10" x14ac:dyDescent="0.3">
      <c r="I4937" s="236"/>
      <c r="J4937" s="236"/>
    </row>
    <row r="4938" spans="9:10" x14ac:dyDescent="0.3">
      <c r="I4938" s="236"/>
      <c r="J4938" s="236"/>
    </row>
    <row r="4939" spans="9:10" x14ac:dyDescent="0.3">
      <c r="I4939" s="236"/>
      <c r="J4939" s="236"/>
    </row>
    <row r="4940" spans="9:10" x14ac:dyDescent="0.3">
      <c r="I4940" s="236"/>
      <c r="J4940" s="236"/>
    </row>
    <row r="4941" spans="9:10" x14ac:dyDescent="0.3">
      <c r="I4941" s="236"/>
      <c r="J4941" s="236"/>
    </row>
    <row r="4942" spans="9:10" x14ac:dyDescent="0.3">
      <c r="I4942" s="236"/>
      <c r="J4942" s="236"/>
    </row>
    <row r="4943" spans="9:10" x14ac:dyDescent="0.3">
      <c r="I4943" s="236"/>
      <c r="J4943" s="236"/>
    </row>
    <row r="4944" spans="9:10" x14ac:dyDescent="0.3">
      <c r="I4944" s="236"/>
      <c r="J4944" s="236"/>
    </row>
    <row r="4945" spans="9:10" x14ac:dyDescent="0.3">
      <c r="I4945" s="236"/>
      <c r="J4945" s="236"/>
    </row>
    <row r="4946" spans="9:10" x14ac:dyDescent="0.3">
      <c r="I4946" s="236"/>
      <c r="J4946" s="236"/>
    </row>
    <row r="4947" spans="9:10" x14ac:dyDescent="0.3">
      <c r="I4947" s="236"/>
      <c r="J4947" s="236"/>
    </row>
    <row r="4948" spans="9:10" x14ac:dyDescent="0.3">
      <c r="I4948" s="236"/>
      <c r="J4948" s="236"/>
    </row>
    <row r="4949" spans="9:10" x14ac:dyDescent="0.3">
      <c r="I4949" s="236"/>
      <c r="J4949" s="236"/>
    </row>
    <row r="4950" spans="9:10" x14ac:dyDescent="0.3">
      <c r="I4950" s="236"/>
      <c r="J4950" s="236"/>
    </row>
    <row r="4951" spans="9:10" x14ac:dyDescent="0.3">
      <c r="I4951" s="236"/>
      <c r="J4951" s="236"/>
    </row>
    <row r="4952" spans="9:10" x14ac:dyDescent="0.3">
      <c r="I4952" s="236"/>
      <c r="J4952" s="236"/>
    </row>
    <row r="4953" spans="9:10" x14ac:dyDescent="0.3">
      <c r="I4953" s="236"/>
      <c r="J4953" s="236"/>
    </row>
    <row r="4954" spans="9:10" x14ac:dyDescent="0.3">
      <c r="I4954" s="236"/>
      <c r="J4954" s="236"/>
    </row>
    <row r="4955" spans="9:10" x14ac:dyDescent="0.3">
      <c r="I4955" s="236"/>
      <c r="J4955" s="236"/>
    </row>
    <row r="4956" spans="9:10" x14ac:dyDescent="0.3">
      <c r="I4956" s="236"/>
      <c r="J4956" s="236"/>
    </row>
    <row r="4957" spans="9:10" x14ac:dyDescent="0.3">
      <c r="I4957" s="236"/>
      <c r="J4957" s="236"/>
    </row>
    <row r="4958" spans="9:10" x14ac:dyDescent="0.3">
      <c r="I4958" s="236"/>
      <c r="J4958" s="236"/>
    </row>
    <row r="4959" spans="9:10" x14ac:dyDescent="0.3">
      <c r="I4959" s="236"/>
      <c r="J4959" s="236"/>
    </row>
    <row r="4960" spans="9:10" x14ac:dyDescent="0.3">
      <c r="I4960" s="236"/>
      <c r="J4960" s="236"/>
    </row>
    <row r="4961" spans="9:10" x14ac:dyDescent="0.3">
      <c r="I4961" s="236"/>
      <c r="J4961" s="236"/>
    </row>
    <row r="4962" spans="9:10" x14ac:dyDescent="0.3">
      <c r="I4962" s="236"/>
      <c r="J4962" s="236"/>
    </row>
    <row r="4963" spans="9:10" x14ac:dyDescent="0.3">
      <c r="I4963" s="236"/>
      <c r="J4963" s="236"/>
    </row>
    <row r="4964" spans="9:10" x14ac:dyDescent="0.3">
      <c r="I4964" s="236"/>
      <c r="J4964" s="236"/>
    </row>
    <row r="4965" spans="9:10" x14ac:dyDescent="0.3">
      <c r="I4965" s="236"/>
      <c r="J4965" s="236"/>
    </row>
    <row r="4966" spans="9:10" x14ac:dyDescent="0.3">
      <c r="I4966" s="236"/>
      <c r="J4966" s="236"/>
    </row>
    <row r="4967" spans="9:10" x14ac:dyDescent="0.3">
      <c r="I4967" s="236"/>
      <c r="J4967" s="236"/>
    </row>
    <row r="4968" spans="9:10" x14ac:dyDescent="0.3">
      <c r="I4968" s="236"/>
      <c r="J4968" s="236"/>
    </row>
    <row r="4969" spans="9:10" x14ac:dyDescent="0.3">
      <c r="I4969" s="236"/>
      <c r="J4969" s="236"/>
    </row>
    <row r="4970" spans="9:10" x14ac:dyDescent="0.3">
      <c r="I4970" s="236"/>
      <c r="J4970" s="236"/>
    </row>
    <row r="4971" spans="9:10" x14ac:dyDescent="0.3">
      <c r="I4971" s="236"/>
      <c r="J4971" s="236"/>
    </row>
    <row r="4972" spans="9:10" x14ac:dyDescent="0.3">
      <c r="I4972" s="236"/>
      <c r="J4972" s="236"/>
    </row>
    <row r="4973" spans="9:10" x14ac:dyDescent="0.3">
      <c r="I4973" s="236"/>
      <c r="J4973" s="236"/>
    </row>
    <row r="4974" spans="9:10" x14ac:dyDescent="0.3">
      <c r="I4974" s="236"/>
      <c r="J4974" s="236"/>
    </row>
    <row r="4975" spans="9:10" x14ac:dyDescent="0.3">
      <c r="I4975" s="236"/>
      <c r="J4975" s="236"/>
    </row>
    <row r="4976" spans="9:10" x14ac:dyDescent="0.3">
      <c r="I4976" s="236"/>
      <c r="J4976" s="236"/>
    </row>
    <row r="4977" spans="9:10" x14ac:dyDescent="0.3">
      <c r="I4977" s="236"/>
      <c r="J4977" s="236"/>
    </row>
    <row r="4978" spans="9:10" x14ac:dyDescent="0.3">
      <c r="I4978" s="236"/>
      <c r="J4978" s="236"/>
    </row>
    <row r="4979" spans="9:10" x14ac:dyDescent="0.3">
      <c r="I4979" s="236"/>
      <c r="J4979" s="236"/>
    </row>
    <row r="4980" spans="9:10" x14ac:dyDescent="0.3">
      <c r="I4980" s="236"/>
      <c r="J4980" s="236"/>
    </row>
    <row r="4981" spans="9:10" x14ac:dyDescent="0.3">
      <c r="I4981" s="236"/>
      <c r="J4981" s="236"/>
    </row>
    <row r="4982" spans="9:10" x14ac:dyDescent="0.3">
      <c r="I4982" s="236"/>
      <c r="J4982" s="236"/>
    </row>
    <row r="4983" spans="9:10" x14ac:dyDescent="0.3">
      <c r="I4983" s="236"/>
      <c r="J4983" s="236"/>
    </row>
    <row r="4984" spans="9:10" x14ac:dyDescent="0.3">
      <c r="I4984" s="236"/>
      <c r="J4984" s="236"/>
    </row>
    <row r="4985" spans="9:10" x14ac:dyDescent="0.3">
      <c r="I4985" s="236"/>
      <c r="J4985" s="236"/>
    </row>
    <row r="4986" spans="9:10" x14ac:dyDescent="0.3">
      <c r="I4986" s="236"/>
      <c r="J4986" s="236"/>
    </row>
    <row r="4987" spans="9:10" x14ac:dyDescent="0.3">
      <c r="I4987" s="236"/>
      <c r="J4987" s="236"/>
    </row>
    <row r="4988" spans="9:10" x14ac:dyDescent="0.3">
      <c r="I4988" s="236"/>
      <c r="J4988" s="236"/>
    </row>
    <row r="4989" spans="9:10" x14ac:dyDescent="0.3">
      <c r="I4989" s="236"/>
      <c r="J4989" s="236"/>
    </row>
    <row r="4990" spans="9:10" x14ac:dyDescent="0.3">
      <c r="I4990" s="236"/>
      <c r="J4990" s="236"/>
    </row>
    <row r="4991" spans="9:10" x14ac:dyDescent="0.3">
      <c r="I4991" s="236"/>
      <c r="J4991" s="236"/>
    </row>
    <row r="4992" spans="9:10" x14ac:dyDescent="0.3">
      <c r="I4992" s="236"/>
      <c r="J4992" s="236"/>
    </row>
    <row r="4993" spans="9:10" x14ac:dyDescent="0.3">
      <c r="I4993" s="236"/>
      <c r="J4993" s="236"/>
    </row>
    <row r="4994" spans="9:10" x14ac:dyDescent="0.3">
      <c r="I4994" s="236"/>
      <c r="J4994" s="236"/>
    </row>
    <row r="4995" spans="9:10" x14ac:dyDescent="0.3">
      <c r="I4995" s="236"/>
      <c r="J4995" s="236"/>
    </row>
    <row r="4996" spans="9:10" x14ac:dyDescent="0.3">
      <c r="I4996" s="236"/>
      <c r="J4996" s="236"/>
    </row>
    <row r="4997" spans="9:10" x14ac:dyDescent="0.3">
      <c r="I4997" s="236"/>
      <c r="J4997" s="236"/>
    </row>
    <row r="4998" spans="9:10" x14ac:dyDescent="0.3">
      <c r="I4998" s="236"/>
      <c r="J4998" s="236"/>
    </row>
    <row r="4999" spans="9:10" x14ac:dyDescent="0.3">
      <c r="I4999" s="236"/>
      <c r="J4999" s="236"/>
    </row>
    <row r="5000" spans="9:10" x14ac:dyDescent="0.3">
      <c r="I5000" s="236"/>
      <c r="J5000" s="236"/>
    </row>
    <row r="5001" spans="9:10" x14ac:dyDescent="0.3">
      <c r="I5001" s="236"/>
      <c r="J5001" s="236"/>
    </row>
    <row r="5002" spans="9:10" x14ac:dyDescent="0.3">
      <c r="I5002" s="236"/>
      <c r="J5002" s="236"/>
    </row>
    <row r="5003" spans="9:10" x14ac:dyDescent="0.3">
      <c r="I5003" s="236"/>
      <c r="J5003" s="236"/>
    </row>
    <row r="5004" spans="9:10" x14ac:dyDescent="0.3">
      <c r="I5004" s="236"/>
      <c r="J5004" s="236"/>
    </row>
    <row r="5005" spans="9:10" x14ac:dyDescent="0.3">
      <c r="I5005" s="236"/>
      <c r="J5005" s="236"/>
    </row>
    <row r="5006" spans="9:10" x14ac:dyDescent="0.3">
      <c r="I5006" s="236"/>
      <c r="J5006" s="236"/>
    </row>
    <row r="5007" spans="9:10" x14ac:dyDescent="0.3">
      <c r="I5007" s="236"/>
      <c r="J5007" s="236"/>
    </row>
    <row r="5008" spans="9:10" x14ac:dyDescent="0.3">
      <c r="I5008" s="236"/>
      <c r="J5008" s="236"/>
    </row>
    <row r="5009" spans="9:10" x14ac:dyDescent="0.3">
      <c r="I5009" s="236"/>
      <c r="J5009" s="236"/>
    </row>
    <row r="5010" spans="9:10" x14ac:dyDescent="0.3">
      <c r="I5010" s="236"/>
      <c r="J5010" s="236"/>
    </row>
    <row r="5011" spans="9:10" x14ac:dyDescent="0.3">
      <c r="I5011" s="236"/>
      <c r="J5011" s="236"/>
    </row>
    <row r="5012" spans="9:10" x14ac:dyDescent="0.3">
      <c r="I5012" s="236"/>
      <c r="J5012" s="236"/>
    </row>
    <row r="5013" spans="9:10" x14ac:dyDescent="0.3">
      <c r="I5013" s="236"/>
      <c r="J5013" s="236"/>
    </row>
    <row r="5014" spans="9:10" x14ac:dyDescent="0.3">
      <c r="I5014" s="236"/>
      <c r="J5014" s="236"/>
    </row>
    <row r="5015" spans="9:10" x14ac:dyDescent="0.3">
      <c r="I5015" s="236"/>
      <c r="J5015" s="236"/>
    </row>
    <row r="5016" spans="9:10" x14ac:dyDescent="0.3">
      <c r="I5016" s="236"/>
      <c r="J5016" s="236"/>
    </row>
    <row r="5017" spans="9:10" x14ac:dyDescent="0.3">
      <c r="I5017" s="236"/>
      <c r="J5017" s="236"/>
    </row>
    <row r="5018" spans="9:10" x14ac:dyDescent="0.3">
      <c r="I5018" s="236"/>
      <c r="J5018" s="236"/>
    </row>
    <row r="5019" spans="9:10" x14ac:dyDescent="0.3">
      <c r="I5019" s="236"/>
      <c r="J5019" s="236"/>
    </row>
    <row r="5020" spans="9:10" x14ac:dyDescent="0.3">
      <c r="I5020" s="236"/>
      <c r="J5020" s="236"/>
    </row>
    <row r="5021" spans="9:10" x14ac:dyDescent="0.3">
      <c r="I5021" s="236"/>
      <c r="J5021" s="236"/>
    </row>
    <row r="5022" spans="9:10" x14ac:dyDescent="0.3">
      <c r="I5022" s="236"/>
      <c r="J5022" s="236"/>
    </row>
    <row r="5023" spans="9:10" x14ac:dyDescent="0.3">
      <c r="I5023" s="236"/>
      <c r="J5023" s="236"/>
    </row>
    <row r="5024" spans="9:10" x14ac:dyDescent="0.3">
      <c r="I5024" s="236"/>
      <c r="J5024" s="236"/>
    </row>
    <row r="5025" spans="9:10" x14ac:dyDescent="0.3">
      <c r="I5025" s="236"/>
      <c r="J5025" s="236"/>
    </row>
    <row r="5026" spans="9:10" x14ac:dyDescent="0.3">
      <c r="I5026" s="236"/>
      <c r="J5026" s="236"/>
    </row>
    <row r="5027" spans="9:10" x14ac:dyDescent="0.3">
      <c r="I5027" s="236"/>
      <c r="J5027" s="236"/>
    </row>
    <row r="5028" spans="9:10" x14ac:dyDescent="0.3">
      <c r="I5028" s="236"/>
      <c r="J5028" s="236"/>
    </row>
    <row r="5029" spans="9:10" x14ac:dyDescent="0.3">
      <c r="I5029" s="236"/>
      <c r="J5029" s="236"/>
    </row>
    <row r="5030" spans="9:10" x14ac:dyDescent="0.3">
      <c r="I5030" s="236"/>
      <c r="J5030" s="236"/>
    </row>
    <row r="5031" spans="9:10" x14ac:dyDescent="0.3">
      <c r="I5031" s="236"/>
      <c r="J5031" s="236"/>
    </row>
    <row r="5032" spans="9:10" x14ac:dyDescent="0.3">
      <c r="I5032" s="236"/>
      <c r="J5032" s="236"/>
    </row>
    <row r="5033" spans="9:10" x14ac:dyDescent="0.3">
      <c r="I5033" s="236"/>
      <c r="J5033" s="236"/>
    </row>
    <row r="5034" spans="9:10" x14ac:dyDescent="0.3">
      <c r="I5034" s="236"/>
      <c r="J5034" s="236"/>
    </row>
    <row r="5035" spans="9:10" x14ac:dyDescent="0.3">
      <c r="I5035" s="236"/>
      <c r="J5035" s="236"/>
    </row>
    <row r="5036" spans="9:10" x14ac:dyDescent="0.3">
      <c r="I5036" s="236"/>
      <c r="J5036" s="236"/>
    </row>
    <row r="5037" spans="9:10" x14ac:dyDescent="0.3">
      <c r="I5037" s="236"/>
      <c r="J5037" s="236"/>
    </row>
    <row r="5038" spans="9:10" x14ac:dyDescent="0.3">
      <c r="I5038" s="236"/>
      <c r="J5038" s="236"/>
    </row>
    <row r="5039" spans="9:10" x14ac:dyDescent="0.3">
      <c r="I5039" s="236"/>
      <c r="J5039" s="236"/>
    </row>
    <row r="5040" spans="9:10" x14ac:dyDescent="0.3">
      <c r="I5040" s="236"/>
      <c r="J5040" s="236"/>
    </row>
    <row r="5041" spans="9:10" x14ac:dyDescent="0.3">
      <c r="I5041" s="236"/>
      <c r="J5041" s="236"/>
    </row>
    <row r="5042" spans="9:10" x14ac:dyDescent="0.3">
      <c r="I5042" s="236"/>
      <c r="J5042" s="236"/>
    </row>
    <row r="5043" spans="9:10" x14ac:dyDescent="0.3">
      <c r="I5043" s="236"/>
      <c r="J5043" s="236"/>
    </row>
    <row r="5044" spans="9:10" x14ac:dyDescent="0.3">
      <c r="I5044" s="236"/>
      <c r="J5044" s="236"/>
    </row>
    <row r="5045" spans="9:10" x14ac:dyDescent="0.3">
      <c r="I5045" s="236"/>
      <c r="J5045" s="236"/>
    </row>
    <row r="5046" spans="9:10" x14ac:dyDescent="0.3">
      <c r="I5046" s="236"/>
      <c r="J5046" s="236"/>
    </row>
    <row r="5047" spans="9:10" x14ac:dyDescent="0.3">
      <c r="I5047" s="236"/>
      <c r="J5047" s="236"/>
    </row>
    <row r="5048" spans="9:10" x14ac:dyDescent="0.3">
      <c r="I5048" s="236"/>
      <c r="J5048" s="236"/>
    </row>
    <row r="5049" spans="9:10" x14ac:dyDescent="0.3">
      <c r="I5049" s="236"/>
      <c r="J5049" s="236"/>
    </row>
    <row r="5050" spans="9:10" x14ac:dyDescent="0.3">
      <c r="I5050" s="236"/>
      <c r="J5050" s="236"/>
    </row>
    <row r="5051" spans="9:10" x14ac:dyDescent="0.3">
      <c r="I5051" s="236"/>
      <c r="J5051" s="236"/>
    </row>
    <row r="5052" spans="9:10" x14ac:dyDescent="0.3">
      <c r="I5052" s="236"/>
      <c r="J5052" s="236"/>
    </row>
    <row r="5053" spans="9:10" x14ac:dyDescent="0.3">
      <c r="I5053" s="236"/>
      <c r="J5053" s="236"/>
    </row>
    <row r="5054" spans="9:10" x14ac:dyDescent="0.3">
      <c r="I5054" s="236"/>
      <c r="J5054" s="236"/>
    </row>
    <row r="5055" spans="9:10" x14ac:dyDescent="0.3">
      <c r="I5055" s="236"/>
      <c r="J5055" s="236"/>
    </row>
    <row r="5056" spans="9:10" x14ac:dyDescent="0.3">
      <c r="I5056" s="236"/>
      <c r="J5056" s="236"/>
    </row>
    <row r="5057" spans="9:10" x14ac:dyDescent="0.3">
      <c r="I5057" s="236"/>
      <c r="J5057" s="236"/>
    </row>
    <row r="5058" spans="9:10" x14ac:dyDescent="0.3">
      <c r="I5058" s="236"/>
      <c r="J5058" s="236"/>
    </row>
    <row r="5059" spans="9:10" x14ac:dyDescent="0.3">
      <c r="I5059" s="236"/>
      <c r="J5059" s="236"/>
    </row>
    <row r="5060" spans="9:10" x14ac:dyDescent="0.3">
      <c r="I5060" s="236"/>
      <c r="J5060" s="236"/>
    </row>
    <row r="5061" spans="9:10" x14ac:dyDescent="0.3">
      <c r="I5061" s="236"/>
      <c r="J5061" s="236"/>
    </row>
    <row r="5062" spans="9:10" x14ac:dyDescent="0.3">
      <c r="I5062" s="236"/>
      <c r="J5062" s="236"/>
    </row>
    <row r="5063" spans="9:10" x14ac:dyDescent="0.3">
      <c r="I5063" s="236"/>
      <c r="J5063" s="236"/>
    </row>
    <row r="5064" spans="9:10" x14ac:dyDescent="0.3">
      <c r="I5064" s="236"/>
      <c r="J5064" s="236"/>
    </row>
    <row r="5065" spans="9:10" x14ac:dyDescent="0.3">
      <c r="I5065" s="236"/>
      <c r="J5065" s="236"/>
    </row>
    <row r="5066" spans="9:10" x14ac:dyDescent="0.3">
      <c r="I5066" s="236"/>
      <c r="J5066" s="236"/>
    </row>
    <row r="5067" spans="9:10" x14ac:dyDescent="0.3">
      <c r="I5067" s="236"/>
      <c r="J5067" s="236"/>
    </row>
    <row r="5068" spans="9:10" x14ac:dyDescent="0.3">
      <c r="I5068" s="236"/>
      <c r="J5068" s="236"/>
    </row>
    <row r="5069" spans="9:10" x14ac:dyDescent="0.3">
      <c r="I5069" s="236"/>
      <c r="J5069" s="236"/>
    </row>
    <row r="5070" spans="9:10" x14ac:dyDescent="0.3">
      <c r="I5070" s="236"/>
      <c r="J5070" s="236"/>
    </row>
    <row r="5071" spans="9:10" x14ac:dyDescent="0.3">
      <c r="I5071" s="236"/>
      <c r="J5071" s="236"/>
    </row>
    <row r="5072" spans="9:10" x14ac:dyDescent="0.3">
      <c r="I5072" s="236"/>
      <c r="J5072" s="236"/>
    </row>
    <row r="5073" spans="9:10" x14ac:dyDescent="0.3">
      <c r="I5073" s="236"/>
      <c r="J5073" s="236"/>
    </row>
    <row r="5074" spans="9:10" x14ac:dyDescent="0.3">
      <c r="I5074" s="236"/>
      <c r="J5074" s="236"/>
    </row>
    <row r="5075" spans="9:10" x14ac:dyDescent="0.3">
      <c r="I5075" s="236"/>
      <c r="J5075" s="236"/>
    </row>
    <row r="5076" spans="9:10" x14ac:dyDescent="0.3">
      <c r="I5076" s="236"/>
      <c r="J5076" s="236"/>
    </row>
    <row r="5077" spans="9:10" x14ac:dyDescent="0.3">
      <c r="I5077" s="236"/>
      <c r="J5077" s="236"/>
    </row>
    <row r="5078" spans="9:10" x14ac:dyDescent="0.3">
      <c r="I5078" s="236"/>
      <c r="J5078" s="236"/>
    </row>
    <row r="5079" spans="9:10" x14ac:dyDescent="0.3">
      <c r="I5079" s="236"/>
      <c r="J5079" s="236"/>
    </row>
    <row r="5080" spans="9:10" x14ac:dyDescent="0.3">
      <c r="I5080" s="236"/>
      <c r="J5080" s="236"/>
    </row>
    <row r="5081" spans="9:10" x14ac:dyDescent="0.3">
      <c r="I5081" s="236"/>
      <c r="J5081" s="236"/>
    </row>
    <row r="5082" spans="9:10" x14ac:dyDescent="0.3">
      <c r="I5082" s="236"/>
      <c r="J5082" s="236"/>
    </row>
    <row r="5083" spans="9:10" x14ac:dyDescent="0.3">
      <c r="I5083" s="236"/>
      <c r="J5083" s="236"/>
    </row>
    <row r="5084" spans="9:10" x14ac:dyDescent="0.3">
      <c r="I5084" s="236"/>
      <c r="J5084" s="236"/>
    </row>
    <row r="5085" spans="9:10" x14ac:dyDescent="0.3">
      <c r="I5085" s="236"/>
      <c r="J5085" s="236"/>
    </row>
    <row r="5086" spans="9:10" x14ac:dyDescent="0.3">
      <c r="I5086" s="236"/>
      <c r="J5086" s="236"/>
    </row>
    <row r="5087" spans="9:10" x14ac:dyDescent="0.3">
      <c r="I5087" s="236"/>
      <c r="J5087" s="236"/>
    </row>
    <row r="5088" spans="9:10" x14ac:dyDescent="0.3">
      <c r="I5088" s="236"/>
      <c r="J5088" s="236"/>
    </row>
    <row r="5089" spans="9:10" x14ac:dyDescent="0.3">
      <c r="I5089" s="236"/>
      <c r="J5089" s="236"/>
    </row>
    <row r="5090" spans="9:10" x14ac:dyDescent="0.3">
      <c r="I5090" s="236"/>
      <c r="J5090" s="236"/>
    </row>
    <row r="5091" spans="9:10" x14ac:dyDescent="0.3">
      <c r="I5091" s="236"/>
      <c r="J5091" s="236"/>
    </row>
    <row r="5092" spans="9:10" x14ac:dyDescent="0.3">
      <c r="I5092" s="236"/>
      <c r="J5092" s="236"/>
    </row>
    <row r="5093" spans="9:10" x14ac:dyDescent="0.3">
      <c r="I5093" s="236"/>
      <c r="J5093" s="236"/>
    </row>
    <row r="5094" spans="9:10" x14ac:dyDescent="0.3">
      <c r="I5094" s="236"/>
      <c r="J5094" s="236"/>
    </row>
    <row r="5095" spans="9:10" x14ac:dyDescent="0.3">
      <c r="I5095" s="236"/>
      <c r="J5095" s="236"/>
    </row>
    <row r="5096" spans="9:10" x14ac:dyDescent="0.3">
      <c r="I5096" s="236"/>
      <c r="J5096" s="236"/>
    </row>
    <row r="5097" spans="9:10" x14ac:dyDescent="0.3">
      <c r="I5097" s="236"/>
      <c r="J5097" s="236"/>
    </row>
    <row r="5098" spans="9:10" x14ac:dyDescent="0.3">
      <c r="I5098" s="236"/>
      <c r="J5098" s="236"/>
    </row>
    <row r="5099" spans="9:10" x14ac:dyDescent="0.3">
      <c r="I5099" s="236"/>
      <c r="J5099" s="236"/>
    </row>
    <row r="5100" spans="9:10" x14ac:dyDescent="0.3">
      <c r="I5100" s="236"/>
      <c r="J5100" s="236"/>
    </row>
    <row r="5101" spans="9:10" x14ac:dyDescent="0.3">
      <c r="I5101" s="236"/>
      <c r="J5101" s="236"/>
    </row>
    <row r="5102" spans="9:10" x14ac:dyDescent="0.3">
      <c r="I5102" s="236"/>
      <c r="J5102" s="236"/>
    </row>
    <row r="5103" spans="9:10" x14ac:dyDescent="0.3">
      <c r="I5103" s="236"/>
      <c r="J5103" s="236"/>
    </row>
    <row r="5104" spans="9:10" x14ac:dyDescent="0.3">
      <c r="I5104" s="236"/>
      <c r="J5104" s="236"/>
    </row>
    <row r="5105" spans="9:10" x14ac:dyDescent="0.3">
      <c r="I5105" s="236"/>
      <c r="J5105" s="236"/>
    </row>
    <row r="5106" spans="9:10" x14ac:dyDescent="0.3">
      <c r="I5106" s="236"/>
      <c r="J5106" s="236"/>
    </row>
    <row r="5107" spans="9:10" x14ac:dyDescent="0.3">
      <c r="I5107" s="236"/>
      <c r="J5107" s="236"/>
    </row>
    <row r="5108" spans="9:10" x14ac:dyDescent="0.3">
      <c r="I5108" s="236"/>
      <c r="J5108" s="236"/>
    </row>
    <row r="5109" spans="9:10" x14ac:dyDescent="0.3">
      <c r="I5109" s="236"/>
      <c r="J5109" s="236"/>
    </row>
    <row r="5110" spans="9:10" x14ac:dyDescent="0.3">
      <c r="I5110" s="236"/>
      <c r="J5110" s="236"/>
    </row>
    <row r="5111" spans="9:10" x14ac:dyDescent="0.3">
      <c r="I5111" s="236"/>
      <c r="J5111" s="236"/>
    </row>
    <row r="5112" spans="9:10" x14ac:dyDescent="0.3">
      <c r="I5112" s="236"/>
      <c r="J5112" s="236"/>
    </row>
    <row r="5113" spans="9:10" x14ac:dyDescent="0.3">
      <c r="I5113" s="236"/>
      <c r="J5113" s="236"/>
    </row>
    <row r="5114" spans="9:10" x14ac:dyDescent="0.3">
      <c r="I5114" s="236"/>
      <c r="J5114" s="236"/>
    </row>
    <row r="5115" spans="9:10" x14ac:dyDescent="0.3">
      <c r="I5115" s="236"/>
      <c r="J5115" s="236"/>
    </row>
    <row r="5116" spans="9:10" x14ac:dyDescent="0.3">
      <c r="I5116" s="236"/>
      <c r="J5116" s="236"/>
    </row>
    <row r="5117" spans="9:10" x14ac:dyDescent="0.3">
      <c r="I5117" s="236"/>
      <c r="J5117" s="236"/>
    </row>
    <row r="5118" spans="9:10" x14ac:dyDescent="0.3">
      <c r="I5118" s="236"/>
      <c r="J5118" s="236"/>
    </row>
    <row r="5119" spans="9:10" x14ac:dyDescent="0.3">
      <c r="I5119" s="236"/>
      <c r="J5119" s="236"/>
    </row>
    <row r="5120" spans="9:10" x14ac:dyDescent="0.3">
      <c r="I5120" s="236"/>
      <c r="J5120" s="236"/>
    </row>
    <row r="5121" spans="9:10" x14ac:dyDescent="0.3">
      <c r="I5121" s="236"/>
      <c r="J5121" s="236"/>
    </row>
    <row r="5122" spans="9:10" x14ac:dyDescent="0.3">
      <c r="I5122" s="236"/>
      <c r="J5122" s="236"/>
    </row>
    <row r="5123" spans="9:10" x14ac:dyDescent="0.3">
      <c r="I5123" s="236"/>
      <c r="J5123" s="236"/>
    </row>
    <row r="5124" spans="9:10" x14ac:dyDescent="0.3">
      <c r="I5124" s="236"/>
      <c r="J5124" s="236"/>
    </row>
    <row r="5125" spans="9:10" x14ac:dyDescent="0.3">
      <c r="I5125" s="236"/>
      <c r="J5125" s="236"/>
    </row>
    <row r="5126" spans="9:10" x14ac:dyDescent="0.3">
      <c r="I5126" s="236"/>
      <c r="J5126" s="236"/>
    </row>
    <row r="5127" spans="9:10" x14ac:dyDescent="0.3">
      <c r="I5127" s="236"/>
      <c r="J5127" s="236"/>
    </row>
    <row r="5128" spans="9:10" x14ac:dyDescent="0.3">
      <c r="I5128" s="236"/>
      <c r="J5128" s="236"/>
    </row>
    <row r="5129" spans="9:10" x14ac:dyDescent="0.3">
      <c r="I5129" s="236"/>
      <c r="J5129" s="236"/>
    </row>
    <row r="5130" spans="9:10" x14ac:dyDescent="0.3">
      <c r="I5130" s="236"/>
      <c r="J5130" s="236"/>
    </row>
    <row r="5131" spans="9:10" x14ac:dyDescent="0.3">
      <c r="I5131" s="236"/>
      <c r="J5131" s="236"/>
    </row>
    <row r="5132" spans="9:10" x14ac:dyDescent="0.3">
      <c r="I5132" s="236"/>
      <c r="J5132" s="236"/>
    </row>
    <row r="5133" spans="9:10" x14ac:dyDescent="0.3">
      <c r="I5133" s="236"/>
      <c r="J5133" s="236"/>
    </row>
    <row r="5134" spans="9:10" x14ac:dyDescent="0.3">
      <c r="I5134" s="236"/>
      <c r="J5134" s="236"/>
    </row>
    <row r="5135" spans="9:10" x14ac:dyDescent="0.3">
      <c r="I5135" s="236"/>
      <c r="J5135" s="236"/>
    </row>
    <row r="5136" spans="9:10" x14ac:dyDescent="0.3">
      <c r="I5136" s="236"/>
      <c r="J5136" s="236"/>
    </row>
    <row r="5137" spans="9:10" x14ac:dyDescent="0.3">
      <c r="I5137" s="236"/>
      <c r="J5137" s="236"/>
    </row>
    <row r="5138" spans="9:10" x14ac:dyDescent="0.3">
      <c r="I5138" s="236"/>
      <c r="J5138" s="236"/>
    </row>
    <row r="5139" spans="9:10" x14ac:dyDescent="0.3">
      <c r="I5139" s="236"/>
      <c r="J5139" s="236"/>
    </row>
    <row r="5140" spans="9:10" x14ac:dyDescent="0.3">
      <c r="I5140" s="236"/>
      <c r="J5140" s="236"/>
    </row>
    <row r="5141" spans="9:10" x14ac:dyDescent="0.3">
      <c r="I5141" s="236"/>
      <c r="J5141" s="236"/>
    </row>
    <row r="5142" spans="9:10" x14ac:dyDescent="0.3">
      <c r="I5142" s="236"/>
      <c r="J5142" s="236"/>
    </row>
    <row r="5143" spans="9:10" x14ac:dyDescent="0.3">
      <c r="I5143" s="236"/>
      <c r="J5143" s="236"/>
    </row>
    <row r="5144" spans="9:10" x14ac:dyDescent="0.3">
      <c r="I5144" s="236"/>
      <c r="J5144" s="236"/>
    </row>
    <row r="5145" spans="9:10" x14ac:dyDescent="0.3">
      <c r="I5145" s="236"/>
      <c r="J5145" s="236"/>
    </row>
    <row r="5146" spans="9:10" x14ac:dyDescent="0.3">
      <c r="I5146" s="236"/>
      <c r="J5146" s="236"/>
    </row>
    <row r="5147" spans="9:10" x14ac:dyDescent="0.3">
      <c r="I5147" s="236"/>
      <c r="J5147" s="236"/>
    </row>
    <row r="5148" spans="9:10" x14ac:dyDescent="0.3">
      <c r="I5148" s="236"/>
      <c r="J5148" s="236"/>
    </row>
    <row r="5149" spans="9:10" x14ac:dyDescent="0.3">
      <c r="I5149" s="236"/>
      <c r="J5149" s="236"/>
    </row>
    <row r="5150" spans="9:10" x14ac:dyDescent="0.3">
      <c r="I5150" s="236"/>
      <c r="J5150" s="236"/>
    </row>
    <row r="5151" spans="9:10" x14ac:dyDescent="0.3">
      <c r="I5151" s="236"/>
      <c r="J5151" s="236"/>
    </row>
    <row r="5152" spans="9:10" x14ac:dyDescent="0.3">
      <c r="I5152" s="236"/>
      <c r="J5152" s="236"/>
    </row>
    <row r="5153" spans="9:10" x14ac:dyDescent="0.3">
      <c r="I5153" s="236"/>
      <c r="J5153" s="236"/>
    </row>
    <row r="5154" spans="9:10" x14ac:dyDescent="0.3">
      <c r="I5154" s="236"/>
      <c r="J5154" s="236"/>
    </row>
    <row r="5155" spans="9:10" x14ac:dyDescent="0.3">
      <c r="I5155" s="236"/>
      <c r="J5155" s="236"/>
    </row>
    <row r="5156" spans="9:10" x14ac:dyDescent="0.3">
      <c r="I5156" s="236"/>
      <c r="J5156" s="236"/>
    </row>
    <row r="5157" spans="9:10" x14ac:dyDescent="0.3">
      <c r="I5157" s="236"/>
      <c r="J5157" s="236"/>
    </row>
    <row r="5158" spans="9:10" x14ac:dyDescent="0.3">
      <c r="I5158" s="236"/>
      <c r="J5158" s="236"/>
    </row>
    <row r="5159" spans="9:10" x14ac:dyDescent="0.3">
      <c r="I5159" s="236"/>
      <c r="J5159" s="236"/>
    </row>
    <row r="5160" spans="9:10" x14ac:dyDescent="0.3">
      <c r="I5160" s="236"/>
      <c r="J5160" s="236"/>
    </row>
    <row r="5161" spans="9:10" x14ac:dyDescent="0.3">
      <c r="I5161" s="236"/>
      <c r="J5161" s="236"/>
    </row>
    <row r="5162" spans="9:10" x14ac:dyDescent="0.3">
      <c r="I5162" s="236"/>
      <c r="J5162" s="236"/>
    </row>
    <row r="5163" spans="9:10" x14ac:dyDescent="0.3">
      <c r="I5163" s="236"/>
      <c r="J5163" s="236"/>
    </row>
    <row r="5164" spans="9:10" x14ac:dyDescent="0.3">
      <c r="I5164" s="236"/>
      <c r="J5164" s="236"/>
    </row>
    <row r="5165" spans="9:10" x14ac:dyDescent="0.3">
      <c r="I5165" s="236"/>
      <c r="J5165" s="236"/>
    </row>
    <row r="5166" spans="9:10" x14ac:dyDescent="0.3">
      <c r="I5166" s="236"/>
      <c r="J5166" s="236"/>
    </row>
    <row r="5167" spans="9:10" x14ac:dyDescent="0.3">
      <c r="I5167" s="236"/>
      <c r="J5167" s="236"/>
    </row>
    <row r="5168" spans="9:10" x14ac:dyDescent="0.3">
      <c r="I5168" s="236"/>
      <c r="J5168" s="236"/>
    </row>
    <row r="5169" spans="9:10" x14ac:dyDescent="0.3">
      <c r="I5169" s="236"/>
      <c r="J5169" s="236"/>
    </row>
    <row r="5170" spans="9:10" x14ac:dyDescent="0.3">
      <c r="I5170" s="236"/>
      <c r="J5170" s="236"/>
    </row>
    <row r="5171" spans="9:10" x14ac:dyDescent="0.3">
      <c r="I5171" s="236"/>
      <c r="J5171" s="236"/>
    </row>
    <row r="5172" spans="9:10" x14ac:dyDescent="0.3">
      <c r="I5172" s="236"/>
      <c r="J5172" s="236"/>
    </row>
    <row r="5173" spans="9:10" x14ac:dyDescent="0.3">
      <c r="I5173" s="236"/>
      <c r="J5173" s="236"/>
    </row>
    <row r="5174" spans="9:10" x14ac:dyDescent="0.3">
      <c r="I5174" s="236"/>
      <c r="J5174" s="236"/>
    </row>
    <row r="5175" spans="9:10" x14ac:dyDescent="0.3">
      <c r="I5175" s="236"/>
      <c r="J5175" s="236"/>
    </row>
    <row r="5176" spans="9:10" x14ac:dyDescent="0.3">
      <c r="I5176" s="236"/>
      <c r="J5176" s="236"/>
    </row>
    <row r="5177" spans="9:10" x14ac:dyDescent="0.3">
      <c r="I5177" s="236"/>
      <c r="J5177" s="236"/>
    </row>
    <row r="5178" spans="9:10" x14ac:dyDescent="0.3">
      <c r="I5178" s="236"/>
      <c r="J5178" s="236"/>
    </row>
    <row r="5179" spans="9:10" x14ac:dyDescent="0.3">
      <c r="I5179" s="236"/>
      <c r="J5179" s="236"/>
    </row>
    <row r="5180" spans="9:10" x14ac:dyDescent="0.3">
      <c r="I5180" s="236"/>
      <c r="J5180" s="236"/>
    </row>
    <row r="5181" spans="9:10" x14ac:dyDescent="0.3">
      <c r="I5181" s="236"/>
      <c r="J5181" s="236"/>
    </row>
    <row r="5182" spans="9:10" x14ac:dyDescent="0.3">
      <c r="I5182" s="236"/>
      <c r="J5182" s="236"/>
    </row>
    <row r="5183" spans="9:10" x14ac:dyDescent="0.3">
      <c r="I5183" s="236"/>
      <c r="J5183" s="236"/>
    </row>
    <row r="5184" spans="9:10" x14ac:dyDescent="0.3">
      <c r="I5184" s="236"/>
      <c r="J5184" s="236"/>
    </row>
    <row r="5185" spans="9:10" x14ac:dyDescent="0.3">
      <c r="I5185" s="236"/>
      <c r="J5185" s="236"/>
    </row>
    <row r="5186" spans="9:10" x14ac:dyDescent="0.3">
      <c r="I5186" s="236"/>
      <c r="J5186" s="236"/>
    </row>
    <row r="5187" spans="9:10" x14ac:dyDescent="0.3">
      <c r="I5187" s="236"/>
      <c r="J5187" s="236"/>
    </row>
    <row r="5188" spans="9:10" x14ac:dyDescent="0.3">
      <c r="I5188" s="236"/>
      <c r="J5188" s="236"/>
    </row>
    <row r="5189" spans="9:10" x14ac:dyDescent="0.3">
      <c r="I5189" s="236"/>
      <c r="J5189" s="236"/>
    </row>
    <row r="5190" spans="9:10" x14ac:dyDescent="0.3">
      <c r="I5190" s="236"/>
      <c r="J5190" s="236"/>
    </row>
    <row r="5191" spans="9:10" x14ac:dyDescent="0.3">
      <c r="I5191" s="236"/>
      <c r="J5191" s="236"/>
    </row>
    <row r="5192" spans="9:10" x14ac:dyDescent="0.3">
      <c r="I5192" s="236"/>
      <c r="J5192" s="236"/>
    </row>
    <row r="5193" spans="9:10" x14ac:dyDescent="0.3">
      <c r="I5193" s="236"/>
      <c r="J5193" s="236"/>
    </row>
    <row r="5194" spans="9:10" x14ac:dyDescent="0.3">
      <c r="I5194" s="236"/>
      <c r="J5194" s="236"/>
    </row>
    <row r="5195" spans="9:10" x14ac:dyDescent="0.3">
      <c r="I5195" s="236"/>
      <c r="J5195" s="236"/>
    </row>
    <row r="5196" spans="9:10" x14ac:dyDescent="0.3">
      <c r="I5196" s="236"/>
      <c r="J5196" s="236"/>
    </row>
    <row r="5197" spans="9:10" x14ac:dyDescent="0.3">
      <c r="I5197" s="236"/>
      <c r="J5197" s="236"/>
    </row>
    <row r="5198" spans="9:10" x14ac:dyDescent="0.3">
      <c r="I5198" s="236"/>
      <c r="J5198" s="236"/>
    </row>
    <row r="5199" spans="9:10" x14ac:dyDescent="0.3">
      <c r="I5199" s="236"/>
      <c r="J5199" s="236"/>
    </row>
    <row r="5200" spans="9:10" x14ac:dyDescent="0.3">
      <c r="I5200" s="236"/>
      <c r="J5200" s="236"/>
    </row>
    <row r="5201" spans="9:10" x14ac:dyDescent="0.3">
      <c r="I5201" s="236"/>
      <c r="J5201" s="236"/>
    </row>
    <row r="5202" spans="9:10" x14ac:dyDescent="0.3">
      <c r="I5202" s="236"/>
      <c r="J5202" s="236"/>
    </row>
    <row r="5203" spans="9:10" x14ac:dyDescent="0.3">
      <c r="I5203" s="236"/>
      <c r="J5203" s="236"/>
    </row>
    <row r="5204" spans="9:10" x14ac:dyDescent="0.3">
      <c r="I5204" s="236"/>
      <c r="J5204" s="236"/>
    </row>
    <row r="5205" spans="9:10" x14ac:dyDescent="0.3">
      <c r="I5205" s="236"/>
      <c r="J5205" s="236"/>
    </row>
    <row r="5206" spans="9:10" x14ac:dyDescent="0.3">
      <c r="I5206" s="236"/>
      <c r="J5206" s="236"/>
    </row>
    <row r="5207" spans="9:10" x14ac:dyDescent="0.3">
      <c r="I5207" s="236"/>
      <c r="J5207" s="236"/>
    </row>
    <row r="5208" spans="9:10" x14ac:dyDescent="0.3">
      <c r="I5208" s="236"/>
      <c r="J5208" s="236"/>
    </row>
    <row r="5209" spans="9:10" x14ac:dyDescent="0.3">
      <c r="I5209" s="236"/>
      <c r="J5209" s="236"/>
    </row>
    <row r="5210" spans="9:10" x14ac:dyDescent="0.3">
      <c r="I5210" s="236"/>
      <c r="J5210" s="236"/>
    </row>
    <row r="5211" spans="9:10" x14ac:dyDescent="0.3">
      <c r="I5211" s="236"/>
      <c r="J5211" s="236"/>
    </row>
    <row r="5212" spans="9:10" x14ac:dyDescent="0.3">
      <c r="I5212" s="236"/>
      <c r="J5212" s="236"/>
    </row>
    <row r="5213" spans="9:10" x14ac:dyDescent="0.3">
      <c r="I5213" s="236"/>
      <c r="J5213" s="236"/>
    </row>
    <row r="5214" spans="9:10" x14ac:dyDescent="0.3">
      <c r="I5214" s="236"/>
      <c r="J5214" s="236"/>
    </row>
    <row r="5215" spans="9:10" x14ac:dyDescent="0.3">
      <c r="I5215" s="236"/>
      <c r="J5215" s="236"/>
    </row>
    <row r="5216" spans="9:10" x14ac:dyDescent="0.3">
      <c r="I5216" s="236"/>
      <c r="J5216" s="236"/>
    </row>
    <row r="5217" spans="9:10" x14ac:dyDescent="0.3">
      <c r="I5217" s="236"/>
      <c r="J5217" s="236"/>
    </row>
    <row r="5218" spans="9:10" x14ac:dyDescent="0.3">
      <c r="I5218" s="236"/>
      <c r="J5218" s="236"/>
    </row>
    <row r="5219" spans="9:10" x14ac:dyDescent="0.3">
      <c r="I5219" s="236"/>
      <c r="J5219" s="236"/>
    </row>
    <row r="5220" spans="9:10" x14ac:dyDescent="0.3">
      <c r="I5220" s="236"/>
      <c r="J5220" s="236"/>
    </row>
    <row r="5221" spans="9:10" x14ac:dyDescent="0.3">
      <c r="I5221" s="236"/>
      <c r="J5221" s="236"/>
    </row>
    <row r="5222" spans="9:10" x14ac:dyDescent="0.3">
      <c r="I5222" s="236"/>
      <c r="J5222" s="236"/>
    </row>
    <row r="5223" spans="9:10" x14ac:dyDescent="0.3">
      <c r="I5223" s="236"/>
      <c r="J5223" s="236"/>
    </row>
    <row r="5224" spans="9:10" x14ac:dyDescent="0.3">
      <c r="I5224" s="236"/>
      <c r="J5224" s="236"/>
    </row>
    <row r="5225" spans="9:10" x14ac:dyDescent="0.3">
      <c r="I5225" s="236"/>
      <c r="J5225" s="236"/>
    </row>
    <row r="5226" spans="9:10" x14ac:dyDescent="0.3">
      <c r="I5226" s="236"/>
      <c r="J5226" s="236"/>
    </row>
    <row r="5227" spans="9:10" x14ac:dyDescent="0.3">
      <c r="I5227" s="236"/>
      <c r="J5227" s="236"/>
    </row>
    <row r="5228" spans="9:10" x14ac:dyDescent="0.3">
      <c r="I5228" s="236"/>
      <c r="J5228" s="236"/>
    </row>
    <row r="5229" spans="9:10" x14ac:dyDescent="0.3">
      <c r="I5229" s="236"/>
      <c r="J5229" s="236"/>
    </row>
    <row r="5230" spans="9:10" x14ac:dyDescent="0.3">
      <c r="I5230" s="236"/>
      <c r="J5230" s="236"/>
    </row>
    <row r="5231" spans="9:10" x14ac:dyDescent="0.3">
      <c r="I5231" s="236"/>
      <c r="J5231" s="236"/>
    </row>
    <row r="5232" spans="9:10" x14ac:dyDescent="0.3">
      <c r="I5232" s="236"/>
      <c r="J5232" s="236"/>
    </row>
    <row r="5233" spans="9:10" x14ac:dyDescent="0.3">
      <c r="I5233" s="236"/>
      <c r="J5233" s="236"/>
    </row>
    <row r="5234" spans="9:10" x14ac:dyDescent="0.3">
      <c r="I5234" s="236"/>
      <c r="J5234" s="236"/>
    </row>
    <row r="5235" spans="9:10" x14ac:dyDescent="0.3">
      <c r="I5235" s="236"/>
      <c r="J5235" s="236"/>
    </row>
    <row r="5236" spans="9:10" x14ac:dyDescent="0.3">
      <c r="I5236" s="236"/>
      <c r="J5236" s="236"/>
    </row>
    <row r="5237" spans="9:10" x14ac:dyDescent="0.3">
      <c r="I5237" s="236"/>
      <c r="J5237" s="236"/>
    </row>
    <row r="5238" spans="9:10" x14ac:dyDescent="0.3">
      <c r="I5238" s="236"/>
      <c r="J5238" s="236"/>
    </row>
    <row r="5239" spans="9:10" x14ac:dyDescent="0.3">
      <c r="I5239" s="236"/>
      <c r="J5239" s="236"/>
    </row>
    <row r="5240" spans="9:10" x14ac:dyDescent="0.3">
      <c r="I5240" s="236"/>
      <c r="J5240" s="236"/>
    </row>
    <row r="5241" spans="9:10" x14ac:dyDescent="0.3">
      <c r="I5241" s="236"/>
      <c r="J5241" s="236"/>
    </row>
    <row r="5242" spans="9:10" x14ac:dyDescent="0.3">
      <c r="I5242" s="236"/>
      <c r="J5242" s="236"/>
    </row>
    <row r="5243" spans="9:10" x14ac:dyDescent="0.3">
      <c r="I5243" s="236"/>
      <c r="J5243" s="236"/>
    </row>
    <row r="5244" spans="9:10" x14ac:dyDescent="0.3">
      <c r="I5244" s="236"/>
      <c r="J5244" s="236"/>
    </row>
    <row r="5245" spans="9:10" x14ac:dyDescent="0.3">
      <c r="I5245" s="236"/>
      <c r="J5245" s="236"/>
    </row>
    <row r="5246" spans="9:10" x14ac:dyDescent="0.3">
      <c r="I5246" s="236"/>
      <c r="J5246" s="236"/>
    </row>
    <row r="5247" spans="9:10" x14ac:dyDescent="0.3">
      <c r="I5247" s="236"/>
      <c r="J5247" s="236"/>
    </row>
    <row r="5248" spans="9:10" x14ac:dyDescent="0.3">
      <c r="I5248" s="236"/>
      <c r="J5248" s="236"/>
    </row>
    <row r="5249" spans="9:10" x14ac:dyDescent="0.3">
      <c r="I5249" s="236"/>
      <c r="J5249" s="236"/>
    </row>
    <row r="5250" spans="9:10" x14ac:dyDescent="0.3">
      <c r="I5250" s="236"/>
      <c r="J5250" s="236"/>
    </row>
    <row r="5251" spans="9:10" x14ac:dyDescent="0.3">
      <c r="I5251" s="236"/>
      <c r="J5251" s="236"/>
    </row>
    <row r="5252" spans="9:10" x14ac:dyDescent="0.3">
      <c r="I5252" s="236"/>
      <c r="J5252" s="236"/>
    </row>
    <row r="5253" spans="9:10" x14ac:dyDescent="0.3">
      <c r="I5253" s="236"/>
      <c r="J5253" s="236"/>
    </row>
    <row r="5254" spans="9:10" x14ac:dyDescent="0.3">
      <c r="I5254" s="236"/>
      <c r="J5254" s="236"/>
    </row>
    <row r="5255" spans="9:10" x14ac:dyDescent="0.3">
      <c r="I5255" s="236"/>
      <c r="J5255" s="236"/>
    </row>
    <row r="5256" spans="9:10" x14ac:dyDescent="0.3">
      <c r="I5256" s="236"/>
      <c r="J5256" s="236"/>
    </row>
    <row r="5257" spans="9:10" x14ac:dyDescent="0.3">
      <c r="I5257" s="236"/>
      <c r="J5257" s="236"/>
    </row>
    <row r="5258" spans="9:10" x14ac:dyDescent="0.3">
      <c r="I5258" s="236"/>
      <c r="J5258" s="236"/>
    </row>
    <row r="5259" spans="9:10" x14ac:dyDescent="0.3">
      <c r="I5259" s="236"/>
      <c r="J5259" s="236"/>
    </row>
    <row r="5260" spans="9:10" x14ac:dyDescent="0.3">
      <c r="I5260" s="236"/>
      <c r="J5260" s="236"/>
    </row>
    <row r="5261" spans="9:10" x14ac:dyDescent="0.3">
      <c r="I5261" s="236"/>
      <c r="J5261" s="236"/>
    </row>
    <row r="5262" spans="9:10" x14ac:dyDescent="0.3">
      <c r="I5262" s="236"/>
      <c r="J5262" s="236"/>
    </row>
    <row r="5263" spans="9:10" x14ac:dyDescent="0.3">
      <c r="I5263" s="236"/>
      <c r="J5263" s="236"/>
    </row>
    <row r="5264" spans="9:10" x14ac:dyDescent="0.3">
      <c r="I5264" s="236"/>
      <c r="J5264" s="236"/>
    </row>
    <row r="5265" spans="9:10" x14ac:dyDescent="0.3">
      <c r="I5265" s="236"/>
      <c r="J5265" s="236"/>
    </row>
    <row r="5266" spans="9:10" x14ac:dyDescent="0.3">
      <c r="I5266" s="236"/>
      <c r="J5266" s="236"/>
    </row>
    <row r="5267" spans="9:10" x14ac:dyDescent="0.3">
      <c r="I5267" s="236"/>
      <c r="J5267" s="236"/>
    </row>
    <row r="5268" spans="9:10" x14ac:dyDescent="0.3">
      <c r="I5268" s="236"/>
      <c r="J5268" s="236"/>
    </row>
    <row r="5269" spans="9:10" x14ac:dyDescent="0.3">
      <c r="I5269" s="236"/>
      <c r="J5269" s="236"/>
    </row>
    <row r="5270" spans="9:10" x14ac:dyDescent="0.3">
      <c r="I5270" s="236"/>
      <c r="J5270" s="236"/>
    </row>
    <row r="5271" spans="9:10" x14ac:dyDescent="0.3">
      <c r="I5271" s="236"/>
      <c r="J5271" s="236"/>
    </row>
    <row r="5272" spans="9:10" x14ac:dyDescent="0.3">
      <c r="I5272" s="236"/>
      <c r="J5272" s="236"/>
    </row>
    <row r="5273" spans="9:10" x14ac:dyDescent="0.3">
      <c r="I5273" s="236"/>
      <c r="J5273" s="236"/>
    </row>
    <row r="5274" spans="9:10" x14ac:dyDescent="0.3">
      <c r="I5274" s="236"/>
      <c r="J5274" s="236"/>
    </row>
    <row r="5275" spans="9:10" x14ac:dyDescent="0.3">
      <c r="I5275" s="236"/>
      <c r="J5275" s="236"/>
    </row>
    <row r="5276" spans="9:10" x14ac:dyDescent="0.3">
      <c r="I5276" s="236"/>
      <c r="J5276" s="236"/>
    </row>
    <row r="5277" spans="9:10" x14ac:dyDescent="0.3">
      <c r="I5277" s="236"/>
      <c r="J5277" s="236"/>
    </row>
    <row r="5278" spans="9:10" x14ac:dyDescent="0.3">
      <c r="I5278" s="236"/>
      <c r="J5278" s="236"/>
    </row>
    <row r="5279" spans="9:10" x14ac:dyDescent="0.3">
      <c r="I5279" s="236"/>
      <c r="J5279" s="236"/>
    </row>
    <row r="5280" spans="9:10" x14ac:dyDescent="0.3">
      <c r="I5280" s="236"/>
      <c r="J5280" s="236"/>
    </row>
    <row r="5281" spans="9:10" x14ac:dyDescent="0.3">
      <c r="I5281" s="236"/>
      <c r="J5281" s="236"/>
    </row>
    <row r="5282" spans="9:10" x14ac:dyDescent="0.3">
      <c r="I5282" s="236"/>
      <c r="J5282" s="236"/>
    </row>
    <row r="5283" spans="9:10" x14ac:dyDescent="0.3">
      <c r="I5283" s="236"/>
      <c r="J5283" s="236"/>
    </row>
    <row r="5284" spans="9:10" x14ac:dyDescent="0.3">
      <c r="I5284" s="236"/>
      <c r="J5284" s="236"/>
    </row>
    <row r="5285" spans="9:10" x14ac:dyDescent="0.3">
      <c r="I5285" s="236"/>
      <c r="J5285" s="236"/>
    </row>
    <row r="5286" spans="9:10" x14ac:dyDescent="0.3">
      <c r="I5286" s="236"/>
      <c r="J5286" s="236"/>
    </row>
    <row r="5287" spans="9:10" x14ac:dyDescent="0.3">
      <c r="I5287" s="236"/>
      <c r="J5287" s="236"/>
    </row>
    <row r="5288" spans="9:10" x14ac:dyDescent="0.3">
      <c r="I5288" s="236"/>
      <c r="J5288" s="236"/>
    </row>
    <row r="5289" spans="9:10" x14ac:dyDescent="0.3">
      <c r="I5289" s="236"/>
      <c r="J5289" s="236"/>
    </row>
    <row r="5290" spans="9:10" x14ac:dyDescent="0.3">
      <c r="I5290" s="236"/>
      <c r="J5290" s="236"/>
    </row>
    <row r="5291" spans="9:10" x14ac:dyDescent="0.3">
      <c r="I5291" s="236"/>
      <c r="J5291" s="236"/>
    </row>
    <row r="5292" spans="9:10" x14ac:dyDescent="0.3">
      <c r="I5292" s="236"/>
      <c r="J5292" s="236"/>
    </row>
    <row r="5293" spans="9:10" x14ac:dyDescent="0.3">
      <c r="I5293" s="236"/>
      <c r="J5293" s="236"/>
    </row>
    <row r="5294" spans="9:10" x14ac:dyDescent="0.3">
      <c r="I5294" s="236"/>
      <c r="J5294" s="236"/>
    </row>
    <row r="5295" spans="9:10" x14ac:dyDescent="0.3">
      <c r="I5295" s="236"/>
      <c r="J5295" s="236"/>
    </row>
    <row r="5296" spans="9:10" x14ac:dyDescent="0.3">
      <c r="I5296" s="236"/>
      <c r="J5296" s="236"/>
    </row>
    <row r="5297" spans="9:10" x14ac:dyDescent="0.3">
      <c r="I5297" s="236"/>
      <c r="J5297" s="236"/>
    </row>
    <row r="5298" spans="9:10" x14ac:dyDescent="0.3">
      <c r="I5298" s="236"/>
      <c r="J5298" s="236"/>
    </row>
    <row r="5299" spans="9:10" x14ac:dyDescent="0.3">
      <c r="I5299" s="236"/>
      <c r="J5299" s="236"/>
    </row>
    <row r="5300" spans="9:10" x14ac:dyDescent="0.3">
      <c r="I5300" s="236"/>
      <c r="J5300" s="236"/>
    </row>
    <row r="5301" spans="9:10" x14ac:dyDescent="0.3">
      <c r="I5301" s="236"/>
      <c r="J5301" s="236"/>
    </row>
    <row r="5302" spans="9:10" x14ac:dyDescent="0.3">
      <c r="I5302" s="236"/>
      <c r="J5302" s="236"/>
    </row>
    <row r="5303" spans="9:10" x14ac:dyDescent="0.3">
      <c r="I5303" s="236"/>
      <c r="J5303" s="236"/>
    </row>
    <row r="5304" spans="9:10" x14ac:dyDescent="0.3">
      <c r="I5304" s="236"/>
      <c r="J5304" s="236"/>
    </row>
    <row r="5305" spans="9:10" x14ac:dyDescent="0.3">
      <c r="I5305" s="236"/>
      <c r="J5305" s="236"/>
    </row>
    <row r="5306" spans="9:10" x14ac:dyDescent="0.3">
      <c r="I5306" s="236"/>
      <c r="J5306" s="236"/>
    </row>
    <row r="5307" spans="9:10" x14ac:dyDescent="0.3">
      <c r="I5307" s="236"/>
      <c r="J5307" s="236"/>
    </row>
    <row r="5308" spans="9:10" x14ac:dyDescent="0.3">
      <c r="I5308" s="236"/>
      <c r="J5308" s="236"/>
    </row>
    <row r="5309" spans="9:10" x14ac:dyDescent="0.3">
      <c r="I5309" s="236"/>
      <c r="J5309" s="236"/>
    </row>
    <row r="5310" spans="9:10" x14ac:dyDescent="0.3">
      <c r="I5310" s="236"/>
      <c r="J5310" s="236"/>
    </row>
    <row r="5311" spans="9:10" x14ac:dyDescent="0.3">
      <c r="I5311" s="236"/>
      <c r="J5311" s="236"/>
    </row>
    <row r="5312" spans="9:10" x14ac:dyDescent="0.3">
      <c r="I5312" s="236"/>
      <c r="J5312" s="236"/>
    </row>
    <row r="5313" spans="9:10" x14ac:dyDescent="0.3">
      <c r="I5313" s="236"/>
      <c r="J5313" s="236"/>
    </row>
    <row r="5314" spans="9:10" x14ac:dyDescent="0.3">
      <c r="I5314" s="236"/>
      <c r="J5314" s="236"/>
    </row>
    <row r="5315" spans="9:10" x14ac:dyDescent="0.3">
      <c r="I5315" s="236"/>
      <c r="J5315" s="236"/>
    </row>
    <row r="5316" spans="9:10" x14ac:dyDescent="0.3">
      <c r="I5316" s="236"/>
      <c r="J5316" s="236"/>
    </row>
    <row r="5317" spans="9:10" x14ac:dyDescent="0.3">
      <c r="I5317" s="236"/>
      <c r="J5317" s="236"/>
    </row>
    <row r="5318" spans="9:10" x14ac:dyDescent="0.3">
      <c r="I5318" s="236"/>
      <c r="J5318" s="236"/>
    </row>
    <row r="5319" spans="9:10" x14ac:dyDescent="0.3">
      <c r="I5319" s="236"/>
      <c r="J5319" s="236"/>
    </row>
    <row r="5320" spans="9:10" x14ac:dyDescent="0.3">
      <c r="I5320" s="236"/>
      <c r="J5320" s="236"/>
    </row>
    <row r="5321" spans="9:10" x14ac:dyDescent="0.3">
      <c r="I5321" s="236"/>
      <c r="J5321" s="236"/>
    </row>
    <row r="5322" spans="9:10" x14ac:dyDescent="0.3">
      <c r="I5322" s="236"/>
      <c r="J5322" s="236"/>
    </row>
    <row r="5323" spans="9:10" x14ac:dyDescent="0.3">
      <c r="I5323" s="236"/>
      <c r="J5323" s="236"/>
    </row>
    <row r="5324" spans="9:10" x14ac:dyDescent="0.3">
      <c r="I5324" s="236"/>
      <c r="J5324" s="236"/>
    </row>
    <row r="5325" spans="9:10" x14ac:dyDescent="0.3">
      <c r="I5325" s="236"/>
      <c r="J5325" s="236"/>
    </row>
    <row r="5326" spans="9:10" x14ac:dyDescent="0.3">
      <c r="I5326" s="236"/>
      <c r="J5326" s="236"/>
    </row>
    <row r="5327" spans="9:10" x14ac:dyDescent="0.3">
      <c r="I5327" s="236"/>
      <c r="J5327" s="236"/>
    </row>
    <row r="5328" spans="9:10" x14ac:dyDescent="0.3">
      <c r="I5328" s="236"/>
      <c r="J5328" s="236"/>
    </row>
    <row r="5329" spans="9:10" x14ac:dyDescent="0.3">
      <c r="I5329" s="236"/>
      <c r="J5329" s="236"/>
    </row>
    <row r="5330" spans="9:10" x14ac:dyDescent="0.3">
      <c r="I5330" s="236"/>
      <c r="J5330" s="236"/>
    </row>
    <row r="5331" spans="9:10" x14ac:dyDescent="0.3">
      <c r="I5331" s="236"/>
      <c r="J5331" s="236"/>
    </row>
    <row r="5332" spans="9:10" x14ac:dyDescent="0.3">
      <c r="I5332" s="236"/>
      <c r="J5332" s="236"/>
    </row>
    <row r="5333" spans="9:10" x14ac:dyDescent="0.3">
      <c r="I5333" s="236"/>
      <c r="J5333" s="236"/>
    </row>
    <row r="5334" spans="9:10" x14ac:dyDescent="0.3">
      <c r="I5334" s="236"/>
      <c r="J5334" s="236"/>
    </row>
    <row r="5335" spans="9:10" x14ac:dyDescent="0.3">
      <c r="I5335" s="236"/>
      <c r="J5335" s="236"/>
    </row>
    <row r="5336" spans="9:10" x14ac:dyDescent="0.3">
      <c r="I5336" s="236"/>
      <c r="J5336" s="236"/>
    </row>
    <row r="5337" spans="9:10" x14ac:dyDescent="0.3">
      <c r="I5337" s="236"/>
      <c r="J5337" s="236"/>
    </row>
    <row r="5338" spans="9:10" x14ac:dyDescent="0.3">
      <c r="I5338" s="236"/>
      <c r="J5338" s="236"/>
    </row>
    <row r="5339" spans="9:10" x14ac:dyDescent="0.3">
      <c r="I5339" s="236"/>
      <c r="J5339" s="236"/>
    </row>
    <row r="5340" spans="9:10" x14ac:dyDescent="0.3">
      <c r="I5340" s="236"/>
      <c r="J5340" s="236"/>
    </row>
    <row r="5341" spans="9:10" x14ac:dyDescent="0.3">
      <c r="I5341" s="236"/>
      <c r="J5341" s="236"/>
    </row>
    <row r="5342" spans="9:10" x14ac:dyDescent="0.3">
      <c r="I5342" s="236"/>
      <c r="J5342" s="236"/>
    </row>
    <row r="5343" spans="9:10" x14ac:dyDescent="0.3">
      <c r="I5343" s="236"/>
      <c r="J5343" s="236"/>
    </row>
    <row r="5344" spans="9:10" x14ac:dyDescent="0.3">
      <c r="I5344" s="236"/>
      <c r="J5344" s="236"/>
    </row>
    <row r="5345" spans="9:10" x14ac:dyDescent="0.3">
      <c r="I5345" s="236"/>
      <c r="J5345" s="236"/>
    </row>
    <row r="5346" spans="9:10" x14ac:dyDescent="0.3">
      <c r="I5346" s="236"/>
      <c r="J5346" s="236"/>
    </row>
    <row r="5347" spans="9:10" x14ac:dyDescent="0.3">
      <c r="I5347" s="236"/>
      <c r="J5347" s="236"/>
    </row>
    <row r="5348" spans="9:10" x14ac:dyDescent="0.3">
      <c r="I5348" s="236"/>
      <c r="J5348" s="236"/>
    </row>
    <row r="5349" spans="9:10" x14ac:dyDescent="0.3">
      <c r="I5349" s="236"/>
      <c r="J5349" s="236"/>
    </row>
    <row r="5350" spans="9:10" x14ac:dyDescent="0.3">
      <c r="I5350" s="236"/>
      <c r="J5350" s="236"/>
    </row>
    <row r="5351" spans="9:10" x14ac:dyDescent="0.3">
      <c r="I5351" s="236"/>
      <c r="J5351" s="236"/>
    </row>
    <row r="5352" spans="9:10" x14ac:dyDescent="0.3">
      <c r="I5352" s="236"/>
      <c r="J5352" s="236"/>
    </row>
    <row r="5353" spans="9:10" x14ac:dyDescent="0.3">
      <c r="I5353" s="236"/>
      <c r="J5353" s="236"/>
    </row>
    <row r="5354" spans="9:10" x14ac:dyDescent="0.3">
      <c r="I5354" s="236"/>
      <c r="J5354" s="236"/>
    </row>
    <row r="5355" spans="9:10" x14ac:dyDescent="0.3">
      <c r="I5355" s="236"/>
      <c r="J5355" s="236"/>
    </row>
    <row r="5356" spans="9:10" x14ac:dyDescent="0.3">
      <c r="I5356" s="236"/>
      <c r="J5356" s="236"/>
    </row>
    <row r="5357" spans="9:10" x14ac:dyDescent="0.3">
      <c r="I5357" s="236"/>
      <c r="J5357" s="236"/>
    </row>
    <row r="5358" spans="9:10" x14ac:dyDescent="0.3">
      <c r="I5358" s="236"/>
      <c r="J5358" s="236"/>
    </row>
    <row r="5359" spans="9:10" x14ac:dyDescent="0.3">
      <c r="I5359" s="236"/>
      <c r="J5359" s="236"/>
    </row>
    <row r="5360" spans="9:10" x14ac:dyDescent="0.3">
      <c r="I5360" s="236"/>
      <c r="J5360" s="236"/>
    </row>
    <row r="5361" spans="9:10" x14ac:dyDescent="0.3">
      <c r="I5361" s="236"/>
      <c r="J5361" s="236"/>
    </row>
    <row r="5362" spans="9:10" x14ac:dyDescent="0.3">
      <c r="I5362" s="236"/>
      <c r="J5362" s="236"/>
    </row>
    <row r="5363" spans="9:10" x14ac:dyDescent="0.3">
      <c r="I5363" s="236"/>
      <c r="J5363" s="236"/>
    </row>
    <row r="5364" spans="9:10" x14ac:dyDescent="0.3">
      <c r="I5364" s="236"/>
      <c r="J5364" s="236"/>
    </row>
    <row r="5365" spans="9:10" x14ac:dyDescent="0.3">
      <c r="I5365" s="236"/>
      <c r="J5365" s="236"/>
    </row>
    <row r="5366" spans="9:10" x14ac:dyDescent="0.3">
      <c r="I5366" s="236"/>
      <c r="J5366" s="236"/>
    </row>
    <row r="5367" spans="9:10" x14ac:dyDescent="0.3">
      <c r="I5367" s="236"/>
      <c r="J5367" s="236"/>
    </row>
    <row r="5368" spans="9:10" x14ac:dyDescent="0.3">
      <c r="I5368" s="236"/>
      <c r="J5368" s="236"/>
    </row>
    <row r="5369" spans="9:10" x14ac:dyDescent="0.3">
      <c r="I5369" s="236"/>
      <c r="J5369" s="236"/>
    </row>
    <row r="5370" spans="9:10" x14ac:dyDescent="0.3">
      <c r="I5370" s="236"/>
      <c r="J5370" s="236"/>
    </row>
    <row r="5371" spans="9:10" x14ac:dyDescent="0.3">
      <c r="I5371" s="236"/>
      <c r="J5371" s="236"/>
    </row>
    <row r="5372" spans="9:10" x14ac:dyDescent="0.3">
      <c r="I5372" s="236"/>
      <c r="J5372" s="236"/>
    </row>
    <row r="5373" spans="9:10" x14ac:dyDescent="0.3">
      <c r="I5373" s="236"/>
      <c r="J5373" s="236"/>
    </row>
    <row r="5374" spans="9:10" x14ac:dyDescent="0.3">
      <c r="I5374" s="236"/>
      <c r="J5374" s="236"/>
    </row>
    <row r="5375" spans="9:10" x14ac:dyDescent="0.3">
      <c r="I5375" s="236"/>
      <c r="J5375" s="236"/>
    </row>
    <row r="5376" spans="9:10" x14ac:dyDescent="0.3">
      <c r="I5376" s="236"/>
      <c r="J5376" s="236"/>
    </row>
    <row r="5377" spans="9:10" x14ac:dyDescent="0.3">
      <c r="I5377" s="236"/>
      <c r="J5377" s="236"/>
    </row>
    <row r="5378" spans="9:10" x14ac:dyDescent="0.3">
      <c r="I5378" s="236"/>
      <c r="J5378" s="236"/>
    </row>
    <row r="5379" spans="9:10" x14ac:dyDescent="0.3">
      <c r="I5379" s="236"/>
      <c r="J5379" s="236"/>
    </row>
    <row r="5380" spans="9:10" x14ac:dyDescent="0.3">
      <c r="I5380" s="236"/>
      <c r="J5380" s="236"/>
    </row>
    <row r="5381" spans="9:10" x14ac:dyDescent="0.3">
      <c r="I5381" s="236"/>
      <c r="J5381" s="236"/>
    </row>
    <row r="5382" spans="9:10" x14ac:dyDescent="0.3">
      <c r="I5382" s="236"/>
      <c r="J5382" s="236"/>
    </row>
    <row r="5383" spans="9:10" x14ac:dyDescent="0.3">
      <c r="I5383" s="236"/>
      <c r="J5383" s="236"/>
    </row>
    <row r="5384" spans="9:10" x14ac:dyDescent="0.3">
      <c r="I5384" s="236"/>
      <c r="J5384" s="236"/>
    </row>
    <row r="5385" spans="9:10" x14ac:dyDescent="0.3">
      <c r="I5385" s="236"/>
      <c r="J5385" s="236"/>
    </row>
    <row r="5386" spans="9:10" x14ac:dyDescent="0.3">
      <c r="I5386" s="236"/>
      <c r="J5386" s="236"/>
    </row>
    <row r="5387" spans="9:10" x14ac:dyDescent="0.3">
      <c r="I5387" s="236"/>
      <c r="J5387" s="236"/>
    </row>
    <row r="5388" spans="9:10" x14ac:dyDescent="0.3">
      <c r="I5388" s="236"/>
      <c r="J5388" s="236"/>
    </row>
    <row r="5389" spans="9:10" x14ac:dyDescent="0.3">
      <c r="I5389" s="236"/>
      <c r="J5389" s="236"/>
    </row>
    <row r="5390" spans="9:10" x14ac:dyDescent="0.3">
      <c r="I5390" s="236"/>
      <c r="J5390" s="236"/>
    </row>
    <row r="5391" spans="9:10" x14ac:dyDescent="0.3">
      <c r="I5391" s="236"/>
      <c r="J5391" s="236"/>
    </row>
    <row r="5392" spans="9:10" x14ac:dyDescent="0.3">
      <c r="I5392" s="236"/>
      <c r="J5392" s="236"/>
    </row>
    <row r="5393" spans="9:10" x14ac:dyDescent="0.3">
      <c r="I5393" s="236"/>
      <c r="J5393" s="236"/>
    </row>
    <row r="5394" spans="9:10" x14ac:dyDescent="0.3">
      <c r="I5394" s="236"/>
      <c r="J5394" s="236"/>
    </row>
    <row r="5395" spans="9:10" x14ac:dyDescent="0.3">
      <c r="I5395" s="236"/>
      <c r="J5395" s="236"/>
    </row>
    <row r="5396" spans="9:10" x14ac:dyDescent="0.3">
      <c r="I5396" s="236"/>
      <c r="J5396" s="236"/>
    </row>
    <row r="5397" spans="9:10" x14ac:dyDescent="0.3">
      <c r="I5397" s="236"/>
      <c r="J5397" s="236"/>
    </row>
    <row r="5398" spans="9:10" x14ac:dyDescent="0.3">
      <c r="I5398" s="236"/>
      <c r="J5398" s="236"/>
    </row>
    <row r="5399" spans="9:10" x14ac:dyDescent="0.3">
      <c r="I5399" s="236"/>
      <c r="J5399" s="236"/>
    </row>
    <row r="5400" spans="9:10" x14ac:dyDescent="0.3">
      <c r="I5400" s="236"/>
      <c r="J5400" s="236"/>
    </row>
    <row r="5401" spans="9:10" x14ac:dyDescent="0.3">
      <c r="I5401" s="236"/>
      <c r="J5401" s="236"/>
    </row>
    <row r="5402" spans="9:10" x14ac:dyDescent="0.3">
      <c r="I5402" s="236"/>
      <c r="J5402" s="236"/>
    </row>
    <row r="5403" spans="9:10" x14ac:dyDescent="0.3">
      <c r="I5403" s="236"/>
      <c r="J5403" s="236"/>
    </row>
    <row r="5404" spans="9:10" x14ac:dyDescent="0.3">
      <c r="I5404" s="236"/>
      <c r="J5404" s="236"/>
    </row>
    <row r="5405" spans="9:10" x14ac:dyDescent="0.3">
      <c r="I5405" s="236"/>
      <c r="J5405" s="236"/>
    </row>
    <row r="5406" spans="9:10" x14ac:dyDescent="0.3">
      <c r="I5406" s="236"/>
      <c r="J5406" s="236"/>
    </row>
    <row r="5407" spans="9:10" x14ac:dyDescent="0.3">
      <c r="I5407" s="236"/>
      <c r="J5407" s="236"/>
    </row>
    <row r="5408" spans="9:10" x14ac:dyDescent="0.3">
      <c r="I5408" s="236"/>
      <c r="J5408" s="236"/>
    </row>
    <row r="5409" spans="9:10" x14ac:dyDescent="0.3">
      <c r="I5409" s="236"/>
      <c r="J5409" s="236"/>
    </row>
    <row r="5410" spans="9:10" x14ac:dyDescent="0.3">
      <c r="I5410" s="236"/>
      <c r="J5410" s="236"/>
    </row>
    <row r="5411" spans="9:10" x14ac:dyDescent="0.3">
      <c r="I5411" s="236"/>
      <c r="J5411" s="236"/>
    </row>
    <row r="5412" spans="9:10" x14ac:dyDescent="0.3">
      <c r="I5412" s="236"/>
      <c r="J5412" s="236"/>
    </row>
    <row r="5413" spans="9:10" x14ac:dyDescent="0.3">
      <c r="I5413" s="236"/>
      <c r="J5413" s="236"/>
    </row>
    <row r="5414" spans="9:10" x14ac:dyDescent="0.3">
      <c r="I5414" s="236"/>
      <c r="J5414" s="236"/>
    </row>
    <row r="5415" spans="9:10" x14ac:dyDescent="0.3">
      <c r="I5415" s="236"/>
      <c r="J5415" s="236"/>
    </row>
    <row r="5416" spans="9:10" x14ac:dyDescent="0.3">
      <c r="I5416" s="236"/>
      <c r="J5416" s="236"/>
    </row>
    <row r="5417" spans="9:10" x14ac:dyDescent="0.3">
      <c r="I5417" s="236"/>
      <c r="J5417" s="236"/>
    </row>
    <row r="5418" spans="9:10" x14ac:dyDescent="0.3">
      <c r="I5418" s="236"/>
      <c r="J5418" s="236"/>
    </row>
    <row r="5419" spans="9:10" x14ac:dyDescent="0.3">
      <c r="I5419" s="236"/>
      <c r="J5419" s="236"/>
    </row>
    <row r="5420" spans="9:10" x14ac:dyDescent="0.3">
      <c r="I5420" s="236"/>
      <c r="J5420" s="236"/>
    </row>
    <row r="5421" spans="9:10" x14ac:dyDescent="0.3">
      <c r="I5421" s="236"/>
      <c r="J5421" s="236"/>
    </row>
    <row r="5422" spans="9:10" x14ac:dyDescent="0.3">
      <c r="I5422" s="236"/>
      <c r="J5422" s="236"/>
    </row>
    <row r="5423" spans="9:10" x14ac:dyDescent="0.3">
      <c r="I5423" s="236"/>
      <c r="J5423" s="236"/>
    </row>
    <row r="5424" spans="9:10" x14ac:dyDescent="0.3">
      <c r="I5424" s="236"/>
      <c r="J5424" s="236"/>
    </row>
    <row r="5425" spans="9:10" x14ac:dyDescent="0.3">
      <c r="I5425" s="236"/>
      <c r="J5425" s="236"/>
    </row>
    <row r="5426" spans="9:10" x14ac:dyDescent="0.3">
      <c r="I5426" s="236"/>
      <c r="J5426" s="236"/>
    </row>
    <row r="5427" spans="9:10" x14ac:dyDescent="0.3">
      <c r="I5427" s="236"/>
      <c r="J5427" s="236"/>
    </row>
    <row r="5428" spans="9:10" x14ac:dyDescent="0.3">
      <c r="I5428" s="236"/>
      <c r="J5428" s="236"/>
    </row>
    <row r="5429" spans="9:10" x14ac:dyDescent="0.3">
      <c r="I5429" s="236"/>
      <c r="J5429" s="236"/>
    </row>
    <row r="5430" spans="9:10" x14ac:dyDescent="0.3">
      <c r="I5430" s="236"/>
      <c r="J5430" s="236"/>
    </row>
    <row r="5431" spans="9:10" x14ac:dyDescent="0.3">
      <c r="I5431" s="236"/>
      <c r="J5431" s="236"/>
    </row>
    <row r="5432" spans="9:10" x14ac:dyDescent="0.3">
      <c r="I5432" s="236"/>
      <c r="J5432" s="236"/>
    </row>
    <row r="5433" spans="9:10" x14ac:dyDescent="0.3">
      <c r="I5433" s="236"/>
      <c r="J5433" s="236"/>
    </row>
    <row r="5434" spans="9:10" x14ac:dyDescent="0.3">
      <c r="I5434" s="236"/>
      <c r="J5434" s="236"/>
    </row>
    <row r="5435" spans="9:10" x14ac:dyDescent="0.3">
      <c r="I5435" s="236"/>
      <c r="J5435" s="236"/>
    </row>
    <row r="5436" spans="9:10" x14ac:dyDescent="0.3">
      <c r="I5436" s="236"/>
      <c r="J5436" s="236"/>
    </row>
    <row r="5437" spans="9:10" x14ac:dyDescent="0.3">
      <c r="I5437" s="236"/>
      <c r="J5437" s="236"/>
    </row>
    <row r="5438" spans="9:10" x14ac:dyDescent="0.3">
      <c r="I5438" s="236"/>
      <c r="J5438" s="236"/>
    </row>
    <row r="5439" spans="9:10" x14ac:dyDescent="0.3">
      <c r="I5439" s="236"/>
      <c r="J5439" s="236"/>
    </row>
    <row r="5440" spans="9:10" x14ac:dyDescent="0.3">
      <c r="I5440" s="236"/>
      <c r="J5440" s="236"/>
    </row>
    <row r="5441" spans="9:10" x14ac:dyDescent="0.3">
      <c r="I5441" s="236"/>
      <c r="J5441" s="236"/>
    </row>
    <row r="5442" spans="9:10" x14ac:dyDescent="0.3">
      <c r="I5442" s="236"/>
      <c r="J5442" s="236"/>
    </row>
    <row r="5443" spans="9:10" x14ac:dyDescent="0.3">
      <c r="I5443" s="236"/>
      <c r="J5443" s="236"/>
    </row>
    <row r="5444" spans="9:10" x14ac:dyDescent="0.3">
      <c r="I5444" s="236"/>
      <c r="J5444" s="236"/>
    </row>
    <row r="5445" spans="9:10" x14ac:dyDescent="0.3">
      <c r="I5445" s="236"/>
      <c r="J5445" s="236"/>
    </row>
    <row r="5446" spans="9:10" x14ac:dyDescent="0.3">
      <c r="I5446" s="236"/>
      <c r="J5446" s="236"/>
    </row>
    <row r="5447" spans="9:10" x14ac:dyDescent="0.3">
      <c r="I5447" s="236"/>
      <c r="J5447" s="236"/>
    </row>
    <row r="5448" spans="9:10" x14ac:dyDescent="0.3">
      <c r="I5448" s="236"/>
      <c r="J5448" s="236"/>
    </row>
    <row r="5449" spans="9:10" x14ac:dyDescent="0.3">
      <c r="I5449" s="236"/>
      <c r="J5449" s="236"/>
    </row>
    <row r="5450" spans="9:10" x14ac:dyDescent="0.3">
      <c r="I5450" s="236"/>
      <c r="J5450" s="236"/>
    </row>
    <row r="5451" spans="9:10" x14ac:dyDescent="0.3">
      <c r="I5451" s="236"/>
      <c r="J5451" s="236"/>
    </row>
    <row r="5452" spans="9:10" x14ac:dyDescent="0.3">
      <c r="I5452" s="236"/>
      <c r="J5452" s="236"/>
    </row>
    <row r="5453" spans="9:10" x14ac:dyDescent="0.3">
      <c r="I5453" s="236"/>
      <c r="J5453" s="236"/>
    </row>
    <row r="5454" spans="9:10" x14ac:dyDescent="0.3">
      <c r="I5454" s="236"/>
      <c r="J5454" s="236"/>
    </row>
    <row r="5455" spans="9:10" x14ac:dyDescent="0.3">
      <c r="I5455" s="236"/>
      <c r="J5455" s="236"/>
    </row>
    <row r="5456" spans="9:10" x14ac:dyDescent="0.3">
      <c r="I5456" s="236"/>
      <c r="J5456" s="236"/>
    </row>
    <row r="5457" spans="9:10" x14ac:dyDescent="0.3">
      <c r="I5457" s="236"/>
      <c r="J5457" s="236"/>
    </row>
    <row r="5458" spans="9:10" x14ac:dyDescent="0.3">
      <c r="I5458" s="236"/>
      <c r="J5458" s="236"/>
    </row>
    <row r="5459" spans="9:10" x14ac:dyDescent="0.3">
      <c r="I5459" s="236"/>
      <c r="J5459" s="236"/>
    </row>
    <row r="5460" spans="9:10" x14ac:dyDescent="0.3">
      <c r="I5460" s="236"/>
      <c r="J5460" s="236"/>
    </row>
    <row r="5461" spans="9:10" x14ac:dyDescent="0.3">
      <c r="I5461" s="236"/>
      <c r="J5461" s="236"/>
    </row>
    <row r="5462" spans="9:10" x14ac:dyDescent="0.3">
      <c r="I5462" s="236"/>
      <c r="J5462" s="236"/>
    </row>
    <row r="5463" spans="9:10" x14ac:dyDescent="0.3">
      <c r="I5463" s="236"/>
      <c r="J5463" s="236"/>
    </row>
    <row r="5464" spans="9:10" x14ac:dyDescent="0.3">
      <c r="I5464" s="236"/>
      <c r="J5464" s="236"/>
    </row>
    <row r="5465" spans="9:10" x14ac:dyDescent="0.3">
      <c r="I5465" s="236"/>
      <c r="J5465" s="236"/>
    </row>
    <row r="5466" spans="9:10" x14ac:dyDescent="0.3">
      <c r="I5466" s="236"/>
      <c r="J5466" s="236"/>
    </row>
    <row r="5467" spans="9:10" x14ac:dyDescent="0.3">
      <c r="I5467" s="236"/>
      <c r="J5467" s="236"/>
    </row>
    <row r="5468" spans="9:10" x14ac:dyDescent="0.3">
      <c r="I5468" s="236"/>
      <c r="J5468" s="236"/>
    </row>
    <row r="5469" spans="9:10" x14ac:dyDescent="0.3">
      <c r="I5469" s="236"/>
      <c r="J5469" s="236"/>
    </row>
    <row r="5470" spans="9:10" x14ac:dyDescent="0.3">
      <c r="I5470" s="236"/>
      <c r="J5470" s="236"/>
    </row>
    <row r="5471" spans="9:10" x14ac:dyDescent="0.3">
      <c r="I5471" s="236"/>
      <c r="J5471" s="236"/>
    </row>
    <row r="5472" spans="9:10" x14ac:dyDescent="0.3">
      <c r="I5472" s="236"/>
      <c r="J5472" s="236"/>
    </row>
    <row r="5473" spans="9:10" x14ac:dyDescent="0.3">
      <c r="I5473" s="236"/>
      <c r="J5473" s="236"/>
    </row>
    <row r="5474" spans="9:10" x14ac:dyDescent="0.3">
      <c r="I5474" s="236"/>
      <c r="J5474" s="236"/>
    </row>
    <row r="5475" spans="9:10" x14ac:dyDescent="0.3">
      <c r="I5475" s="236"/>
      <c r="J5475" s="236"/>
    </row>
    <row r="5476" spans="9:10" x14ac:dyDescent="0.3">
      <c r="I5476" s="236"/>
      <c r="J5476" s="236"/>
    </row>
    <row r="5477" spans="9:10" x14ac:dyDescent="0.3">
      <c r="I5477" s="236"/>
      <c r="J5477" s="236"/>
    </row>
    <row r="5478" spans="9:10" x14ac:dyDescent="0.3">
      <c r="I5478" s="236"/>
      <c r="J5478" s="236"/>
    </row>
    <row r="5479" spans="9:10" x14ac:dyDescent="0.3">
      <c r="I5479" s="236"/>
      <c r="J5479" s="236"/>
    </row>
    <row r="5480" spans="9:10" x14ac:dyDescent="0.3">
      <c r="I5480" s="236"/>
      <c r="J5480" s="236"/>
    </row>
    <row r="5481" spans="9:10" x14ac:dyDescent="0.3">
      <c r="I5481" s="236"/>
      <c r="J5481" s="236"/>
    </row>
    <row r="5482" spans="9:10" x14ac:dyDescent="0.3">
      <c r="I5482" s="236"/>
      <c r="J5482" s="236"/>
    </row>
    <row r="5483" spans="9:10" x14ac:dyDescent="0.3">
      <c r="I5483" s="236"/>
      <c r="J5483" s="236"/>
    </row>
    <row r="5484" spans="9:10" x14ac:dyDescent="0.3">
      <c r="I5484" s="236"/>
      <c r="J5484" s="236"/>
    </row>
    <row r="5485" spans="9:10" x14ac:dyDescent="0.3">
      <c r="I5485" s="236"/>
      <c r="J5485" s="236"/>
    </row>
    <row r="5486" spans="9:10" x14ac:dyDescent="0.3">
      <c r="I5486" s="236"/>
      <c r="J5486" s="236"/>
    </row>
    <row r="5487" spans="9:10" x14ac:dyDescent="0.3">
      <c r="I5487" s="236"/>
      <c r="J5487" s="236"/>
    </row>
    <row r="5488" spans="9:10" x14ac:dyDescent="0.3">
      <c r="I5488" s="236"/>
      <c r="J5488" s="236"/>
    </row>
    <row r="5489" spans="9:10" x14ac:dyDescent="0.3">
      <c r="I5489" s="236"/>
      <c r="J5489" s="236"/>
    </row>
    <row r="5490" spans="9:10" x14ac:dyDescent="0.3">
      <c r="I5490" s="236"/>
      <c r="J5490" s="236"/>
    </row>
    <row r="5491" spans="9:10" x14ac:dyDescent="0.3">
      <c r="I5491" s="236"/>
      <c r="J5491" s="236"/>
    </row>
    <row r="5492" spans="9:10" x14ac:dyDescent="0.3">
      <c r="I5492" s="236"/>
      <c r="J5492" s="236"/>
    </row>
    <row r="5493" spans="9:10" x14ac:dyDescent="0.3">
      <c r="I5493" s="236"/>
      <c r="J5493" s="236"/>
    </row>
    <row r="5494" spans="9:10" x14ac:dyDescent="0.3">
      <c r="I5494" s="236"/>
      <c r="J5494" s="236"/>
    </row>
    <row r="5495" spans="9:10" x14ac:dyDescent="0.3">
      <c r="I5495" s="236"/>
      <c r="J5495" s="236"/>
    </row>
    <row r="5496" spans="9:10" x14ac:dyDescent="0.3">
      <c r="I5496" s="236"/>
      <c r="J5496" s="236"/>
    </row>
    <row r="5497" spans="9:10" x14ac:dyDescent="0.3">
      <c r="I5497" s="236"/>
      <c r="J5497" s="236"/>
    </row>
    <row r="5498" spans="9:10" x14ac:dyDescent="0.3">
      <c r="I5498" s="236"/>
      <c r="J5498" s="236"/>
    </row>
    <row r="5499" spans="9:10" x14ac:dyDescent="0.3">
      <c r="I5499" s="236"/>
      <c r="J5499" s="236"/>
    </row>
    <row r="5500" spans="9:10" x14ac:dyDescent="0.3">
      <c r="I5500" s="236"/>
      <c r="J5500" s="236"/>
    </row>
    <row r="5501" spans="9:10" x14ac:dyDescent="0.3">
      <c r="I5501" s="236"/>
      <c r="J5501" s="236"/>
    </row>
    <row r="5502" spans="9:10" x14ac:dyDescent="0.3">
      <c r="I5502" s="236"/>
      <c r="J5502" s="236"/>
    </row>
    <row r="5503" spans="9:10" x14ac:dyDescent="0.3">
      <c r="I5503" s="236"/>
      <c r="J5503" s="236"/>
    </row>
    <row r="5504" spans="9:10" x14ac:dyDescent="0.3">
      <c r="I5504" s="236"/>
      <c r="J5504" s="236"/>
    </row>
    <row r="5505" spans="9:10" x14ac:dyDescent="0.3">
      <c r="I5505" s="236"/>
      <c r="J5505" s="236"/>
    </row>
    <row r="5506" spans="9:10" x14ac:dyDescent="0.3">
      <c r="I5506" s="236"/>
      <c r="J5506" s="236"/>
    </row>
    <row r="5507" spans="9:10" x14ac:dyDescent="0.3">
      <c r="I5507" s="236"/>
      <c r="J5507" s="236"/>
    </row>
    <row r="5508" spans="9:10" x14ac:dyDescent="0.3">
      <c r="I5508" s="236"/>
      <c r="J5508" s="236"/>
    </row>
    <row r="5509" spans="9:10" x14ac:dyDescent="0.3">
      <c r="I5509" s="236"/>
      <c r="J5509" s="236"/>
    </row>
    <row r="5510" spans="9:10" x14ac:dyDescent="0.3">
      <c r="I5510" s="236"/>
      <c r="J5510" s="236"/>
    </row>
    <row r="5511" spans="9:10" x14ac:dyDescent="0.3">
      <c r="I5511" s="236"/>
      <c r="J5511" s="236"/>
    </row>
    <row r="5512" spans="9:10" x14ac:dyDescent="0.3">
      <c r="I5512" s="236"/>
      <c r="J5512" s="236"/>
    </row>
    <row r="5513" spans="9:10" x14ac:dyDescent="0.3">
      <c r="I5513" s="236"/>
      <c r="J5513" s="236"/>
    </row>
    <row r="5514" spans="9:10" x14ac:dyDescent="0.3">
      <c r="I5514" s="236"/>
      <c r="J5514" s="236"/>
    </row>
    <row r="5515" spans="9:10" x14ac:dyDescent="0.3">
      <c r="I5515" s="236"/>
      <c r="J5515" s="236"/>
    </row>
    <row r="5516" spans="9:10" x14ac:dyDescent="0.3">
      <c r="I5516" s="236"/>
      <c r="J5516" s="236"/>
    </row>
    <row r="5517" spans="9:10" x14ac:dyDescent="0.3">
      <c r="I5517" s="236"/>
      <c r="J5517" s="236"/>
    </row>
    <row r="5518" spans="9:10" x14ac:dyDescent="0.3">
      <c r="I5518" s="236"/>
      <c r="J5518" s="236"/>
    </row>
    <row r="5519" spans="9:10" x14ac:dyDescent="0.3">
      <c r="I5519" s="236"/>
      <c r="J5519" s="236"/>
    </row>
    <row r="5520" spans="9:10" x14ac:dyDescent="0.3">
      <c r="I5520" s="236"/>
      <c r="J5520" s="236"/>
    </row>
    <row r="5521" spans="9:10" x14ac:dyDescent="0.3">
      <c r="I5521" s="236"/>
      <c r="J5521" s="236"/>
    </row>
    <row r="5522" spans="9:10" x14ac:dyDescent="0.3">
      <c r="I5522" s="236"/>
      <c r="J5522" s="236"/>
    </row>
    <row r="5523" spans="9:10" x14ac:dyDescent="0.3">
      <c r="I5523" s="236"/>
      <c r="J5523" s="236"/>
    </row>
    <row r="5524" spans="9:10" x14ac:dyDescent="0.3">
      <c r="I5524" s="236"/>
      <c r="J5524" s="236"/>
    </row>
    <row r="5525" spans="9:10" x14ac:dyDescent="0.3">
      <c r="I5525" s="236"/>
      <c r="J5525" s="236"/>
    </row>
    <row r="5526" spans="9:10" x14ac:dyDescent="0.3">
      <c r="I5526" s="236"/>
      <c r="J5526" s="236"/>
    </row>
    <row r="5527" spans="9:10" x14ac:dyDescent="0.3">
      <c r="I5527" s="236"/>
      <c r="J5527" s="236"/>
    </row>
    <row r="5528" spans="9:10" x14ac:dyDescent="0.3">
      <c r="I5528" s="236"/>
      <c r="J5528" s="236"/>
    </row>
    <row r="5529" spans="9:10" x14ac:dyDescent="0.3">
      <c r="I5529" s="236"/>
      <c r="J5529" s="236"/>
    </row>
    <row r="5530" spans="9:10" x14ac:dyDescent="0.3">
      <c r="I5530" s="236"/>
      <c r="J5530" s="236"/>
    </row>
    <row r="5531" spans="9:10" x14ac:dyDescent="0.3">
      <c r="I5531" s="236"/>
      <c r="J5531" s="236"/>
    </row>
    <row r="5532" spans="9:10" x14ac:dyDescent="0.3">
      <c r="I5532" s="236"/>
      <c r="J5532" s="236"/>
    </row>
    <row r="5533" spans="9:10" x14ac:dyDescent="0.3">
      <c r="I5533" s="236"/>
      <c r="J5533" s="236"/>
    </row>
    <row r="5534" spans="9:10" x14ac:dyDescent="0.3">
      <c r="I5534" s="236"/>
      <c r="J5534" s="236"/>
    </row>
    <row r="5535" spans="9:10" x14ac:dyDescent="0.3">
      <c r="I5535" s="236"/>
      <c r="J5535" s="236"/>
    </row>
    <row r="5536" spans="9:10" x14ac:dyDescent="0.3">
      <c r="I5536" s="236"/>
      <c r="J5536" s="236"/>
    </row>
    <row r="5537" spans="9:10" x14ac:dyDescent="0.3">
      <c r="I5537" s="236"/>
      <c r="J5537" s="236"/>
    </row>
    <row r="5538" spans="9:10" x14ac:dyDescent="0.3">
      <c r="I5538" s="236"/>
      <c r="J5538" s="236"/>
    </row>
    <row r="5539" spans="9:10" x14ac:dyDescent="0.3">
      <c r="I5539" s="236"/>
      <c r="J5539" s="236"/>
    </row>
    <row r="5540" spans="9:10" x14ac:dyDescent="0.3">
      <c r="I5540" s="236"/>
      <c r="J5540" s="236"/>
    </row>
    <row r="5541" spans="9:10" x14ac:dyDescent="0.3">
      <c r="I5541" s="236"/>
      <c r="J5541" s="236"/>
    </row>
    <row r="5542" spans="9:10" x14ac:dyDescent="0.3">
      <c r="I5542" s="236"/>
      <c r="J5542" s="236"/>
    </row>
    <row r="5543" spans="9:10" x14ac:dyDescent="0.3">
      <c r="I5543" s="236"/>
      <c r="J5543" s="236"/>
    </row>
    <row r="5544" spans="9:10" x14ac:dyDescent="0.3">
      <c r="I5544" s="236"/>
      <c r="J5544" s="236"/>
    </row>
    <row r="5545" spans="9:10" x14ac:dyDescent="0.3">
      <c r="I5545" s="236"/>
      <c r="J5545" s="236"/>
    </row>
    <row r="5546" spans="9:10" x14ac:dyDescent="0.3">
      <c r="I5546" s="236"/>
      <c r="J5546" s="236"/>
    </row>
    <row r="5547" spans="9:10" x14ac:dyDescent="0.3">
      <c r="I5547" s="236"/>
      <c r="J5547" s="236"/>
    </row>
    <row r="5548" spans="9:10" x14ac:dyDescent="0.3">
      <c r="I5548" s="236"/>
      <c r="J5548" s="236"/>
    </row>
    <row r="5549" spans="9:10" x14ac:dyDescent="0.3">
      <c r="I5549" s="236"/>
      <c r="J5549" s="236"/>
    </row>
    <row r="5550" spans="9:10" x14ac:dyDescent="0.3">
      <c r="I5550" s="236"/>
      <c r="J5550" s="236"/>
    </row>
    <row r="5551" spans="9:10" x14ac:dyDescent="0.3">
      <c r="I5551" s="236"/>
      <c r="J5551" s="236"/>
    </row>
    <row r="5552" spans="9:10" x14ac:dyDescent="0.3">
      <c r="I5552" s="236"/>
      <c r="J5552" s="236"/>
    </row>
    <row r="5553" spans="9:10" x14ac:dyDescent="0.3">
      <c r="I5553" s="236"/>
      <c r="J5553" s="236"/>
    </row>
    <row r="5554" spans="9:10" x14ac:dyDescent="0.3">
      <c r="I5554" s="236"/>
      <c r="J5554" s="236"/>
    </row>
    <row r="5555" spans="9:10" x14ac:dyDescent="0.3">
      <c r="I5555" s="236"/>
      <c r="J5555" s="236"/>
    </row>
    <row r="5556" spans="9:10" x14ac:dyDescent="0.3">
      <c r="I5556" s="236"/>
      <c r="J5556" s="236"/>
    </row>
    <row r="5557" spans="9:10" x14ac:dyDescent="0.3">
      <c r="I5557" s="236"/>
      <c r="J5557" s="236"/>
    </row>
    <row r="5558" spans="9:10" x14ac:dyDescent="0.3">
      <c r="I5558" s="236"/>
      <c r="J5558" s="236"/>
    </row>
    <row r="5559" spans="9:10" x14ac:dyDescent="0.3">
      <c r="I5559" s="236"/>
      <c r="J5559" s="236"/>
    </row>
    <row r="5560" spans="9:10" x14ac:dyDescent="0.3">
      <c r="I5560" s="236"/>
      <c r="J5560" s="236"/>
    </row>
    <row r="5561" spans="9:10" x14ac:dyDescent="0.3">
      <c r="I5561" s="236"/>
      <c r="J5561" s="236"/>
    </row>
    <row r="5562" spans="9:10" x14ac:dyDescent="0.3">
      <c r="I5562" s="236"/>
      <c r="J5562" s="236"/>
    </row>
    <row r="5563" spans="9:10" x14ac:dyDescent="0.3">
      <c r="I5563" s="236"/>
      <c r="J5563" s="236"/>
    </row>
    <row r="5564" spans="9:10" x14ac:dyDescent="0.3">
      <c r="I5564" s="236"/>
      <c r="J5564" s="236"/>
    </row>
    <row r="5565" spans="9:10" x14ac:dyDescent="0.3">
      <c r="I5565" s="236"/>
      <c r="J5565" s="236"/>
    </row>
    <row r="5566" spans="9:10" x14ac:dyDescent="0.3">
      <c r="I5566" s="236"/>
      <c r="J5566" s="236"/>
    </row>
    <row r="5567" spans="9:10" x14ac:dyDescent="0.3">
      <c r="I5567" s="236"/>
      <c r="J5567" s="236"/>
    </row>
    <row r="5568" spans="9:10" x14ac:dyDescent="0.3">
      <c r="I5568" s="236"/>
      <c r="J5568" s="236"/>
    </row>
    <row r="5569" spans="9:10" x14ac:dyDescent="0.3">
      <c r="I5569" s="236"/>
      <c r="J5569" s="236"/>
    </row>
    <row r="5570" spans="9:10" x14ac:dyDescent="0.3">
      <c r="I5570" s="236"/>
      <c r="J5570" s="236"/>
    </row>
    <row r="5571" spans="9:10" x14ac:dyDescent="0.3">
      <c r="I5571" s="236"/>
      <c r="J5571" s="236"/>
    </row>
    <row r="5572" spans="9:10" x14ac:dyDescent="0.3">
      <c r="I5572" s="236"/>
      <c r="J5572" s="236"/>
    </row>
    <row r="5573" spans="9:10" x14ac:dyDescent="0.3">
      <c r="I5573" s="236"/>
      <c r="J5573" s="236"/>
    </row>
    <row r="5574" spans="9:10" x14ac:dyDescent="0.3">
      <c r="I5574" s="236"/>
      <c r="J5574" s="236"/>
    </row>
    <row r="5575" spans="9:10" x14ac:dyDescent="0.3">
      <c r="I5575" s="236"/>
      <c r="J5575" s="236"/>
    </row>
    <row r="5576" spans="9:10" x14ac:dyDescent="0.3">
      <c r="I5576" s="236"/>
      <c r="J5576" s="236"/>
    </row>
    <row r="5577" spans="9:10" x14ac:dyDescent="0.3">
      <c r="I5577" s="236"/>
      <c r="J5577" s="236"/>
    </row>
    <row r="5578" spans="9:10" x14ac:dyDescent="0.3">
      <c r="I5578" s="236"/>
      <c r="J5578" s="236"/>
    </row>
    <row r="5579" spans="9:10" x14ac:dyDescent="0.3">
      <c r="I5579" s="236"/>
      <c r="J5579" s="236"/>
    </row>
    <row r="5580" spans="9:10" x14ac:dyDescent="0.3">
      <c r="I5580" s="236"/>
      <c r="J5580" s="236"/>
    </row>
    <row r="5581" spans="9:10" x14ac:dyDescent="0.3">
      <c r="I5581" s="236"/>
      <c r="J5581" s="236"/>
    </row>
    <row r="5582" spans="9:10" x14ac:dyDescent="0.3">
      <c r="I5582" s="236"/>
      <c r="J5582" s="236"/>
    </row>
    <row r="5583" spans="9:10" x14ac:dyDescent="0.3">
      <c r="I5583" s="236"/>
      <c r="J5583" s="236"/>
    </row>
    <row r="5584" spans="9:10" x14ac:dyDescent="0.3">
      <c r="I5584" s="236"/>
      <c r="J5584" s="236"/>
    </row>
    <row r="5585" spans="9:10" x14ac:dyDescent="0.3">
      <c r="I5585" s="236"/>
      <c r="J5585" s="236"/>
    </row>
    <row r="5586" spans="9:10" x14ac:dyDescent="0.3">
      <c r="I5586" s="236"/>
      <c r="J5586" s="236"/>
    </row>
    <row r="5587" spans="9:10" x14ac:dyDescent="0.3">
      <c r="I5587" s="236"/>
      <c r="J5587" s="236"/>
    </row>
    <row r="5588" spans="9:10" x14ac:dyDescent="0.3">
      <c r="I5588" s="236"/>
      <c r="J5588" s="236"/>
    </row>
    <row r="5589" spans="9:10" x14ac:dyDescent="0.3">
      <c r="I5589" s="236"/>
      <c r="J5589" s="236"/>
    </row>
    <row r="5590" spans="9:10" x14ac:dyDescent="0.3">
      <c r="I5590" s="236"/>
      <c r="J5590" s="236"/>
    </row>
    <row r="5591" spans="9:10" x14ac:dyDescent="0.3">
      <c r="I5591" s="236"/>
      <c r="J5591" s="236"/>
    </row>
    <row r="5592" spans="9:10" x14ac:dyDescent="0.3">
      <c r="I5592" s="236"/>
      <c r="J5592" s="236"/>
    </row>
    <row r="5593" spans="9:10" x14ac:dyDescent="0.3">
      <c r="I5593" s="236"/>
      <c r="J5593" s="236"/>
    </row>
    <row r="5594" spans="9:10" x14ac:dyDescent="0.3">
      <c r="I5594" s="236"/>
      <c r="J5594" s="236"/>
    </row>
    <row r="5595" spans="9:10" x14ac:dyDescent="0.3">
      <c r="I5595" s="236"/>
      <c r="J5595" s="236"/>
    </row>
    <row r="5596" spans="9:10" x14ac:dyDescent="0.3">
      <c r="I5596" s="236"/>
      <c r="J5596" s="236"/>
    </row>
    <row r="5597" spans="9:10" x14ac:dyDescent="0.3">
      <c r="I5597" s="236"/>
      <c r="J5597" s="236"/>
    </row>
    <row r="5598" spans="9:10" x14ac:dyDescent="0.3">
      <c r="I5598" s="236"/>
      <c r="J5598" s="236"/>
    </row>
    <row r="5599" spans="9:10" x14ac:dyDescent="0.3">
      <c r="I5599" s="236"/>
      <c r="J5599" s="236"/>
    </row>
    <row r="5600" spans="9:10" x14ac:dyDescent="0.3">
      <c r="I5600" s="236"/>
      <c r="J5600" s="236"/>
    </row>
    <row r="5601" spans="9:10" x14ac:dyDescent="0.3">
      <c r="I5601" s="236"/>
      <c r="J5601" s="236"/>
    </row>
    <row r="5602" spans="9:10" x14ac:dyDescent="0.3">
      <c r="I5602" s="236"/>
      <c r="J5602" s="236"/>
    </row>
    <row r="5603" spans="9:10" x14ac:dyDescent="0.3">
      <c r="I5603" s="236"/>
      <c r="J5603" s="236"/>
    </row>
    <row r="5604" spans="9:10" x14ac:dyDescent="0.3">
      <c r="I5604" s="236"/>
      <c r="J5604" s="236"/>
    </row>
    <row r="5605" spans="9:10" x14ac:dyDescent="0.3">
      <c r="I5605" s="236"/>
      <c r="J5605" s="236"/>
    </row>
    <row r="5606" spans="9:10" x14ac:dyDescent="0.3">
      <c r="I5606" s="236"/>
      <c r="J5606" s="236"/>
    </row>
    <row r="5607" spans="9:10" x14ac:dyDescent="0.3">
      <c r="I5607" s="236"/>
      <c r="J5607" s="236"/>
    </row>
    <row r="5608" spans="9:10" x14ac:dyDescent="0.3">
      <c r="I5608" s="236"/>
      <c r="J5608" s="236"/>
    </row>
    <row r="5609" spans="9:10" x14ac:dyDescent="0.3">
      <c r="I5609" s="236"/>
      <c r="J5609" s="236"/>
    </row>
    <row r="5610" spans="9:10" x14ac:dyDescent="0.3">
      <c r="I5610" s="236"/>
      <c r="J5610" s="236"/>
    </row>
    <row r="5611" spans="9:10" x14ac:dyDescent="0.3">
      <c r="I5611" s="236"/>
      <c r="J5611" s="236"/>
    </row>
    <row r="5612" spans="9:10" x14ac:dyDescent="0.3">
      <c r="I5612" s="236"/>
      <c r="J5612" s="236"/>
    </row>
    <row r="5613" spans="9:10" x14ac:dyDescent="0.3">
      <c r="I5613" s="236"/>
      <c r="J5613" s="236"/>
    </row>
    <row r="5614" spans="9:10" x14ac:dyDescent="0.3">
      <c r="I5614" s="236"/>
      <c r="J5614" s="236"/>
    </row>
    <row r="5615" spans="9:10" x14ac:dyDescent="0.3">
      <c r="I5615" s="236"/>
      <c r="J5615" s="236"/>
    </row>
    <row r="5616" spans="9:10" x14ac:dyDescent="0.3">
      <c r="I5616" s="236"/>
      <c r="J5616" s="236"/>
    </row>
    <row r="5617" spans="9:10" x14ac:dyDescent="0.3">
      <c r="I5617" s="236"/>
      <c r="J5617" s="236"/>
    </row>
    <row r="5618" spans="9:10" x14ac:dyDescent="0.3">
      <c r="I5618" s="236"/>
      <c r="J5618" s="236"/>
    </row>
    <row r="5619" spans="9:10" x14ac:dyDescent="0.3">
      <c r="I5619" s="236"/>
      <c r="J5619" s="236"/>
    </row>
    <row r="5620" spans="9:10" x14ac:dyDescent="0.3">
      <c r="I5620" s="236"/>
      <c r="J5620" s="236"/>
    </row>
    <row r="5621" spans="9:10" x14ac:dyDescent="0.3">
      <c r="I5621" s="236"/>
      <c r="J5621" s="236"/>
    </row>
    <row r="5622" spans="9:10" x14ac:dyDescent="0.3">
      <c r="I5622" s="236"/>
      <c r="J5622" s="236"/>
    </row>
    <row r="5623" spans="9:10" x14ac:dyDescent="0.3">
      <c r="I5623" s="236"/>
      <c r="J5623" s="236"/>
    </row>
    <row r="5624" spans="9:10" x14ac:dyDescent="0.3">
      <c r="I5624" s="236"/>
      <c r="J5624" s="236"/>
    </row>
    <row r="5625" spans="9:10" x14ac:dyDescent="0.3">
      <c r="I5625" s="236"/>
      <c r="J5625" s="236"/>
    </row>
    <row r="5626" spans="9:10" x14ac:dyDescent="0.3">
      <c r="I5626" s="236"/>
      <c r="J5626" s="236"/>
    </row>
    <row r="5627" spans="9:10" x14ac:dyDescent="0.3">
      <c r="I5627" s="236"/>
      <c r="J5627" s="236"/>
    </row>
    <row r="5628" spans="9:10" x14ac:dyDescent="0.3">
      <c r="I5628" s="236"/>
      <c r="J5628" s="236"/>
    </row>
    <row r="5629" spans="9:10" x14ac:dyDescent="0.3">
      <c r="I5629" s="236"/>
      <c r="J5629" s="236"/>
    </row>
    <row r="5630" spans="9:10" x14ac:dyDescent="0.3">
      <c r="I5630" s="236"/>
      <c r="J5630" s="236"/>
    </row>
    <row r="5631" spans="9:10" x14ac:dyDescent="0.3">
      <c r="I5631" s="236"/>
      <c r="J5631" s="236"/>
    </row>
    <row r="5632" spans="9:10" x14ac:dyDescent="0.3">
      <c r="I5632" s="236"/>
      <c r="J5632" s="236"/>
    </row>
    <row r="5633" spans="9:10" x14ac:dyDescent="0.3">
      <c r="I5633" s="236"/>
      <c r="J5633" s="236"/>
    </row>
    <row r="5634" spans="9:10" x14ac:dyDescent="0.3">
      <c r="I5634" s="236"/>
      <c r="J5634" s="236"/>
    </row>
    <row r="5635" spans="9:10" x14ac:dyDescent="0.3">
      <c r="I5635" s="236"/>
      <c r="J5635" s="236"/>
    </row>
    <row r="5636" spans="9:10" x14ac:dyDescent="0.3">
      <c r="I5636" s="236"/>
      <c r="J5636" s="236"/>
    </row>
    <row r="5637" spans="9:10" x14ac:dyDescent="0.3">
      <c r="I5637" s="236"/>
      <c r="J5637" s="236"/>
    </row>
    <row r="5638" spans="9:10" x14ac:dyDescent="0.3">
      <c r="I5638" s="236"/>
      <c r="J5638" s="236"/>
    </row>
    <row r="5639" spans="9:10" x14ac:dyDescent="0.3">
      <c r="I5639" s="236"/>
      <c r="J5639" s="236"/>
    </row>
    <row r="5640" spans="9:10" x14ac:dyDescent="0.3">
      <c r="I5640" s="236"/>
      <c r="J5640" s="236"/>
    </row>
    <row r="5641" spans="9:10" x14ac:dyDescent="0.3">
      <c r="I5641" s="236"/>
      <c r="J5641" s="236"/>
    </row>
    <row r="5642" spans="9:10" x14ac:dyDescent="0.3">
      <c r="I5642" s="236"/>
      <c r="J5642" s="236"/>
    </row>
    <row r="5643" spans="9:10" x14ac:dyDescent="0.3">
      <c r="I5643" s="236"/>
      <c r="J5643" s="236"/>
    </row>
    <row r="5644" spans="9:10" x14ac:dyDescent="0.3">
      <c r="I5644" s="236"/>
      <c r="J5644" s="236"/>
    </row>
    <row r="5645" spans="9:10" x14ac:dyDescent="0.3">
      <c r="I5645" s="236"/>
      <c r="J5645" s="236"/>
    </row>
    <row r="5646" spans="9:10" x14ac:dyDescent="0.3">
      <c r="I5646" s="236"/>
      <c r="J5646" s="236"/>
    </row>
    <row r="5647" spans="9:10" x14ac:dyDescent="0.3">
      <c r="I5647" s="236"/>
      <c r="J5647" s="236"/>
    </row>
    <row r="5648" spans="9:10" x14ac:dyDescent="0.3">
      <c r="I5648" s="236"/>
      <c r="J5648" s="236"/>
    </row>
    <row r="5649" spans="9:10" x14ac:dyDescent="0.3">
      <c r="I5649" s="236"/>
      <c r="J5649" s="236"/>
    </row>
    <row r="5650" spans="9:10" x14ac:dyDescent="0.3">
      <c r="I5650" s="236"/>
      <c r="J5650" s="236"/>
    </row>
    <row r="5651" spans="9:10" x14ac:dyDescent="0.3">
      <c r="I5651" s="236"/>
      <c r="J5651" s="236"/>
    </row>
    <row r="5652" spans="9:10" x14ac:dyDescent="0.3">
      <c r="I5652" s="236"/>
      <c r="J5652" s="236"/>
    </row>
    <row r="5653" spans="9:10" x14ac:dyDescent="0.3">
      <c r="I5653" s="236"/>
      <c r="J5653" s="236"/>
    </row>
    <row r="5654" spans="9:10" x14ac:dyDescent="0.3">
      <c r="I5654" s="236"/>
      <c r="J5654" s="236"/>
    </row>
    <row r="5655" spans="9:10" x14ac:dyDescent="0.3">
      <c r="I5655" s="236"/>
      <c r="J5655" s="236"/>
    </row>
    <row r="5656" spans="9:10" x14ac:dyDescent="0.3">
      <c r="I5656" s="236"/>
      <c r="J5656" s="236"/>
    </row>
    <row r="5657" spans="9:10" x14ac:dyDescent="0.3">
      <c r="I5657" s="236"/>
      <c r="J5657" s="236"/>
    </row>
    <row r="5658" spans="9:10" x14ac:dyDescent="0.3">
      <c r="I5658" s="236"/>
      <c r="J5658" s="236"/>
    </row>
    <row r="5659" spans="9:10" x14ac:dyDescent="0.3">
      <c r="I5659" s="236"/>
      <c r="J5659" s="236"/>
    </row>
    <row r="5660" spans="9:10" x14ac:dyDescent="0.3">
      <c r="I5660" s="236"/>
      <c r="J5660" s="236"/>
    </row>
    <row r="5661" spans="9:10" x14ac:dyDescent="0.3">
      <c r="I5661" s="236"/>
      <c r="J5661" s="236"/>
    </row>
    <row r="5662" spans="9:10" x14ac:dyDescent="0.3">
      <c r="I5662" s="236"/>
      <c r="J5662" s="236"/>
    </row>
    <row r="5663" spans="9:10" x14ac:dyDescent="0.3">
      <c r="I5663" s="236"/>
      <c r="J5663" s="236"/>
    </row>
    <row r="5664" spans="9:10" x14ac:dyDescent="0.3">
      <c r="I5664" s="236"/>
      <c r="J5664" s="236"/>
    </row>
    <row r="5665" spans="9:10" x14ac:dyDescent="0.3">
      <c r="I5665" s="236"/>
      <c r="J5665" s="236"/>
    </row>
    <row r="5666" spans="9:10" x14ac:dyDescent="0.3">
      <c r="I5666" s="236"/>
      <c r="J5666" s="236"/>
    </row>
    <row r="5667" spans="9:10" x14ac:dyDescent="0.3">
      <c r="I5667" s="236"/>
      <c r="J5667" s="236"/>
    </row>
    <row r="5668" spans="9:10" x14ac:dyDescent="0.3">
      <c r="I5668" s="236"/>
      <c r="J5668" s="236"/>
    </row>
    <row r="5669" spans="9:10" x14ac:dyDescent="0.3">
      <c r="I5669" s="236"/>
      <c r="J5669" s="236"/>
    </row>
    <row r="5670" spans="9:10" x14ac:dyDescent="0.3">
      <c r="I5670" s="236"/>
      <c r="J5670" s="236"/>
    </row>
    <row r="5671" spans="9:10" x14ac:dyDescent="0.3">
      <c r="I5671" s="236"/>
      <c r="J5671" s="236"/>
    </row>
    <row r="5672" spans="9:10" x14ac:dyDescent="0.3">
      <c r="I5672" s="236"/>
      <c r="J5672" s="236"/>
    </row>
    <row r="5673" spans="9:10" x14ac:dyDescent="0.3">
      <c r="I5673" s="236"/>
      <c r="J5673" s="236"/>
    </row>
    <row r="5674" spans="9:10" x14ac:dyDescent="0.3">
      <c r="I5674" s="236"/>
      <c r="J5674" s="236"/>
    </row>
    <row r="5675" spans="9:10" x14ac:dyDescent="0.3">
      <c r="I5675" s="236"/>
      <c r="J5675" s="236"/>
    </row>
    <row r="5676" spans="9:10" x14ac:dyDescent="0.3">
      <c r="I5676" s="236"/>
      <c r="J5676" s="236"/>
    </row>
    <row r="5677" spans="9:10" x14ac:dyDescent="0.3">
      <c r="I5677" s="236"/>
      <c r="J5677" s="236"/>
    </row>
    <row r="5678" spans="9:10" x14ac:dyDescent="0.3">
      <c r="I5678" s="236"/>
      <c r="J5678" s="236"/>
    </row>
    <row r="5679" spans="9:10" x14ac:dyDescent="0.3">
      <c r="I5679" s="236"/>
      <c r="J5679" s="236"/>
    </row>
    <row r="5680" spans="9:10" x14ac:dyDescent="0.3">
      <c r="I5680" s="236"/>
      <c r="J5680" s="236"/>
    </row>
    <row r="5681" spans="9:10" x14ac:dyDescent="0.3">
      <c r="I5681" s="236"/>
      <c r="J5681" s="236"/>
    </row>
    <row r="5682" spans="9:10" x14ac:dyDescent="0.3">
      <c r="I5682" s="236"/>
      <c r="J5682" s="236"/>
    </row>
    <row r="5683" spans="9:10" x14ac:dyDescent="0.3">
      <c r="I5683" s="236"/>
      <c r="J5683" s="236"/>
    </row>
    <row r="5684" spans="9:10" x14ac:dyDescent="0.3">
      <c r="I5684" s="236"/>
      <c r="J5684" s="236"/>
    </row>
    <row r="5685" spans="9:10" x14ac:dyDescent="0.3">
      <c r="I5685" s="236"/>
      <c r="J5685" s="236"/>
    </row>
    <row r="5686" spans="9:10" x14ac:dyDescent="0.3">
      <c r="I5686" s="236"/>
      <c r="J5686" s="236"/>
    </row>
    <row r="5687" spans="9:10" x14ac:dyDescent="0.3">
      <c r="I5687" s="236"/>
      <c r="J5687" s="236"/>
    </row>
    <row r="5688" spans="9:10" x14ac:dyDescent="0.3">
      <c r="I5688" s="236"/>
      <c r="J5688" s="236"/>
    </row>
    <row r="5689" spans="9:10" x14ac:dyDescent="0.3">
      <c r="I5689" s="236"/>
      <c r="J5689" s="236"/>
    </row>
    <row r="5690" spans="9:10" x14ac:dyDescent="0.3">
      <c r="I5690" s="236"/>
      <c r="J5690" s="236"/>
    </row>
    <row r="5691" spans="9:10" x14ac:dyDescent="0.3">
      <c r="I5691" s="236"/>
      <c r="J5691" s="236"/>
    </row>
    <row r="5692" spans="9:10" x14ac:dyDescent="0.3">
      <c r="I5692" s="236"/>
      <c r="J5692" s="236"/>
    </row>
    <row r="5693" spans="9:10" x14ac:dyDescent="0.3">
      <c r="I5693" s="236"/>
      <c r="J5693" s="236"/>
    </row>
    <row r="5694" spans="9:10" x14ac:dyDescent="0.3">
      <c r="I5694" s="236"/>
      <c r="J5694" s="236"/>
    </row>
    <row r="5695" spans="9:10" x14ac:dyDescent="0.3">
      <c r="I5695" s="236"/>
      <c r="J5695" s="236"/>
    </row>
    <row r="5696" spans="9:10" x14ac:dyDescent="0.3">
      <c r="I5696" s="236"/>
      <c r="J5696" s="236"/>
    </row>
    <row r="5697" spans="9:10" x14ac:dyDescent="0.3">
      <c r="I5697" s="236"/>
      <c r="J5697" s="236"/>
    </row>
    <row r="5698" spans="9:10" x14ac:dyDescent="0.3">
      <c r="I5698" s="236"/>
      <c r="J5698" s="236"/>
    </row>
    <row r="5699" spans="9:10" x14ac:dyDescent="0.3">
      <c r="I5699" s="236"/>
      <c r="J5699" s="236"/>
    </row>
    <row r="5700" spans="9:10" x14ac:dyDescent="0.3">
      <c r="I5700" s="236"/>
      <c r="J5700" s="236"/>
    </row>
    <row r="5701" spans="9:10" x14ac:dyDescent="0.3">
      <c r="I5701" s="236"/>
      <c r="J5701" s="236"/>
    </row>
    <row r="5702" spans="9:10" x14ac:dyDescent="0.3">
      <c r="I5702" s="236"/>
      <c r="J5702" s="236"/>
    </row>
    <row r="5703" spans="9:10" x14ac:dyDescent="0.3">
      <c r="I5703" s="236"/>
      <c r="J5703" s="236"/>
    </row>
    <row r="5704" spans="9:10" x14ac:dyDescent="0.3">
      <c r="I5704" s="236"/>
      <c r="J5704" s="236"/>
    </row>
    <row r="5705" spans="9:10" x14ac:dyDescent="0.3">
      <c r="I5705" s="236"/>
      <c r="J5705" s="236"/>
    </row>
    <row r="5706" spans="9:10" x14ac:dyDescent="0.3">
      <c r="I5706" s="236"/>
      <c r="J5706" s="236"/>
    </row>
    <row r="5707" spans="9:10" x14ac:dyDescent="0.3">
      <c r="I5707" s="236"/>
      <c r="J5707" s="236"/>
    </row>
    <row r="5708" spans="9:10" x14ac:dyDescent="0.3">
      <c r="I5708" s="236"/>
      <c r="J5708" s="236"/>
    </row>
    <row r="5709" spans="9:10" x14ac:dyDescent="0.3">
      <c r="I5709" s="236"/>
      <c r="J5709" s="236"/>
    </row>
    <row r="5710" spans="9:10" x14ac:dyDescent="0.3">
      <c r="I5710" s="236"/>
      <c r="J5710" s="236"/>
    </row>
    <row r="5711" spans="9:10" x14ac:dyDescent="0.3">
      <c r="I5711" s="236"/>
      <c r="J5711" s="236"/>
    </row>
    <row r="5712" spans="9:10" x14ac:dyDescent="0.3">
      <c r="I5712" s="236"/>
      <c r="J5712" s="236"/>
    </row>
    <row r="5713" spans="9:10" x14ac:dyDescent="0.3">
      <c r="I5713" s="236"/>
      <c r="J5713" s="236"/>
    </row>
    <row r="5714" spans="9:10" x14ac:dyDescent="0.3">
      <c r="I5714" s="236"/>
      <c r="J5714" s="236"/>
    </row>
    <row r="5715" spans="9:10" x14ac:dyDescent="0.3">
      <c r="I5715" s="236"/>
      <c r="J5715" s="236"/>
    </row>
    <row r="5716" spans="9:10" x14ac:dyDescent="0.3">
      <c r="I5716" s="236"/>
      <c r="J5716" s="236"/>
    </row>
    <row r="5717" spans="9:10" x14ac:dyDescent="0.3">
      <c r="I5717" s="236"/>
      <c r="J5717" s="236"/>
    </row>
    <row r="5718" spans="9:10" x14ac:dyDescent="0.3">
      <c r="I5718" s="236"/>
      <c r="J5718" s="236"/>
    </row>
    <row r="5719" spans="9:10" x14ac:dyDescent="0.3">
      <c r="I5719" s="236"/>
      <c r="J5719" s="236"/>
    </row>
    <row r="5720" spans="9:10" x14ac:dyDescent="0.3">
      <c r="I5720" s="236"/>
      <c r="J5720" s="236"/>
    </row>
    <row r="5721" spans="9:10" x14ac:dyDescent="0.3">
      <c r="I5721" s="236"/>
      <c r="J5721" s="236"/>
    </row>
    <row r="5722" spans="9:10" x14ac:dyDescent="0.3">
      <c r="I5722" s="236"/>
      <c r="J5722" s="236"/>
    </row>
    <row r="5723" spans="9:10" x14ac:dyDescent="0.3">
      <c r="I5723" s="236"/>
      <c r="J5723" s="236"/>
    </row>
    <row r="5724" spans="9:10" x14ac:dyDescent="0.3">
      <c r="I5724" s="236"/>
      <c r="J5724" s="236"/>
    </row>
    <row r="5725" spans="9:10" x14ac:dyDescent="0.3">
      <c r="I5725" s="236"/>
      <c r="J5725" s="236"/>
    </row>
    <row r="5726" spans="9:10" x14ac:dyDescent="0.3">
      <c r="I5726" s="236"/>
      <c r="J5726" s="236"/>
    </row>
    <row r="5727" spans="9:10" x14ac:dyDescent="0.3">
      <c r="I5727" s="236"/>
      <c r="J5727" s="236"/>
    </row>
    <row r="5728" spans="9:10" x14ac:dyDescent="0.3">
      <c r="I5728" s="236"/>
      <c r="J5728" s="236"/>
    </row>
    <row r="5729" spans="9:10" x14ac:dyDescent="0.3">
      <c r="I5729" s="236"/>
      <c r="J5729" s="236"/>
    </row>
    <row r="5730" spans="9:10" x14ac:dyDescent="0.3">
      <c r="I5730" s="236"/>
      <c r="J5730" s="236"/>
    </row>
    <row r="5731" spans="9:10" x14ac:dyDescent="0.3">
      <c r="I5731" s="236"/>
      <c r="J5731" s="236"/>
    </row>
    <row r="5732" spans="9:10" x14ac:dyDescent="0.3">
      <c r="I5732" s="236"/>
      <c r="J5732" s="236"/>
    </row>
    <row r="5733" spans="9:10" x14ac:dyDescent="0.3">
      <c r="I5733" s="236"/>
      <c r="J5733" s="236"/>
    </row>
    <row r="5734" spans="9:10" x14ac:dyDescent="0.3">
      <c r="I5734" s="236"/>
      <c r="J5734" s="236"/>
    </row>
    <row r="5735" spans="9:10" x14ac:dyDescent="0.3">
      <c r="I5735" s="236"/>
      <c r="J5735" s="236"/>
    </row>
    <row r="5736" spans="9:10" x14ac:dyDescent="0.3">
      <c r="I5736" s="236"/>
      <c r="J5736" s="236"/>
    </row>
    <row r="5737" spans="9:10" x14ac:dyDescent="0.3">
      <c r="I5737" s="236"/>
      <c r="J5737" s="236"/>
    </row>
    <row r="5738" spans="9:10" x14ac:dyDescent="0.3">
      <c r="I5738" s="236"/>
      <c r="J5738" s="236"/>
    </row>
    <row r="5739" spans="9:10" x14ac:dyDescent="0.3">
      <c r="I5739" s="236"/>
      <c r="J5739" s="236"/>
    </row>
    <row r="5740" spans="9:10" x14ac:dyDescent="0.3">
      <c r="I5740" s="236"/>
      <c r="J5740" s="236"/>
    </row>
    <row r="5741" spans="9:10" x14ac:dyDescent="0.3">
      <c r="I5741" s="236"/>
      <c r="J5741" s="236"/>
    </row>
    <row r="5742" spans="9:10" x14ac:dyDescent="0.3">
      <c r="I5742" s="236"/>
      <c r="J5742" s="236"/>
    </row>
    <row r="5743" spans="9:10" x14ac:dyDescent="0.3">
      <c r="I5743" s="236"/>
      <c r="J5743" s="236"/>
    </row>
    <row r="5744" spans="9:10" x14ac:dyDescent="0.3">
      <c r="I5744" s="236"/>
      <c r="J5744" s="236"/>
    </row>
    <row r="5745" spans="9:10" x14ac:dyDescent="0.3">
      <c r="I5745" s="236"/>
      <c r="J5745" s="236"/>
    </row>
    <row r="5746" spans="9:10" x14ac:dyDescent="0.3">
      <c r="I5746" s="236"/>
      <c r="J5746" s="236"/>
    </row>
    <row r="5747" spans="9:10" x14ac:dyDescent="0.3">
      <c r="I5747" s="236"/>
      <c r="J5747" s="236"/>
    </row>
    <row r="5748" spans="9:10" x14ac:dyDescent="0.3">
      <c r="I5748" s="236"/>
      <c r="J5748" s="236"/>
    </row>
    <row r="5749" spans="9:10" x14ac:dyDescent="0.3">
      <c r="I5749" s="236"/>
      <c r="J5749" s="236"/>
    </row>
    <row r="5750" spans="9:10" x14ac:dyDescent="0.3">
      <c r="I5750" s="236"/>
      <c r="J5750" s="236"/>
    </row>
    <row r="5751" spans="9:10" x14ac:dyDescent="0.3">
      <c r="I5751" s="236"/>
      <c r="J5751" s="236"/>
    </row>
    <row r="5752" spans="9:10" x14ac:dyDescent="0.3">
      <c r="I5752" s="236"/>
      <c r="J5752" s="236"/>
    </row>
    <row r="5753" spans="9:10" x14ac:dyDescent="0.3">
      <c r="I5753" s="236"/>
      <c r="J5753" s="236"/>
    </row>
    <row r="5754" spans="9:10" x14ac:dyDescent="0.3">
      <c r="I5754" s="236"/>
      <c r="J5754" s="236"/>
    </row>
    <row r="5755" spans="9:10" x14ac:dyDescent="0.3">
      <c r="I5755" s="236"/>
      <c r="J5755" s="236"/>
    </row>
    <row r="5756" spans="9:10" x14ac:dyDescent="0.3">
      <c r="I5756" s="236"/>
      <c r="J5756" s="236"/>
    </row>
    <row r="5757" spans="9:10" x14ac:dyDescent="0.3">
      <c r="I5757" s="236"/>
      <c r="J5757" s="236"/>
    </row>
    <row r="5758" spans="9:10" x14ac:dyDescent="0.3">
      <c r="I5758" s="236"/>
      <c r="J5758" s="236"/>
    </row>
    <row r="5759" spans="9:10" x14ac:dyDescent="0.3">
      <c r="I5759" s="236"/>
      <c r="J5759" s="236"/>
    </row>
    <row r="5760" spans="9:10" x14ac:dyDescent="0.3">
      <c r="I5760" s="236"/>
      <c r="J5760" s="236"/>
    </row>
    <row r="5761" spans="9:10" x14ac:dyDescent="0.3">
      <c r="I5761" s="236"/>
      <c r="J5761" s="236"/>
    </row>
    <row r="5762" spans="9:10" x14ac:dyDescent="0.3">
      <c r="I5762" s="236"/>
      <c r="J5762" s="236"/>
    </row>
    <row r="5763" spans="9:10" x14ac:dyDescent="0.3">
      <c r="I5763" s="236"/>
      <c r="J5763" s="236"/>
    </row>
    <row r="5764" spans="9:10" x14ac:dyDescent="0.3">
      <c r="I5764" s="236"/>
      <c r="J5764" s="236"/>
    </row>
    <row r="5765" spans="9:10" x14ac:dyDescent="0.3">
      <c r="I5765" s="236"/>
      <c r="J5765" s="236"/>
    </row>
    <row r="5766" spans="9:10" x14ac:dyDescent="0.3">
      <c r="I5766" s="236"/>
      <c r="J5766" s="236"/>
    </row>
    <row r="5767" spans="9:10" x14ac:dyDescent="0.3">
      <c r="I5767" s="236"/>
      <c r="J5767" s="236"/>
    </row>
    <row r="5768" spans="9:10" x14ac:dyDescent="0.3">
      <c r="I5768" s="236"/>
      <c r="J5768" s="236"/>
    </row>
    <row r="5769" spans="9:10" x14ac:dyDescent="0.3">
      <c r="I5769" s="236"/>
      <c r="J5769" s="236"/>
    </row>
    <row r="5770" spans="9:10" x14ac:dyDescent="0.3">
      <c r="I5770" s="236"/>
      <c r="J5770" s="236"/>
    </row>
    <row r="5771" spans="9:10" x14ac:dyDescent="0.3">
      <c r="I5771" s="236"/>
      <c r="J5771" s="236"/>
    </row>
    <row r="5772" spans="9:10" x14ac:dyDescent="0.3">
      <c r="I5772" s="236"/>
      <c r="J5772" s="236"/>
    </row>
    <row r="5773" spans="9:10" x14ac:dyDescent="0.3">
      <c r="I5773" s="236"/>
      <c r="J5773" s="236"/>
    </row>
    <row r="5774" spans="9:10" x14ac:dyDescent="0.3">
      <c r="I5774" s="236"/>
      <c r="J5774" s="236"/>
    </row>
    <row r="5775" spans="9:10" x14ac:dyDescent="0.3">
      <c r="I5775" s="236"/>
      <c r="J5775" s="236"/>
    </row>
    <row r="5776" spans="9:10" x14ac:dyDescent="0.3">
      <c r="I5776" s="236"/>
      <c r="J5776" s="236"/>
    </row>
    <row r="5777" spans="9:10" x14ac:dyDescent="0.3">
      <c r="I5777" s="236"/>
      <c r="J5777" s="236"/>
    </row>
    <row r="5778" spans="9:10" x14ac:dyDescent="0.3">
      <c r="I5778" s="236"/>
      <c r="J5778" s="236"/>
    </row>
    <row r="5779" spans="9:10" x14ac:dyDescent="0.3">
      <c r="I5779" s="236"/>
      <c r="J5779" s="236"/>
    </row>
    <row r="5780" spans="9:10" x14ac:dyDescent="0.3">
      <c r="I5780" s="236"/>
      <c r="J5780" s="236"/>
    </row>
    <row r="5781" spans="9:10" x14ac:dyDescent="0.3">
      <c r="I5781" s="236"/>
      <c r="J5781" s="236"/>
    </row>
    <row r="5782" spans="9:10" x14ac:dyDescent="0.3">
      <c r="I5782" s="236"/>
      <c r="J5782" s="236"/>
    </row>
    <row r="5783" spans="9:10" x14ac:dyDescent="0.3">
      <c r="I5783" s="236"/>
      <c r="J5783" s="236"/>
    </row>
    <row r="5784" spans="9:10" x14ac:dyDescent="0.3">
      <c r="I5784" s="236"/>
      <c r="J5784" s="236"/>
    </row>
    <row r="5785" spans="9:10" x14ac:dyDescent="0.3">
      <c r="I5785" s="236"/>
      <c r="J5785" s="236"/>
    </row>
    <row r="5786" spans="9:10" x14ac:dyDescent="0.3">
      <c r="I5786" s="236"/>
      <c r="J5786" s="236"/>
    </row>
    <row r="5787" spans="9:10" x14ac:dyDescent="0.3">
      <c r="I5787" s="236"/>
      <c r="J5787" s="236"/>
    </row>
    <row r="5788" spans="9:10" x14ac:dyDescent="0.3">
      <c r="I5788" s="236"/>
      <c r="J5788" s="236"/>
    </row>
    <row r="5789" spans="9:10" x14ac:dyDescent="0.3">
      <c r="I5789" s="236"/>
      <c r="J5789" s="236"/>
    </row>
    <row r="5790" spans="9:10" x14ac:dyDescent="0.3">
      <c r="I5790" s="236"/>
      <c r="J5790" s="236"/>
    </row>
    <row r="5791" spans="9:10" x14ac:dyDescent="0.3">
      <c r="I5791" s="236"/>
      <c r="J5791" s="236"/>
    </row>
    <row r="5792" spans="9:10" x14ac:dyDescent="0.3">
      <c r="I5792" s="236"/>
      <c r="J5792" s="236"/>
    </row>
    <row r="5793" spans="9:10" x14ac:dyDescent="0.3">
      <c r="I5793" s="236"/>
      <c r="J5793" s="236"/>
    </row>
    <row r="5794" spans="9:10" x14ac:dyDescent="0.3">
      <c r="I5794" s="236"/>
      <c r="J5794" s="236"/>
    </row>
    <row r="5795" spans="9:10" x14ac:dyDescent="0.3">
      <c r="I5795" s="236"/>
      <c r="J5795" s="236"/>
    </row>
    <row r="5796" spans="9:10" x14ac:dyDescent="0.3">
      <c r="I5796" s="236"/>
      <c r="J5796" s="236"/>
    </row>
    <row r="5797" spans="9:10" x14ac:dyDescent="0.3">
      <c r="I5797" s="236"/>
      <c r="J5797" s="236"/>
    </row>
    <row r="5798" spans="9:10" x14ac:dyDescent="0.3">
      <c r="I5798" s="236"/>
      <c r="J5798" s="236"/>
    </row>
    <row r="5799" spans="9:10" x14ac:dyDescent="0.3">
      <c r="I5799" s="236"/>
      <c r="J5799" s="236"/>
    </row>
    <row r="5800" spans="9:10" x14ac:dyDescent="0.3">
      <c r="I5800" s="236"/>
      <c r="J5800" s="236"/>
    </row>
    <row r="5801" spans="9:10" x14ac:dyDescent="0.3">
      <c r="I5801" s="236"/>
      <c r="J5801" s="236"/>
    </row>
    <row r="5802" spans="9:10" x14ac:dyDescent="0.3">
      <c r="I5802" s="236"/>
      <c r="J5802" s="236"/>
    </row>
    <row r="5803" spans="9:10" x14ac:dyDescent="0.3">
      <c r="I5803" s="236"/>
      <c r="J5803" s="236"/>
    </row>
    <row r="5804" spans="9:10" x14ac:dyDescent="0.3">
      <c r="I5804" s="236"/>
      <c r="J5804" s="236"/>
    </row>
    <row r="5805" spans="9:10" x14ac:dyDescent="0.3">
      <c r="I5805" s="236"/>
      <c r="J5805" s="236"/>
    </row>
    <row r="5806" spans="9:10" x14ac:dyDescent="0.3">
      <c r="I5806" s="236"/>
      <c r="J5806" s="236"/>
    </row>
    <row r="5807" spans="9:10" x14ac:dyDescent="0.3">
      <c r="I5807" s="236"/>
      <c r="J5807" s="236"/>
    </row>
    <row r="5808" spans="9:10" x14ac:dyDescent="0.3">
      <c r="I5808" s="236"/>
      <c r="J5808" s="236"/>
    </row>
    <row r="5809" spans="9:10" x14ac:dyDescent="0.3">
      <c r="I5809" s="236"/>
      <c r="J5809" s="236"/>
    </row>
    <row r="5810" spans="9:10" x14ac:dyDescent="0.3">
      <c r="I5810" s="236"/>
      <c r="J5810" s="236"/>
    </row>
    <row r="5811" spans="9:10" x14ac:dyDescent="0.3">
      <c r="I5811" s="236"/>
      <c r="J5811" s="236"/>
    </row>
    <row r="5812" spans="9:10" x14ac:dyDescent="0.3">
      <c r="I5812" s="236"/>
      <c r="J5812" s="236"/>
    </row>
    <row r="5813" spans="9:10" x14ac:dyDescent="0.3">
      <c r="I5813" s="236"/>
      <c r="J5813" s="236"/>
    </row>
    <row r="5814" spans="9:10" x14ac:dyDescent="0.3">
      <c r="I5814" s="236"/>
      <c r="J5814" s="236"/>
    </row>
    <row r="5815" spans="9:10" x14ac:dyDescent="0.3">
      <c r="I5815" s="236"/>
      <c r="J5815" s="236"/>
    </row>
    <row r="5816" spans="9:10" x14ac:dyDescent="0.3">
      <c r="I5816" s="236"/>
      <c r="J5816" s="236"/>
    </row>
    <row r="5817" spans="9:10" x14ac:dyDescent="0.3">
      <c r="I5817" s="236"/>
      <c r="J5817" s="236"/>
    </row>
    <row r="5818" spans="9:10" x14ac:dyDescent="0.3">
      <c r="I5818" s="236"/>
      <c r="J5818" s="236"/>
    </row>
    <row r="5819" spans="9:10" x14ac:dyDescent="0.3">
      <c r="I5819" s="236"/>
      <c r="J5819" s="236"/>
    </row>
    <row r="5820" spans="9:10" x14ac:dyDescent="0.3">
      <c r="I5820" s="236"/>
      <c r="J5820" s="236"/>
    </row>
    <row r="5821" spans="9:10" x14ac:dyDescent="0.3">
      <c r="I5821" s="236"/>
      <c r="J5821" s="236"/>
    </row>
    <row r="5822" spans="9:10" x14ac:dyDescent="0.3">
      <c r="I5822" s="236"/>
      <c r="J5822" s="236"/>
    </row>
    <row r="5823" spans="9:10" x14ac:dyDescent="0.3">
      <c r="I5823" s="236"/>
      <c r="J5823" s="236"/>
    </row>
    <row r="5824" spans="9:10" x14ac:dyDescent="0.3">
      <c r="I5824" s="236"/>
      <c r="J5824" s="236"/>
    </row>
    <row r="5825" spans="9:10" x14ac:dyDescent="0.3">
      <c r="I5825" s="236"/>
      <c r="J5825" s="236"/>
    </row>
    <row r="5826" spans="9:10" x14ac:dyDescent="0.3">
      <c r="I5826" s="236"/>
      <c r="J5826" s="236"/>
    </row>
    <row r="5827" spans="9:10" x14ac:dyDescent="0.3">
      <c r="I5827" s="236"/>
      <c r="J5827" s="236"/>
    </row>
    <row r="5828" spans="9:10" x14ac:dyDescent="0.3">
      <c r="I5828" s="236"/>
      <c r="J5828" s="236"/>
    </row>
    <row r="5829" spans="9:10" x14ac:dyDescent="0.3">
      <c r="I5829" s="236"/>
      <c r="J5829" s="236"/>
    </row>
    <row r="5830" spans="9:10" x14ac:dyDescent="0.3">
      <c r="I5830" s="236"/>
      <c r="J5830" s="236"/>
    </row>
    <row r="5831" spans="9:10" x14ac:dyDescent="0.3">
      <c r="I5831" s="236"/>
      <c r="J5831" s="236"/>
    </row>
    <row r="5832" spans="9:10" x14ac:dyDescent="0.3">
      <c r="I5832" s="236"/>
      <c r="J5832" s="236"/>
    </row>
    <row r="5833" spans="9:10" x14ac:dyDescent="0.3">
      <c r="I5833" s="236"/>
      <c r="J5833" s="236"/>
    </row>
    <row r="5834" spans="9:10" x14ac:dyDescent="0.3">
      <c r="I5834" s="236"/>
      <c r="J5834" s="236"/>
    </row>
    <row r="5835" spans="9:10" x14ac:dyDescent="0.3">
      <c r="I5835" s="236"/>
      <c r="J5835" s="236"/>
    </row>
    <row r="5836" spans="9:10" x14ac:dyDescent="0.3">
      <c r="I5836" s="236"/>
      <c r="J5836" s="236"/>
    </row>
    <row r="5837" spans="9:10" x14ac:dyDescent="0.3">
      <c r="I5837" s="236"/>
      <c r="J5837" s="236"/>
    </row>
    <row r="5838" spans="9:10" x14ac:dyDescent="0.3">
      <c r="I5838" s="236"/>
      <c r="J5838" s="236"/>
    </row>
    <row r="5839" spans="9:10" x14ac:dyDescent="0.3">
      <c r="I5839" s="236"/>
      <c r="J5839" s="236"/>
    </row>
    <row r="5840" spans="9:10" x14ac:dyDescent="0.3">
      <c r="I5840" s="236"/>
      <c r="J5840" s="236"/>
    </row>
    <row r="5841" spans="9:10" x14ac:dyDescent="0.3">
      <c r="I5841" s="236"/>
      <c r="J5841" s="236"/>
    </row>
    <row r="5842" spans="9:10" x14ac:dyDescent="0.3">
      <c r="I5842" s="236"/>
      <c r="J5842" s="236"/>
    </row>
    <row r="5843" spans="9:10" x14ac:dyDescent="0.3">
      <c r="I5843" s="236"/>
      <c r="J5843" s="236"/>
    </row>
    <row r="5844" spans="9:10" x14ac:dyDescent="0.3">
      <c r="I5844" s="236"/>
      <c r="J5844" s="236"/>
    </row>
    <row r="5845" spans="9:10" x14ac:dyDescent="0.3">
      <c r="I5845" s="236"/>
      <c r="J5845" s="236"/>
    </row>
    <row r="5846" spans="9:10" x14ac:dyDescent="0.3">
      <c r="I5846" s="236"/>
      <c r="J5846" s="236"/>
    </row>
    <row r="5847" spans="9:10" x14ac:dyDescent="0.3">
      <c r="I5847" s="236"/>
      <c r="J5847" s="236"/>
    </row>
    <row r="5848" spans="9:10" x14ac:dyDescent="0.3">
      <c r="I5848" s="236"/>
      <c r="J5848" s="236"/>
    </row>
    <row r="5849" spans="9:10" x14ac:dyDescent="0.3">
      <c r="I5849" s="236"/>
      <c r="J5849" s="236"/>
    </row>
    <row r="5850" spans="9:10" x14ac:dyDescent="0.3">
      <c r="I5850" s="236"/>
      <c r="J5850" s="236"/>
    </row>
    <row r="5851" spans="9:10" x14ac:dyDescent="0.3">
      <c r="I5851" s="236"/>
      <c r="J5851" s="236"/>
    </row>
    <row r="5852" spans="9:10" x14ac:dyDescent="0.3">
      <c r="I5852" s="236"/>
      <c r="J5852" s="236"/>
    </row>
    <row r="5853" spans="9:10" x14ac:dyDescent="0.3">
      <c r="I5853" s="236"/>
      <c r="J5853" s="236"/>
    </row>
    <row r="5854" spans="9:10" x14ac:dyDescent="0.3">
      <c r="I5854" s="236"/>
      <c r="J5854" s="236"/>
    </row>
    <row r="5855" spans="9:10" x14ac:dyDescent="0.3">
      <c r="I5855" s="236"/>
      <c r="J5855" s="236"/>
    </row>
    <row r="5856" spans="9:10" x14ac:dyDescent="0.3">
      <c r="I5856" s="236"/>
      <c r="J5856" s="236"/>
    </row>
    <row r="5857" spans="9:10" x14ac:dyDescent="0.3">
      <c r="I5857" s="236"/>
      <c r="J5857" s="236"/>
    </row>
    <row r="5858" spans="9:10" x14ac:dyDescent="0.3">
      <c r="I5858" s="236"/>
      <c r="J5858" s="236"/>
    </row>
    <row r="5859" spans="9:10" x14ac:dyDescent="0.3">
      <c r="I5859" s="236"/>
      <c r="J5859" s="236"/>
    </row>
    <row r="5860" spans="9:10" x14ac:dyDescent="0.3">
      <c r="I5860" s="236"/>
      <c r="J5860" s="236"/>
    </row>
    <row r="5861" spans="9:10" x14ac:dyDescent="0.3">
      <c r="I5861" s="236"/>
      <c r="J5861" s="236"/>
    </row>
    <row r="5862" spans="9:10" x14ac:dyDescent="0.3">
      <c r="I5862" s="236"/>
      <c r="J5862" s="236"/>
    </row>
    <row r="5863" spans="9:10" x14ac:dyDescent="0.3">
      <c r="I5863" s="236"/>
      <c r="J5863" s="236"/>
    </row>
    <row r="5864" spans="9:10" x14ac:dyDescent="0.3">
      <c r="I5864" s="236"/>
      <c r="J5864" s="236"/>
    </row>
    <row r="5865" spans="9:10" x14ac:dyDescent="0.3">
      <c r="I5865" s="236"/>
      <c r="J5865" s="236"/>
    </row>
    <row r="5866" spans="9:10" x14ac:dyDescent="0.3">
      <c r="I5866" s="236"/>
      <c r="J5866" s="236"/>
    </row>
    <row r="5867" spans="9:10" x14ac:dyDescent="0.3">
      <c r="I5867" s="236"/>
      <c r="J5867" s="236"/>
    </row>
    <row r="5868" spans="9:10" x14ac:dyDescent="0.3">
      <c r="I5868" s="236"/>
      <c r="J5868" s="236"/>
    </row>
    <row r="5869" spans="9:10" x14ac:dyDescent="0.3">
      <c r="I5869" s="236"/>
      <c r="J5869" s="236"/>
    </row>
    <row r="5870" spans="9:10" x14ac:dyDescent="0.3">
      <c r="I5870" s="236"/>
      <c r="J5870" s="236"/>
    </row>
    <row r="5871" spans="9:10" x14ac:dyDescent="0.3">
      <c r="I5871" s="236"/>
      <c r="J5871" s="236"/>
    </row>
    <row r="5872" spans="9:10" x14ac:dyDescent="0.3">
      <c r="I5872" s="236"/>
      <c r="J5872" s="236"/>
    </row>
    <row r="5873" spans="9:10" x14ac:dyDescent="0.3">
      <c r="I5873" s="236"/>
      <c r="J5873" s="236"/>
    </row>
    <row r="5874" spans="9:10" x14ac:dyDescent="0.3">
      <c r="I5874" s="236"/>
      <c r="J5874" s="236"/>
    </row>
    <row r="5875" spans="9:10" x14ac:dyDescent="0.3">
      <c r="I5875" s="236"/>
      <c r="J5875" s="236"/>
    </row>
    <row r="5876" spans="9:10" x14ac:dyDescent="0.3">
      <c r="I5876" s="236"/>
      <c r="J5876" s="236"/>
    </row>
    <row r="5877" spans="9:10" x14ac:dyDescent="0.3">
      <c r="I5877" s="236"/>
      <c r="J5877" s="236"/>
    </row>
    <row r="5878" spans="9:10" x14ac:dyDescent="0.3">
      <c r="I5878" s="236"/>
      <c r="J5878" s="236"/>
    </row>
    <row r="5879" spans="9:10" x14ac:dyDescent="0.3">
      <c r="I5879" s="236"/>
      <c r="J5879" s="236"/>
    </row>
    <row r="5880" spans="9:10" x14ac:dyDescent="0.3">
      <c r="I5880" s="236"/>
      <c r="J5880" s="236"/>
    </row>
    <row r="5881" spans="9:10" x14ac:dyDescent="0.3">
      <c r="I5881" s="236"/>
      <c r="J5881" s="236"/>
    </row>
    <row r="5882" spans="9:10" x14ac:dyDescent="0.3">
      <c r="I5882" s="236"/>
      <c r="J5882" s="236"/>
    </row>
    <row r="5883" spans="9:10" x14ac:dyDescent="0.3">
      <c r="I5883" s="236"/>
      <c r="J5883" s="236"/>
    </row>
    <row r="5884" spans="9:10" x14ac:dyDescent="0.3">
      <c r="I5884" s="236"/>
      <c r="J5884" s="236"/>
    </row>
    <row r="5885" spans="9:10" x14ac:dyDescent="0.3">
      <c r="I5885" s="236"/>
      <c r="J5885" s="236"/>
    </row>
    <row r="5886" spans="9:10" x14ac:dyDescent="0.3">
      <c r="I5886" s="236"/>
      <c r="J5886" s="236"/>
    </row>
    <row r="5887" spans="9:10" x14ac:dyDescent="0.3">
      <c r="I5887" s="236"/>
      <c r="J5887" s="236"/>
    </row>
    <row r="5888" spans="9:10" x14ac:dyDescent="0.3">
      <c r="I5888" s="236"/>
      <c r="J5888" s="236"/>
    </row>
    <row r="5889" spans="9:10" x14ac:dyDescent="0.3">
      <c r="I5889" s="236"/>
      <c r="J5889" s="236"/>
    </row>
    <row r="5890" spans="9:10" x14ac:dyDescent="0.3">
      <c r="I5890" s="236"/>
      <c r="J5890" s="236"/>
    </row>
    <row r="5891" spans="9:10" x14ac:dyDescent="0.3">
      <c r="I5891" s="236"/>
      <c r="J5891" s="236"/>
    </row>
    <row r="5892" spans="9:10" x14ac:dyDescent="0.3">
      <c r="I5892" s="236"/>
      <c r="J5892" s="236"/>
    </row>
    <row r="5893" spans="9:10" x14ac:dyDescent="0.3">
      <c r="I5893" s="236"/>
      <c r="J5893" s="236"/>
    </row>
    <row r="5894" spans="9:10" x14ac:dyDescent="0.3">
      <c r="I5894" s="236"/>
      <c r="J5894" s="236"/>
    </row>
    <row r="5895" spans="9:10" x14ac:dyDescent="0.3">
      <c r="I5895" s="236"/>
      <c r="J5895" s="236"/>
    </row>
    <row r="5896" spans="9:10" x14ac:dyDescent="0.3">
      <c r="I5896" s="236"/>
      <c r="J5896" s="236"/>
    </row>
    <row r="5897" spans="9:10" x14ac:dyDescent="0.3">
      <c r="I5897" s="236"/>
      <c r="J5897" s="236"/>
    </row>
    <row r="5898" spans="9:10" x14ac:dyDescent="0.3">
      <c r="I5898" s="236"/>
      <c r="J5898" s="236"/>
    </row>
    <row r="5899" spans="9:10" x14ac:dyDescent="0.3">
      <c r="I5899" s="236"/>
      <c r="J5899" s="236"/>
    </row>
    <row r="5900" spans="9:10" x14ac:dyDescent="0.3">
      <c r="I5900" s="236"/>
      <c r="J5900" s="236"/>
    </row>
    <row r="5901" spans="9:10" x14ac:dyDescent="0.3">
      <c r="I5901" s="236"/>
      <c r="J5901" s="236"/>
    </row>
    <row r="5902" spans="9:10" x14ac:dyDescent="0.3">
      <c r="I5902" s="236"/>
      <c r="J5902" s="236"/>
    </row>
    <row r="5903" spans="9:10" x14ac:dyDescent="0.3">
      <c r="I5903" s="236"/>
      <c r="J5903" s="236"/>
    </row>
    <row r="5904" spans="9:10" x14ac:dyDescent="0.3">
      <c r="I5904" s="236"/>
      <c r="J5904" s="236"/>
    </row>
    <row r="5905" spans="9:10" x14ac:dyDescent="0.3">
      <c r="I5905" s="236"/>
      <c r="J5905" s="236"/>
    </row>
    <row r="5906" spans="9:10" x14ac:dyDescent="0.3">
      <c r="I5906" s="236"/>
      <c r="J5906" s="236"/>
    </row>
    <row r="5907" spans="9:10" x14ac:dyDescent="0.3">
      <c r="I5907" s="236"/>
      <c r="J5907" s="236"/>
    </row>
    <row r="5908" spans="9:10" x14ac:dyDescent="0.3">
      <c r="I5908" s="236"/>
      <c r="J5908" s="236"/>
    </row>
    <row r="5909" spans="9:10" x14ac:dyDescent="0.3">
      <c r="I5909" s="236"/>
      <c r="J5909" s="236"/>
    </row>
    <row r="5910" spans="9:10" x14ac:dyDescent="0.3">
      <c r="I5910" s="236"/>
      <c r="J5910" s="236"/>
    </row>
    <row r="5911" spans="9:10" x14ac:dyDescent="0.3">
      <c r="I5911" s="236"/>
      <c r="J5911" s="236"/>
    </row>
    <row r="5912" spans="9:10" x14ac:dyDescent="0.3">
      <c r="I5912" s="236"/>
      <c r="J5912" s="236"/>
    </row>
    <row r="5913" spans="9:10" x14ac:dyDescent="0.3">
      <c r="I5913" s="236"/>
      <c r="J5913" s="236"/>
    </row>
    <row r="5914" spans="9:10" x14ac:dyDescent="0.3">
      <c r="I5914" s="236"/>
      <c r="J5914" s="236"/>
    </row>
    <row r="5915" spans="9:10" x14ac:dyDescent="0.3">
      <c r="I5915" s="236"/>
      <c r="J5915" s="236"/>
    </row>
    <row r="5916" spans="9:10" x14ac:dyDescent="0.3">
      <c r="I5916" s="236"/>
      <c r="J5916" s="236"/>
    </row>
    <row r="5917" spans="9:10" x14ac:dyDescent="0.3">
      <c r="I5917" s="236"/>
      <c r="J5917" s="236"/>
    </row>
    <row r="5918" spans="9:10" x14ac:dyDescent="0.3">
      <c r="I5918" s="236"/>
      <c r="J5918" s="236"/>
    </row>
    <row r="5919" spans="9:10" x14ac:dyDescent="0.3">
      <c r="I5919" s="236"/>
      <c r="J5919" s="236"/>
    </row>
    <row r="5920" spans="9:10" x14ac:dyDescent="0.3">
      <c r="I5920" s="236"/>
      <c r="J5920" s="236"/>
    </row>
    <row r="5921" spans="9:10" x14ac:dyDescent="0.3">
      <c r="I5921" s="236"/>
      <c r="J5921" s="236"/>
    </row>
    <row r="5922" spans="9:10" x14ac:dyDescent="0.3">
      <c r="I5922" s="236"/>
      <c r="J5922" s="236"/>
    </row>
    <row r="5923" spans="9:10" x14ac:dyDescent="0.3">
      <c r="I5923" s="236"/>
      <c r="J5923" s="236"/>
    </row>
    <row r="5924" spans="9:10" x14ac:dyDescent="0.3">
      <c r="I5924" s="236"/>
      <c r="J5924" s="236"/>
    </row>
    <row r="5925" spans="9:10" x14ac:dyDescent="0.3">
      <c r="I5925" s="236"/>
      <c r="J5925" s="236"/>
    </row>
    <row r="5926" spans="9:10" x14ac:dyDescent="0.3">
      <c r="I5926" s="236"/>
      <c r="J5926" s="236"/>
    </row>
    <row r="5927" spans="9:10" x14ac:dyDescent="0.3">
      <c r="I5927" s="236"/>
      <c r="J5927" s="236"/>
    </row>
    <row r="5928" spans="9:10" x14ac:dyDescent="0.3">
      <c r="I5928" s="236"/>
      <c r="J5928" s="236"/>
    </row>
    <row r="5929" spans="9:10" x14ac:dyDescent="0.3">
      <c r="I5929" s="236"/>
      <c r="J5929" s="236"/>
    </row>
    <row r="5930" spans="9:10" x14ac:dyDescent="0.3">
      <c r="I5930" s="236"/>
      <c r="J5930" s="236"/>
    </row>
    <row r="5931" spans="9:10" x14ac:dyDescent="0.3">
      <c r="I5931" s="236"/>
      <c r="J5931" s="236"/>
    </row>
    <row r="5932" spans="9:10" x14ac:dyDescent="0.3">
      <c r="I5932" s="236"/>
      <c r="J5932" s="236"/>
    </row>
    <row r="5933" spans="9:10" x14ac:dyDescent="0.3">
      <c r="I5933" s="236"/>
      <c r="J5933" s="236"/>
    </row>
    <row r="5934" spans="9:10" x14ac:dyDescent="0.3">
      <c r="I5934" s="236"/>
      <c r="J5934" s="236"/>
    </row>
    <row r="5935" spans="9:10" x14ac:dyDescent="0.3">
      <c r="I5935" s="236"/>
      <c r="J5935" s="236"/>
    </row>
    <row r="5936" spans="9:10" x14ac:dyDescent="0.3">
      <c r="I5936" s="236"/>
      <c r="J5936" s="236"/>
    </row>
    <row r="5937" spans="9:10" x14ac:dyDescent="0.3">
      <c r="I5937" s="236"/>
      <c r="J5937" s="236"/>
    </row>
    <row r="5938" spans="9:10" x14ac:dyDescent="0.3">
      <c r="I5938" s="236"/>
      <c r="J5938" s="236"/>
    </row>
    <row r="5939" spans="9:10" x14ac:dyDescent="0.3">
      <c r="I5939" s="236"/>
      <c r="J5939" s="236"/>
    </row>
    <row r="5940" spans="9:10" x14ac:dyDescent="0.3">
      <c r="I5940" s="236"/>
      <c r="J5940" s="236"/>
    </row>
    <row r="5941" spans="9:10" x14ac:dyDescent="0.3">
      <c r="I5941" s="236"/>
      <c r="J5941" s="236"/>
    </row>
    <row r="5942" spans="9:10" x14ac:dyDescent="0.3">
      <c r="I5942" s="236"/>
      <c r="J5942" s="236"/>
    </row>
    <row r="5943" spans="9:10" x14ac:dyDescent="0.3">
      <c r="I5943" s="236"/>
      <c r="J5943" s="236"/>
    </row>
    <row r="5944" spans="9:10" x14ac:dyDescent="0.3">
      <c r="I5944" s="236"/>
      <c r="J5944" s="236"/>
    </row>
    <row r="5945" spans="9:10" x14ac:dyDescent="0.3">
      <c r="I5945" s="236"/>
      <c r="J5945" s="236"/>
    </row>
    <row r="5946" spans="9:10" x14ac:dyDescent="0.3">
      <c r="I5946" s="236"/>
      <c r="J5946" s="236"/>
    </row>
    <row r="5947" spans="9:10" x14ac:dyDescent="0.3">
      <c r="I5947" s="236"/>
      <c r="J5947" s="236"/>
    </row>
    <row r="5948" spans="9:10" x14ac:dyDescent="0.3">
      <c r="I5948" s="236"/>
      <c r="J5948" s="236"/>
    </row>
    <row r="5949" spans="9:10" x14ac:dyDescent="0.3">
      <c r="I5949" s="236"/>
      <c r="J5949" s="236"/>
    </row>
    <row r="5950" spans="9:10" x14ac:dyDescent="0.3">
      <c r="I5950" s="236"/>
      <c r="J5950" s="236"/>
    </row>
    <row r="5951" spans="9:10" x14ac:dyDescent="0.3">
      <c r="I5951" s="236"/>
      <c r="J5951" s="236"/>
    </row>
    <row r="5952" spans="9:10" x14ac:dyDescent="0.3">
      <c r="I5952" s="236"/>
      <c r="J5952" s="236"/>
    </row>
    <row r="5953" spans="9:10" x14ac:dyDescent="0.3">
      <c r="I5953" s="236"/>
      <c r="J5953" s="236"/>
    </row>
    <row r="5954" spans="9:10" x14ac:dyDescent="0.3">
      <c r="I5954" s="236"/>
      <c r="J5954" s="236"/>
    </row>
    <row r="5955" spans="9:10" x14ac:dyDescent="0.3">
      <c r="I5955" s="236"/>
      <c r="J5955" s="236"/>
    </row>
    <row r="5956" spans="9:10" x14ac:dyDescent="0.3">
      <c r="I5956" s="236"/>
      <c r="J5956" s="236"/>
    </row>
    <row r="5957" spans="9:10" x14ac:dyDescent="0.3">
      <c r="I5957" s="236"/>
      <c r="J5957" s="236"/>
    </row>
    <row r="5958" spans="9:10" x14ac:dyDescent="0.3">
      <c r="I5958" s="236"/>
      <c r="J5958" s="236"/>
    </row>
    <row r="5959" spans="9:10" x14ac:dyDescent="0.3">
      <c r="I5959" s="236"/>
      <c r="J5959" s="236"/>
    </row>
    <row r="5960" spans="9:10" x14ac:dyDescent="0.3">
      <c r="I5960" s="236"/>
      <c r="J5960" s="236"/>
    </row>
    <row r="5961" spans="9:10" x14ac:dyDescent="0.3">
      <c r="I5961" s="236"/>
      <c r="J5961" s="236"/>
    </row>
    <row r="5962" spans="9:10" x14ac:dyDescent="0.3">
      <c r="I5962" s="236"/>
      <c r="J5962" s="236"/>
    </row>
    <row r="5963" spans="9:10" x14ac:dyDescent="0.3">
      <c r="I5963" s="236"/>
      <c r="J5963" s="236"/>
    </row>
    <row r="5964" spans="9:10" x14ac:dyDescent="0.3">
      <c r="I5964" s="236"/>
      <c r="J5964" s="236"/>
    </row>
    <row r="5965" spans="9:10" x14ac:dyDescent="0.3">
      <c r="I5965" s="236"/>
      <c r="J5965" s="236"/>
    </row>
    <row r="5966" spans="9:10" x14ac:dyDescent="0.3">
      <c r="I5966" s="236"/>
      <c r="J5966" s="236"/>
    </row>
    <row r="5967" spans="9:10" x14ac:dyDescent="0.3">
      <c r="I5967" s="236"/>
      <c r="J5967" s="236"/>
    </row>
    <row r="5968" spans="9:10" x14ac:dyDescent="0.3">
      <c r="I5968" s="236"/>
      <c r="J5968" s="236"/>
    </row>
    <row r="5969" spans="9:10" x14ac:dyDescent="0.3">
      <c r="I5969" s="236"/>
      <c r="J5969" s="236"/>
    </row>
    <row r="5970" spans="9:10" x14ac:dyDescent="0.3">
      <c r="I5970" s="236"/>
      <c r="J5970" s="236"/>
    </row>
    <row r="5971" spans="9:10" x14ac:dyDescent="0.3">
      <c r="I5971" s="236"/>
      <c r="J5971" s="236"/>
    </row>
    <row r="5972" spans="9:10" x14ac:dyDescent="0.3">
      <c r="I5972" s="236"/>
      <c r="J5972" s="236"/>
    </row>
    <row r="5973" spans="9:10" x14ac:dyDescent="0.3">
      <c r="I5973" s="236"/>
      <c r="J5973" s="236"/>
    </row>
    <row r="5974" spans="9:10" x14ac:dyDescent="0.3">
      <c r="I5974" s="236"/>
      <c r="J5974" s="236"/>
    </row>
    <row r="5975" spans="9:10" x14ac:dyDescent="0.3">
      <c r="I5975" s="236"/>
      <c r="J5975" s="236"/>
    </row>
    <row r="5976" spans="9:10" x14ac:dyDescent="0.3">
      <c r="I5976" s="236"/>
      <c r="J5976" s="236"/>
    </row>
    <row r="5977" spans="9:10" x14ac:dyDescent="0.3">
      <c r="I5977" s="236"/>
      <c r="J5977" s="236"/>
    </row>
    <row r="5978" spans="9:10" x14ac:dyDescent="0.3">
      <c r="I5978" s="236"/>
      <c r="J5978" s="236"/>
    </row>
    <row r="5979" spans="9:10" x14ac:dyDescent="0.3">
      <c r="I5979" s="236"/>
      <c r="J5979" s="236"/>
    </row>
    <row r="5980" spans="9:10" x14ac:dyDescent="0.3">
      <c r="I5980" s="236"/>
      <c r="J5980" s="236"/>
    </row>
    <row r="5981" spans="9:10" x14ac:dyDescent="0.3">
      <c r="I5981" s="236"/>
      <c r="J5981" s="236"/>
    </row>
    <row r="5982" spans="9:10" x14ac:dyDescent="0.3">
      <c r="I5982" s="236"/>
      <c r="J5982" s="236"/>
    </row>
    <row r="5983" spans="9:10" x14ac:dyDescent="0.3">
      <c r="I5983" s="236"/>
      <c r="J5983" s="236"/>
    </row>
    <row r="5984" spans="9:10" x14ac:dyDescent="0.3">
      <c r="I5984" s="236"/>
      <c r="J5984" s="236"/>
    </row>
    <row r="5985" spans="9:10" x14ac:dyDescent="0.3">
      <c r="I5985" s="236"/>
      <c r="J5985" s="236"/>
    </row>
    <row r="5986" spans="9:10" x14ac:dyDescent="0.3">
      <c r="I5986" s="236"/>
      <c r="J5986" s="236"/>
    </row>
    <row r="5987" spans="9:10" x14ac:dyDescent="0.3">
      <c r="I5987" s="236"/>
      <c r="J5987" s="236"/>
    </row>
    <row r="5988" spans="9:10" x14ac:dyDescent="0.3">
      <c r="I5988" s="236"/>
      <c r="J5988" s="236"/>
    </row>
    <row r="5989" spans="9:10" x14ac:dyDescent="0.3">
      <c r="I5989" s="236"/>
      <c r="J5989" s="236"/>
    </row>
    <row r="5990" spans="9:10" x14ac:dyDescent="0.3">
      <c r="I5990" s="236"/>
      <c r="J5990" s="236"/>
    </row>
    <row r="5991" spans="9:10" x14ac:dyDescent="0.3">
      <c r="I5991" s="236"/>
      <c r="J5991" s="236"/>
    </row>
    <row r="5992" spans="9:10" x14ac:dyDescent="0.3">
      <c r="I5992" s="236"/>
      <c r="J5992" s="236"/>
    </row>
    <row r="5993" spans="9:10" x14ac:dyDescent="0.3">
      <c r="I5993" s="236"/>
      <c r="J5993" s="236"/>
    </row>
    <row r="5994" spans="9:10" x14ac:dyDescent="0.3">
      <c r="I5994" s="236"/>
      <c r="J5994" s="236"/>
    </row>
    <row r="5995" spans="9:10" x14ac:dyDescent="0.3">
      <c r="I5995" s="236"/>
      <c r="J5995" s="236"/>
    </row>
    <row r="5996" spans="9:10" x14ac:dyDescent="0.3">
      <c r="I5996" s="236"/>
      <c r="J5996" s="236"/>
    </row>
    <row r="5997" spans="9:10" x14ac:dyDescent="0.3">
      <c r="I5997" s="236"/>
      <c r="J5997" s="236"/>
    </row>
    <row r="5998" spans="9:10" x14ac:dyDescent="0.3">
      <c r="I5998" s="236"/>
      <c r="J5998" s="236"/>
    </row>
    <row r="5999" spans="9:10" x14ac:dyDescent="0.3">
      <c r="I5999" s="236"/>
      <c r="J5999" s="236"/>
    </row>
    <row r="6000" spans="9:10" x14ac:dyDescent="0.3">
      <c r="I6000" s="236"/>
      <c r="J6000" s="236"/>
    </row>
    <row r="6001" spans="9:10" x14ac:dyDescent="0.3">
      <c r="I6001" s="236"/>
      <c r="J6001" s="236"/>
    </row>
    <row r="6002" spans="9:10" x14ac:dyDescent="0.3">
      <c r="I6002" s="236"/>
      <c r="J6002" s="236"/>
    </row>
    <row r="6003" spans="9:10" x14ac:dyDescent="0.3">
      <c r="I6003" s="236"/>
      <c r="J6003" s="236"/>
    </row>
    <row r="6004" spans="9:10" x14ac:dyDescent="0.3">
      <c r="I6004" s="236"/>
      <c r="J6004" s="236"/>
    </row>
    <row r="6005" spans="9:10" x14ac:dyDescent="0.3">
      <c r="I6005" s="236"/>
      <c r="J6005" s="236"/>
    </row>
    <row r="6006" spans="9:10" x14ac:dyDescent="0.3">
      <c r="I6006" s="236"/>
      <c r="J6006" s="236"/>
    </row>
    <row r="6007" spans="9:10" x14ac:dyDescent="0.3">
      <c r="I6007" s="236"/>
      <c r="J6007" s="236"/>
    </row>
    <row r="6008" spans="9:10" x14ac:dyDescent="0.3">
      <c r="I6008" s="236"/>
      <c r="J6008" s="236"/>
    </row>
    <row r="6009" spans="9:10" x14ac:dyDescent="0.3">
      <c r="I6009" s="236"/>
      <c r="J6009" s="236"/>
    </row>
    <row r="6010" spans="9:10" x14ac:dyDescent="0.3">
      <c r="I6010" s="236"/>
      <c r="J6010" s="236"/>
    </row>
    <row r="6011" spans="9:10" x14ac:dyDescent="0.3">
      <c r="I6011" s="236"/>
      <c r="J6011" s="236"/>
    </row>
    <row r="6012" spans="9:10" x14ac:dyDescent="0.3">
      <c r="I6012" s="236"/>
      <c r="J6012" s="236"/>
    </row>
    <row r="6013" spans="9:10" x14ac:dyDescent="0.3">
      <c r="I6013" s="236"/>
      <c r="J6013" s="236"/>
    </row>
    <row r="6014" spans="9:10" x14ac:dyDescent="0.3">
      <c r="I6014" s="236"/>
      <c r="J6014" s="236"/>
    </row>
    <row r="6015" spans="9:10" x14ac:dyDescent="0.3">
      <c r="I6015" s="236"/>
      <c r="J6015" s="236"/>
    </row>
    <row r="6016" spans="9:10" x14ac:dyDescent="0.3">
      <c r="I6016" s="236"/>
      <c r="J6016" s="236"/>
    </row>
    <row r="6017" spans="9:10" x14ac:dyDescent="0.3">
      <c r="I6017" s="236"/>
      <c r="J6017" s="236"/>
    </row>
    <row r="6018" spans="9:10" x14ac:dyDescent="0.3">
      <c r="I6018" s="236"/>
      <c r="J6018" s="236"/>
    </row>
    <row r="6019" spans="9:10" x14ac:dyDescent="0.3">
      <c r="I6019" s="236"/>
      <c r="J6019" s="236"/>
    </row>
    <row r="6020" spans="9:10" x14ac:dyDescent="0.3">
      <c r="I6020" s="236"/>
      <c r="J6020" s="236"/>
    </row>
    <row r="6021" spans="9:10" x14ac:dyDescent="0.3">
      <c r="I6021" s="236"/>
      <c r="J6021" s="236"/>
    </row>
    <row r="6022" spans="9:10" x14ac:dyDescent="0.3">
      <c r="I6022" s="236"/>
      <c r="J6022" s="236"/>
    </row>
    <row r="6023" spans="9:10" x14ac:dyDescent="0.3">
      <c r="I6023" s="236"/>
      <c r="J6023" s="236"/>
    </row>
    <row r="6024" spans="9:10" x14ac:dyDescent="0.3">
      <c r="I6024" s="236"/>
      <c r="J6024" s="236"/>
    </row>
    <row r="6025" spans="9:10" x14ac:dyDescent="0.3">
      <c r="I6025" s="236"/>
      <c r="J6025" s="236"/>
    </row>
    <row r="6026" spans="9:10" x14ac:dyDescent="0.3">
      <c r="I6026" s="236"/>
      <c r="J6026" s="236"/>
    </row>
    <row r="6027" spans="9:10" x14ac:dyDescent="0.3">
      <c r="I6027" s="236"/>
      <c r="J6027" s="236"/>
    </row>
    <row r="6028" spans="9:10" x14ac:dyDescent="0.3">
      <c r="I6028" s="236"/>
      <c r="J6028" s="236"/>
    </row>
    <row r="6029" spans="9:10" x14ac:dyDescent="0.3">
      <c r="I6029" s="236"/>
      <c r="J6029" s="236"/>
    </row>
    <row r="6030" spans="9:10" x14ac:dyDescent="0.3">
      <c r="I6030" s="236"/>
      <c r="J6030" s="236"/>
    </row>
    <row r="6031" spans="9:10" x14ac:dyDescent="0.3">
      <c r="I6031" s="236"/>
      <c r="J6031" s="236"/>
    </row>
    <row r="6032" spans="9:10" x14ac:dyDescent="0.3">
      <c r="I6032" s="236"/>
      <c r="J6032" s="236"/>
    </row>
    <row r="6033" spans="9:10" x14ac:dyDescent="0.3">
      <c r="I6033" s="236"/>
      <c r="J6033" s="236"/>
    </row>
    <row r="6034" spans="9:10" x14ac:dyDescent="0.3">
      <c r="I6034" s="236"/>
      <c r="J6034" s="236"/>
    </row>
    <row r="6035" spans="9:10" x14ac:dyDescent="0.3">
      <c r="I6035" s="236"/>
      <c r="J6035" s="236"/>
    </row>
    <row r="6036" spans="9:10" x14ac:dyDescent="0.3">
      <c r="I6036" s="236"/>
      <c r="J6036" s="236"/>
    </row>
    <row r="6037" spans="9:10" x14ac:dyDescent="0.3">
      <c r="I6037" s="236"/>
      <c r="J6037" s="236"/>
    </row>
    <row r="6038" spans="9:10" x14ac:dyDescent="0.3">
      <c r="I6038" s="236"/>
      <c r="J6038" s="236"/>
    </row>
    <row r="6039" spans="9:10" x14ac:dyDescent="0.3">
      <c r="I6039" s="236"/>
      <c r="J6039" s="236"/>
    </row>
    <row r="6040" spans="9:10" x14ac:dyDescent="0.3">
      <c r="I6040" s="236"/>
      <c r="J6040" s="236"/>
    </row>
    <row r="6041" spans="9:10" x14ac:dyDescent="0.3">
      <c r="I6041" s="236"/>
      <c r="J6041" s="236"/>
    </row>
    <row r="6042" spans="9:10" x14ac:dyDescent="0.3">
      <c r="I6042" s="236"/>
      <c r="J6042" s="236"/>
    </row>
    <row r="6043" spans="9:10" x14ac:dyDescent="0.3">
      <c r="I6043" s="236"/>
      <c r="J6043" s="236"/>
    </row>
    <row r="6044" spans="9:10" x14ac:dyDescent="0.3">
      <c r="I6044" s="236"/>
      <c r="J6044" s="236"/>
    </row>
    <row r="6045" spans="9:10" x14ac:dyDescent="0.3">
      <c r="I6045" s="236"/>
      <c r="J6045" s="236"/>
    </row>
    <row r="6046" spans="9:10" x14ac:dyDescent="0.3">
      <c r="I6046" s="236"/>
      <c r="J6046" s="236"/>
    </row>
    <row r="6047" spans="9:10" x14ac:dyDescent="0.3">
      <c r="I6047" s="236"/>
      <c r="J6047" s="236"/>
    </row>
    <row r="6048" spans="9:10" x14ac:dyDescent="0.3">
      <c r="I6048" s="236"/>
      <c r="J6048" s="236"/>
    </row>
    <row r="6049" spans="9:10" x14ac:dyDescent="0.3">
      <c r="I6049" s="236"/>
      <c r="J6049" s="236"/>
    </row>
    <row r="6050" spans="9:10" x14ac:dyDescent="0.3">
      <c r="I6050" s="236"/>
      <c r="J6050" s="236"/>
    </row>
    <row r="6051" spans="9:10" x14ac:dyDescent="0.3">
      <c r="I6051" s="236"/>
      <c r="J6051" s="236"/>
    </row>
    <row r="6052" spans="9:10" x14ac:dyDescent="0.3">
      <c r="I6052" s="236"/>
      <c r="J6052" s="236"/>
    </row>
    <row r="6053" spans="9:10" x14ac:dyDescent="0.3">
      <c r="I6053" s="236"/>
      <c r="J6053" s="236"/>
    </row>
    <row r="6054" spans="9:10" x14ac:dyDescent="0.3">
      <c r="I6054" s="236"/>
      <c r="J6054" s="236"/>
    </row>
    <row r="6055" spans="9:10" x14ac:dyDescent="0.3">
      <c r="I6055" s="236"/>
      <c r="J6055" s="236"/>
    </row>
    <row r="6056" spans="9:10" x14ac:dyDescent="0.3">
      <c r="I6056" s="236"/>
      <c r="J6056" s="236"/>
    </row>
    <row r="6057" spans="9:10" x14ac:dyDescent="0.3">
      <c r="I6057" s="236"/>
      <c r="J6057" s="236"/>
    </row>
    <row r="6058" spans="9:10" x14ac:dyDescent="0.3">
      <c r="I6058" s="236"/>
      <c r="J6058" s="236"/>
    </row>
    <row r="6059" spans="9:10" x14ac:dyDescent="0.3">
      <c r="I6059" s="236"/>
      <c r="J6059" s="236"/>
    </row>
    <row r="6060" spans="9:10" x14ac:dyDescent="0.3">
      <c r="I6060" s="236"/>
      <c r="J6060" s="236"/>
    </row>
    <row r="6061" spans="9:10" x14ac:dyDescent="0.3">
      <c r="I6061" s="236"/>
      <c r="J6061" s="236"/>
    </row>
    <row r="6062" spans="9:10" x14ac:dyDescent="0.3">
      <c r="I6062" s="236"/>
      <c r="J6062" s="236"/>
    </row>
    <row r="6063" spans="9:10" x14ac:dyDescent="0.3">
      <c r="I6063" s="236"/>
      <c r="J6063" s="236"/>
    </row>
    <row r="6064" spans="9:10" x14ac:dyDescent="0.3">
      <c r="I6064" s="236"/>
      <c r="J6064" s="236"/>
    </row>
    <row r="6065" spans="9:10" x14ac:dyDescent="0.3">
      <c r="I6065" s="236"/>
      <c r="J6065" s="236"/>
    </row>
    <row r="6066" spans="9:10" x14ac:dyDescent="0.3">
      <c r="I6066" s="236"/>
      <c r="J6066" s="236"/>
    </row>
    <row r="6067" spans="9:10" x14ac:dyDescent="0.3">
      <c r="I6067" s="236"/>
      <c r="J6067" s="236"/>
    </row>
    <row r="6068" spans="9:10" x14ac:dyDescent="0.3">
      <c r="I6068" s="236"/>
      <c r="J6068" s="236"/>
    </row>
    <row r="6069" spans="9:10" x14ac:dyDescent="0.3">
      <c r="I6069" s="236"/>
      <c r="J6069" s="236"/>
    </row>
    <row r="6070" spans="9:10" x14ac:dyDescent="0.3">
      <c r="I6070" s="236"/>
      <c r="J6070" s="236"/>
    </row>
    <row r="6071" spans="9:10" x14ac:dyDescent="0.3">
      <c r="I6071" s="236"/>
      <c r="J6071" s="236"/>
    </row>
    <row r="6072" spans="9:10" x14ac:dyDescent="0.3">
      <c r="I6072" s="236"/>
      <c r="J6072" s="236"/>
    </row>
    <row r="6073" spans="9:10" x14ac:dyDescent="0.3">
      <c r="I6073" s="236"/>
      <c r="J6073" s="236"/>
    </row>
    <row r="6074" spans="9:10" x14ac:dyDescent="0.3">
      <c r="I6074" s="236"/>
      <c r="J6074" s="236"/>
    </row>
    <row r="6075" spans="9:10" x14ac:dyDescent="0.3">
      <c r="I6075" s="236"/>
      <c r="J6075" s="236"/>
    </row>
    <row r="6076" spans="9:10" x14ac:dyDescent="0.3">
      <c r="I6076" s="236"/>
      <c r="J6076" s="236"/>
    </row>
    <row r="6077" spans="9:10" x14ac:dyDescent="0.3">
      <c r="I6077" s="236"/>
      <c r="J6077" s="236"/>
    </row>
    <row r="6078" spans="9:10" x14ac:dyDescent="0.3">
      <c r="I6078" s="236"/>
      <c r="J6078" s="236"/>
    </row>
    <row r="6079" spans="9:10" x14ac:dyDescent="0.3">
      <c r="I6079" s="236"/>
      <c r="J6079" s="236"/>
    </row>
    <row r="6080" spans="9:10" x14ac:dyDescent="0.3">
      <c r="I6080" s="236"/>
      <c r="J6080" s="236"/>
    </row>
    <row r="6081" spans="9:10" x14ac:dyDescent="0.3">
      <c r="I6081" s="236"/>
      <c r="J6081" s="236"/>
    </row>
    <row r="6082" spans="9:10" x14ac:dyDescent="0.3">
      <c r="I6082" s="236"/>
      <c r="J6082" s="236"/>
    </row>
    <row r="6083" spans="9:10" x14ac:dyDescent="0.3">
      <c r="I6083" s="236"/>
      <c r="J6083" s="236"/>
    </row>
    <row r="6084" spans="9:10" x14ac:dyDescent="0.3">
      <c r="I6084" s="236"/>
      <c r="J6084" s="236"/>
    </row>
    <row r="6085" spans="9:10" x14ac:dyDescent="0.3">
      <c r="I6085" s="236"/>
      <c r="J6085" s="236"/>
    </row>
    <row r="6086" spans="9:10" x14ac:dyDescent="0.3">
      <c r="I6086" s="236"/>
      <c r="J6086" s="236"/>
    </row>
    <row r="6087" spans="9:10" x14ac:dyDescent="0.3">
      <c r="I6087" s="236"/>
      <c r="J6087" s="236"/>
    </row>
    <row r="6088" spans="9:10" x14ac:dyDescent="0.3">
      <c r="I6088" s="236"/>
      <c r="J6088" s="236"/>
    </row>
    <row r="6089" spans="9:10" x14ac:dyDescent="0.3">
      <c r="I6089" s="236"/>
      <c r="J6089" s="236"/>
    </row>
    <row r="6090" spans="9:10" x14ac:dyDescent="0.3">
      <c r="I6090" s="236"/>
      <c r="J6090" s="236"/>
    </row>
    <row r="6091" spans="9:10" x14ac:dyDescent="0.3">
      <c r="I6091" s="236"/>
      <c r="J6091" s="236"/>
    </row>
    <row r="6092" spans="9:10" x14ac:dyDescent="0.3">
      <c r="I6092" s="236"/>
      <c r="J6092" s="236"/>
    </row>
    <row r="6093" spans="9:10" x14ac:dyDescent="0.3">
      <c r="I6093" s="236"/>
      <c r="J6093" s="236"/>
    </row>
    <row r="6094" spans="9:10" x14ac:dyDescent="0.3">
      <c r="I6094" s="236"/>
      <c r="J6094" s="236"/>
    </row>
    <row r="6095" spans="9:10" x14ac:dyDescent="0.3">
      <c r="I6095" s="236"/>
      <c r="J6095" s="236"/>
    </row>
    <row r="6096" spans="9:10" x14ac:dyDescent="0.3">
      <c r="I6096" s="236"/>
      <c r="J6096" s="236"/>
    </row>
    <row r="6097" spans="9:10" x14ac:dyDescent="0.3">
      <c r="I6097" s="236"/>
      <c r="J6097" s="236"/>
    </row>
    <row r="6098" spans="9:10" x14ac:dyDescent="0.3">
      <c r="I6098" s="236"/>
      <c r="J6098" s="236"/>
    </row>
    <row r="6099" spans="9:10" x14ac:dyDescent="0.3">
      <c r="I6099" s="236"/>
      <c r="J6099" s="236"/>
    </row>
    <row r="6100" spans="9:10" x14ac:dyDescent="0.3">
      <c r="I6100" s="236"/>
      <c r="J6100" s="236"/>
    </row>
    <row r="6101" spans="9:10" x14ac:dyDescent="0.3">
      <c r="I6101" s="236"/>
      <c r="J6101" s="236"/>
    </row>
    <row r="6102" spans="9:10" x14ac:dyDescent="0.3">
      <c r="I6102" s="236"/>
      <c r="J6102" s="236"/>
    </row>
    <row r="6103" spans="9:10" x14ac:dyDescent="0.3">
      <c r="I6103" s="236"/>
      <c r="J6103" s="236"/>
    </row>
    <row r="6104" spans="9:10" x14ac:dyDescent="0.3">
      <c r="I6104" s="236"/>
      <c r="J6104" s="236"/>
    </row>
    <row r="6105" spans="9:10" x14ac:dyDescent="0.3">
      <c r="I6105" s="236"/>
      <c r="J6105" s="236"/>
    </row>
    <row r="6106" spans="9:10" x14ac:dyDescent="0.3">
      <c r="I6106" s="236"/>
      <c r="J6106" s="236"/>
    </row>
    <row r="6107" spans="9:10" x14ac:dyDescent="0.3">
      <c r="I6107" s="236"/>
      <c r="J6107" s="236"/>
    </row>
    <row r="6108" spans="9:10" x14ac:dyDescent="0.3">
      <c r="I6108" s="236"/>
      <c r="J6108" s="236"/>
    </row>
    <row r="6109" spans="9:10" x14ac:dyDescent="0.3">
      <c r="I6109" s="236"/>
      <c r="J6109" s="236"/>
    </row>
    <row r="6110" spans="9:10" x14ac:dyDescent="0.3">
      <c r="I6110" s="236"/>
      <c r="J6110" s="236"/>
    </row>
    <row r="6111" spans="9:10" x14ac:dyDescent="0.3">
      <c r="I6111" s="236"/>
      <c r="J6111" s="236"/>
    </row>
    <row r="6112" spans="9:10" x14ac:dyDescent="0.3">
      <c r="I6112" s="236"/>
      <c r="J6112" s="236"/>
    </row>
    <row r="6113" spans="9:10" x14ac:dyDescent="0.3">
      <c r="I6113" s="236"/>
      <c r="J6113" s="236"/>
    </row>
    <row r="6114" spans="9:10" x14ac:dyDescent="0.3">
      <c r="I6114" s="236"/>
      <c r="J6114" s="236"/>
    </row>
    <row r="6115" spans="9:10" x14ac:dyDescent="0.3">
      <c r="I6115" s="236"/>
      <c r="J6115" s="236"/>
    </row>
    <row r="6116" spans="9:10" x14ac:dyDescent="0.3">
      <c r="I6116" s="236"/>
      <c r="J6116" s="236"/>
    </row>
    <row r="6117" spans="9:10" x14ac:dyDescent="0.3">
      <c r="I6117" s="236"/>
      <c r="J6117" s="236"/>
    </row>
    <row r="6118" spans="9:10" x14ac:dyDescent="0.3">
      <c r="I6118" s="236"/>
      <c r="J6118" s="236"/>
    </row>
    <row r="6119" spans="9:10" x14ac:dyDescent="0.3">
      <c r="I6119" s="236"/>
      <c r="J6119" s="236"/>
    </row>
    <row r="6120" spans="9:10" x14ac:dyDescent="0.3">
      <c r="I6120" s="236"/>
      <c r="J6120" s="236"/>
    </row>
    <row r="6121" spans="9:10" x14ac:dyDescent="0.3">
      <c r="I6121" s="236"/>
      <c r="J6121" s="236"/>
    </row>
    <row r="6122" spans="9:10" x14ac:dyDescent="0.3">
      <c r="I6122" s="236"/>
      <c r="J6122" s="236"/>
    </row>
    <row r="6123" spans="9:10" x14ac:dyDescent="0.3">
      <c r="I6123" s="236"/>
      <c r="J6123" s="236"/>
    </row>
    <row r="6124" spans="9:10" x14ac:dyDescent="0.3">
      <c r="I6124" s="236"/>
      <c r="J6124" s="236"/>
    </row>
    <row r="6125" spans="9:10" x14ac:dyDescent="0.3">
      <c r="I6125" s="236"/>
      <c r="J6125" s="236"/>
    </row>
    <row r="6126" spans="9:10" x14ac:dyDescent="0.3">
      <c r="I6126" s="236"/>
      <c r="J6126" s="236"/>
    </row>
    <row r="6127" spans="9:10" x14ac:dyDescent="0.3">
      <c r="I6127" s="236"/>
      <c r="J6127" s="236"/>
    </row>
    <row r="6128" spans="9:10" x14ac:dyDescent="0.3">
      <c r="I6128" s="236"/>
      <c r="J6128" s="236"/>
    </row>
    <row r="6129" spans="9:10" x14ac:dyDescent="0.3">
      <c r="I6129" s="236"/>
      <c r="J6129" s="236"/>
    </row>
    <row r="6130" spans="9:10" x14ac:dyDescent="0.3">
      <c r="I6130" s="236"/>
      <c r="J6130" s="236"/>
    </row>
    <row r="6131" spans="9:10" x14ac:dyDescent="0.3">
      <c r="I6131" s="236"/>
      <c r="J6131" s="236"/>
    </row>
    <row r="6132" spans="9:10" x14ac:dyDescent="0.3">
      <c r="I6132" s="236"/>
      <c r="J6132" s="236"/>
    </row>
    <row r="6133" spans="9:10" x14ac:dyDescent="0.3">
      <c r="I6133" s="236"/>
      <c r="J6133" s="236"/>
    </row>
    <row r="6134" spans="9:10" x14ac:dyDescent="0.3">
      <c r="I6134" s="236"/>
      <c r="J6134" s="236"/>
    </row>
    <row r="6135" spans="9:10" x14ac:dyDescent="0.3">
      <c r="I6135" s="236"/>
      <c r="J6135" s="236"/>
    </row>
    <row r="6136" spans="9:10" x14ac:dyDescent="0.3">
      <c r="I6136" s="236"/>
      <c r="J6136" s="236"/>
    </row>
    <row r="6137" spans="9:10" x14ac:dyDescent="0.3">
      <c r="I6137" s="236"/>
      <c r="J6137" s="236"/>
    </row>
    <row r="6138" spans="9:10" x14ac:dyDescent="0.3">
      <c r="I6138" s="236"/>
      <c r="J6138" s="236"/>
    </row>
    <row r="6139" spans="9:10" x14ac:dyDescent="0.3">
      <c r="I6139" s="236"/>
      <c r="J6139" s="236"/>
    </row>
    <row r="6140" spans="9:10" x14ac:dyDescent="0.3">
      <c r="I6140" s="236"/>
      <c r="J6140" s="236"/>
    </row>
    <row r="6141" spans="9:10" x14ac:dyDescent="0.3">
      <c r="I6141" s="236"/>
      <c r="J6141" s="236"/>
    </row>
    <row r="6142" spans="9:10" x14ac:dyDescent="0.3">
      <c r="I6142" s="236"/>
      <c r="J6142" s="236"/>
    </row>
    <row r="6143" spans="9:10" x14ac:dyDescent="0.3">
      <c r="I6143" s="236"/>
      <c r="J6143" s="236"/>
    </row>
    <row r="6144" spans="9:10" x14ac:dyDescent="0.3">
      <c r="I6144" s="236"/>
      <c r="J6144" s="236"/>
    </row>
    <row r="6145" spans="9:10" x14ac:dyDescent="0.3">
      <c r="I6145" s="236"/>
      <c r="J6145" s="236"/>
    </row>
    <row r="6146" spans="9:10" x14ac:dyDescent="0.3">
      <c r="I6146" s="236"/>
      <c r="J6146" s="236"/>
    </row>
    <row r="6147" spans="9:10" x14ac:dyDescent="0.3">
      <c r="I6147" s="236"/>
      <c r="J6147" s="236"/>
    </row>
    <row r="6148" spans="9:10" x14ac:dyDescent="0.3">
      <c r="I6148" s="236"/>
      <c r="J6148" s="236"/>
    </row>
    <row r="6149" spans="9:10" x14ac:dyDescent="0.3">
      <c r="I6149" s="236"/>
      <c r="J6149" s="236"/>
    </row>
    <row r="6150" spans="9:10" x14ac:dyDescent="0.3">
      <c r="I6150" s="236"/>
      <c r="J6150" s="236"/>
    </row>
    <row r="6151" spans="9:10" x14ac:dyDescent="0.3">
      <c r="I6151" s="236"/>
      <c r="J6151" s="236"/>
    </row>
    <row r="6152" spans="9:10" x14ac:dyDescent="0.3">
      <c r="I6152" s="236"/>
      <c r="J6152" s="236"/>
    </row>
    <row r="6153" spans="9:10" x14ac:dyDescent="0.3">
      <c r="I6153" s="236"/>
      <c r="J6153" s="236"/>
    </row>
    <row r="6154" spans="9:10" x14ac:dyDescent="0.3">
      <c r="I6154" s="236"/>
      <c r="J6154" s="236"/>
    </row>
    <row r="6155" spans="9:10" x14ac:dyDescent="0.3">
      <c r="I6155" s="236"/>
      <c r="J6155" s="236"/>
    </row>
    <row r="6156" spans="9:10" x14ac:dyDescent="0.3">
      <c r="I6156" s="236"/>
      <c r="J6156" s="236"/>
    </row>
    <row r="6157" spans="9:10" x14ac:dyDescent="0.3">
      <c r="I6157" s="236"/>
      <c r="J6157" s="236"/>
    </row>
    <row r="6158" spans="9:10" x14ac:dyDescent="0.3">
      <c r="I6158" s="236"/>
      <c r="J6158" s="236"/>
    </row>
    <row r="6159" spans="9:10" x14ac:dyDescent="0.3">
      <c r="I6159" s="236"/>
      <c r="J6159" s="236"/>
    </row>
    <row r="6160" spans="9:10" x14ac:dyDescent="0.3">
      <c r="I6160" s="236"/>
      <c r="J6160" s="236"/>
    </row>
    <row r="6161" spans="9:10" x14ac:dyDescent="0.3">
      <c r="I6161" s="236"/>
      <c r="J6161" s="236"/>
    </row>
    <row r="6162" spans="9:10" x14ac:dyDescent="0.3">
      <c r="I6162" s="236"/>
      <c r="J6162" s="236"/>
    </row>
    <row r="6163" spans="9:10" x14ac:dyDescent="0.3">
      <c r="I6163" s="236"/>
      <c r="J6163" s="236"/>
    </row>
    <row r="6164" spans="9:10" x14ac:dyDescent="0.3">
      <c r="I6164" s="236"/>
      <c r="J6164" s="236"/>
    </row>
    <row r="6165" spans="9:10" x14ac:dyDescent="0.3">
      <c r="I6165" s="236"/>
      <c r="J6165" s="236"/>
    </row>
    <row r="6166" spans="9:10" x14ac:dyDescent="0.3">
      <c r="I6166" s="236"/>
      <c r="J6166" s="236"/>
    </row>
    <row r="6167" spans="9:10" x14ac:dyDescent="0.3">
      <c r="I6167" s="236"/>
      <c r="J6167" s="236"/>
    </row>
    <row r="6168" spans="9:10" x14ac:dyDescent="0.3">
      <c r="I6168" s="236"/>
      <c r="J6168" s="236"/>
    </row>
    <row r="6169" spans="9:10" x14ac:dyDescent="0.3">
      <c r="I6169" s="236"/>
      <c r="J6169" s="236"/>
    </row>
    <row r="6170" spans="9:10" x14ac:dyDescent="0.3">
      <c r="I6170" s="236"/>
      <c r="J6170" s="236"/>
    </row>
    <row r="6171" spans="9:10" x14ac:dyDescent="0.3">
      <c r="I6171" s="236"/>
      <c r="J6171" s="236"/>
    </row>
    <row r="6172" spans="9:10" x14ac:dyDescent="0.3">
      <c r="I6172" s="236"/>
      <c r="J6172" s="236"/>
    </row>
    <row r="6173" spans="9:10" x14ac:dyDescent="0.3">
      <c r="I6173" s="236"/>
      <c r="J6173" s="236"/>
    </row>
    <row r="6174" spans="9:10" x14ac:dyDescent="0.3">
      <c r="I6174" s="236"/>
      <c r="J6174" s="236"/>
    </row>
    <row r="6175" spans="9:10" x14ac:dyDescent="0.3">
      <c r="I6175" s="236"/>
      <c r="J6175" s="236"/>
    </row>
    <row r="6176" spans="9:10" x14ac:dyDescent="0.3">
      <c r="I6176" s="236"/>
      <c r="J6176" s="236"/>
    </row>
    <row r="6177" spans="9:10" x14ac:dyDescent="0.3">
      <c r="I6177" s="236"/>
      <c r="J6177" s="236"/>
    </row>
    <row r="6178" spans="9:10" x14ac:dyDescent="0.3">
      <c r="I6178" s="236"/>
      <c r="J6178" s="236"/>
    </row>
    <row r="6179" spans="9:10" x14ac:dyDescent="0.3">
      <c r="I6179" s="236"/>
      <c r="J6179" s="236"/>
    </row>
    <row r="6180" spans="9:10" x14ac:dyDescent="0.3">
      <c r="I6180" s="236"/>
      <c r="J6180" s="236"/>
    </row>
    <row r="6181" spans="9:10" x14ac:dyDescent="0.3">
      <c r="I6181" s="236"/>
      <c r="J6181" s="236"/>
    </row>
    <row r="6182" spans="9:10" x14ac:dyDescent="0.3">
      <c r="I6182" s="236"/>
      <c r="J6182" s="236"/>
    </row>
    <row r="6183" spans="9:10" x14ac:dyDescent="0.3">
      <c r="I6183" s="236"/>
      <c r="J6183" s="236"/>
    </row>
    <row r="6184" spans="9:10" x14ac:dyDescent="0.3">
      <c r="I6184" s="236"/>
      <c r="J6184" s="236"/>
    </row>
    <row r="6185" spans="9:10" x14ac:dyDescent="0.3">
      <c r="I6185" s="236"/>
      <c r="J6185" s="236"/>
    </row>
    <row r="6186" spans="9:10" x14ac:dyDescent="0.3">
      <c r="I6186" s="236"/>
      <c r="J6186" s="236"/>
    </row>
    <row r="6187" spans="9:10" x14ac:dyDescent="0.3">
      <c r="I6187" s="236"/>
      <c r="J6187" s="236"/>
    </row>
    <row r="6188" spans="9:10" x14ac:dyDescent="0.3">
      <c r="I6188" s="236"/>
      <c r="J6188" s="236"/>
    </row>
    <row r="6189" spans="9:10" x14ac:dyDescent="0.3">
      <c r="I6189" s="236"/>
      <c r="J6189" s="236"/>
    </row>
    <row r="6190" spans="9:10" x14ac:dyDescent="0.3">
      <c r="I6190" s="236"/>
      <c r="J6190" s="236"/>
    </row>
    <row r="6191" spans="9:10" x14ac:dyDescent="0.3">
      <c r="I6191" s="236"/>
      <c r="J6191" s="236"/>
    </row>
    <row r="6192" spans="9:10" x14ac:dyDescent="0.3">
      <c r="I6192" s="236"/>
      <c r="J6192" s="236"/>
    </row>
    <row r="6193" spans="9:10" x14ac:dyDescent="0.3">
      <c r="I6193" s="236"/>
      <c r="J6193" s="236"/>
    </row>
    <row r="6194" spans="9:10" x14ac:dyDescent="0.3">
      <c r="I6194" s="236"/>
      <c r="J6194" s="236"/>
    </row>
    <row r="6195" spans="9:10" x14ac:dyDescent="0.3">
      <c r="I6195" s="236"/>
      <c r="J6195" s="236"/>
    </row>
    <row r="6196" spans="9:10" x14ac:dyDescent="0.3">
      <c r="I6196" s="236"/>
      <c r="J6196" s="236"/>
    </row>
    <row r="6197" spans="9:10" x14ac:dyDescent="0.3">
      <c r="I6197" s="236"/>
      <c r="J6197" s="236"/>
    </row>
    <row r="6198" spans="9:10" x14ac:dyDescent="0.3">
      <c r="I6198" s="236"/>
      <c r="J6198" s="236"/>
    </row>
    <row r="6199" spans="9:10" x14ac:dyDescent="0.3">
      <c r="I6199" s="236"/>
      <c r="J6199" s="236"/>
    </row>
    <row r="6200" spans="9:10" x14ac:dyDescent="0.3">
      <c r="I6200" s="236"/>
      <c r="J6200" s="236"/>
    </row>
    <row r="6201" spans="9:10" x14ac:dyDescent="0.3">
      <c r="I6201" s="236"/>
      <c r="J6201" s="236"/>
    </row>
    <row r="6202" spans="9:10" x14ac:dyDescent="0.3">
      <c r="I6202" s="236"/>
      <c r="J6202" s="236"/>
    </row>
    <row r="6203" spans="9:10" x14ac:dyDescent="0.3">
      <c r="I6203" s="236"/>
      <c r="J6203" s="236"/>
    </row>
    <row r="6204" spans="9:10" x14ac:dyDescent="0.3">
      <c r="I6204" s="236"/>
      <c r="J6204" s="236"/>
    </row>
    <row r="6205" spans="9:10" x14ac:dyDescent="0.3">
      <c r="I6205" s="236"/>
      <c r="J6205" s="236"/>
    </row>
    <row r="6206" spans="9:10" x14ac:dyDescent="0.3">
      <c r="I6206" s="236"/>
      <c r="J6206" s="236"/>
    </row>
    <row r="6207" spans="9:10" x14ac:dyDescent="0.3">
      <c r="I6207" s="236"/>
      <c r="J6207" s="236"/>
    </row>
    <row r="6208" spans="9:10" x14ac:dyDescent="0.3">
      <c r="I6208" s="236"/>
      <c r="J6208" s="236"/>
    </row>
    <row r="6209" spans="9:10" x14ac:dyDescent="0.3">
      <c r="I6209" s="236"/>
      <c r="J6209" s="236"/>
    </row>
    <row r="6210" spans="9:10" x14ac:dyDescent="0.3">
      <c r="I6210" s="236"/>
      <c r="J6210" s="236"/>
    </row>
    <row r="6211" spans="9:10" x14ac:dyDescent="0.3">
      <c r="I6211" s="236"/>
      <c r="J6211" s="236"/>
    </row>
    <row r="6212" spans="9:10" x14ac:dyDescent="0.3">
      <c r="I6212" s="236"/>
      <c r="J6212" s="236"/>
    </row>
    <row r="6213" spans="9:10" x14ac:dyDescent="0.3">
      <c r="I6213" s="236"/>
      <c r="J6213" s="236"/>
    </row>
    <row r="6214" spans="9:10" x14ac:dyDescent="0.3">
      <c r="I6214" s="236"/>
      <c r="J6214" s="236"/>
    </row>
    <row r="6215" spans="9:10" x14ac:dyDescent="0.3">
      <c r="I6215" s="236"/>
      <c r="J6215" s="236"/>
    </row>
    <row r="6216" spans="9:10" x14ac:dyDescent="0.3">
      <c r="I6216" s="236"/>
      <c r="J6216" s="236"/>
    </row>
    <row r="6217" spans="9:10" x14ac:dyDescent="0.3">
      <c r="I6217" s="236"/>
      <c r="J6217" s="236"/>
    </row>
    <row r="6218" spans="9:10" x14ac:dyDescent="0.3">
      <c r="I6218" s="236"/>
      <c r="J6218" s="236"/>
    </row>
    <row r="6219" spans="9:10" x14ac:dyDescent="0.3">
      <c r="I6219" s="236"/>
      <c r="J6219" s="236"/>
    </row>
    <row r="6220" spans="9:10" x14ac:dyDescent="0.3">
      <c r="I6220" s="236"/>
      <c r="J6220" s="236"/>
    </row>
    <row r="6221" spans="9:10" x14ac:dyDescent="0.3">
      <c r="I6221" s="236"/>
      <c r="J6221" s="236"/>
    </row>
    <row r="6222" spans="9:10" x14ac:dyDescent="0.3">
      <c r="I6222" s="236"/>
      <c r="J6222" s="236"/>
    </row>
    <row r="6223" spans="9:10" x14ac:dyDescent="0.3">
      <c r="I6223" s="236"/>
      <c r="J6223" s="236"/>
    </row>
    <row r="6224" spans="9:10" x14ac:dyDescent="0.3">
      <c r="I6224" s="236"/>
      <c r="J6224" s="236"/>
    </row>
    <row r="6225" spans="9:10" x14ac:dyDescent="0.3">
      <c r="I6225" s="236"/>
      <c r="J6225" s="236"/>
    </row>
    <row r="6226" spans="9:10" x14ac:dyDescent="0.3">
      <c r="I6226" s="236"/>
      <c r="J6226" s="236"/>
    </row>
    <row r="6227" spans="9:10" x14ac:dyDescent="0.3">
      <c r="I6227" s="236"/>
      <c r="J6227" s="236"/>
    </row>
    <row r="6228" spans="9:10" x14ac:dyDescent="0.3">
      <c r="I6228" s="236"/>
      <c r="J6228" s="236"/>
    </row>
    <row r="6229" spans="9:10" x14ac:dyDescent="0.3">
      <c r="I6229" s="236"/>
      <c r="J6229" s="236"/>
    </row>
    <row r="6230" spans="9:10" x14ac:dyDescent="0.3">
      <c r="I6230" s="236"/>
      <c r="J6230" s="236"/>
    </row>
    <row r="6231" spans="9:10" x14ac:dyDescent="0.3">
      <c r="I6231" s="236"/>
      <c r="J6231" s="236"/>
    </row>
    <row r="6232" spans="9:10" x14ac:dyDescent="0.3">
      <c r="I6232" s="236"/>
      <c r="J6232" s="236"/>
    </row>
    <row r="6233" spans="9:10" x14ac:dyDescent="0.3">
      <c r="I6233" s="236"/>
      <c r="J6233" s="236"/>
    </row>
    <row r="6234" spans="9:10" x14ac:dyDescent="0.3">
      <c r="I6234" s="236"/>
      <c r="J6234" s="236"/>
    </row>
    <row r="6235" spans="9:10" x14ac:dyDescent="0.3">
      <c r="I6235" s="236"/>
      <c r="J6235" s="236"/>
    </row>
    <row r="6236" spans="9:10" x14ac:dyDescent="0.3">
      <c r="I6236" s="236"/>
      <c r="J6236" s="236"/>
    </row>
    <row r="6237" spans="9:10" x14ac:dyDescent="0.3">
      <c r="I6237" s="236"/>
      <c r="J6237" s="236"/>
    </row>
    <row r="6238" spans="9:10" x14ac:dyDescent="0.3">
      <c r="I6238" s="236"/>
      <c r="J6238" s="236"/>
    </row>
    <row r="6239" spans="9:10" x14ac:dyDescent="0.3">
      <c r="I6239" s="236"/>
      <c r="J6239" s="236"/>
    </row>
    <row r="6240" spans="9:10" x14ac:dyDescent="0.3">
      <c r="I6240" s="236"/>
      <c r="J6240" s="236"/>
    </row>
    <row r="6241" spans="9:10" x14ac:dyDescent="0.3">
      <c r="I6241" s="236"/>
      <c r="J6241" s="236"/>
    </row>
    <row r="6242" spans="9:10" x14ac:dyDescent="0.3">
      <c r="I6242" s="236"/>
      <c r="J6242" s="236"/>
    </row>
    <row r="6243" spans="9:10" x14ac:dyDescent="0.3">
      <c r="I6243" s="236"/>
      <c r="J6243" s="236"/>
    </row>
    <row r="6244" spans="9:10" x14ac:dyDescent="0.3">
      <c r="I6244" s="236"/>
      <c r="J6244" s="236"/>
    </row>
    <row r="6245" spans="9:10" x14ac:dyDescent="0.3">
      <c r="I6245" s="236"/>
      <c r="J6245" s="236"/>
    </row>
    <row r="6246" spans="9:10" x14ac:dyDescent="0.3">
      <c r="I6246" s="236"/>
      <c r="J6246" s="236"/>
    </row>
    <row r="6247" spans="9:10" x14ac:dyDescent="0.3">
      <c r="I6247" s="236"/>
      <c r="J6247" s="236"/>
    </row>
    <row r="6248" spans="9:10" x14ac:dyDescent="0.3">
      <c r="I6248" s="236"/>
      <c r="J6248" s="236"/>
    </row>
    <row r="6249" spans="9:10" x14ac:dyDescent="0.3">
      <c r="I6249" s="236"/>
      <c r="J6249" s="236"/>
    </row>
    <row r="6250" spans="9:10" x14ac:dyDescent="0.3">
      <c r="I6250" s="236"/>
      <c r="J6250" s="236"/>
    </row>
    <row r="6251" spans="9:10" x14ac:dyDescent="0.3">
      <c r="I6251" s="236"/>
      <c r="J6251" s="236"/>
    </row>
    <row r="6252" spans="9:10" x14ac:dyDescent="0.3">
      <c r="I6252" s="236"/>
      <c r="J6252" s="236"/>
    </row>
    <row r="6253" spans="9:10" x14ac:dyDescent="0.3">
      <c r="I6253" s="236"/>
      <c r="J6253" s="236"/>
    </row>
    <row r="6254" spans="9:10" x14ac:dyDescent="0.3">
      <c r="I6254" s="236"/>
      <c r="J6254" s="236"/>
    </row>
    <row r="6255" spans="9:10" x14ac:dyDescent="0.3">
      <c r="I6255" s="236"/>
      <c r="J6255" s="236"/>
    </row>
    <row r="6256" spans="9:10" x14ac:dyDescent="0.3">
      <c r="I6256" s="236"/>
      <c r="J6256" s="236"/>
    </row>
    <row r="6257" spans="9:10" x14ac:dyDescent="0.3">
      <c r="I6257" s="236"/>
      <c r="J6257" s="236"/>
    </row>
    <row r="6258" spans="9:10" x14ac:dyDescent="0.3">
      <c r="I6258" s="236"/>
      <c r="J6258" s="236"/>
    </row>
    <row r="6259" spans="9:10" x14ac:dyDescent="0.3">
      <c r="I6259" s="236"/>
      <c r="J6259" s="236"/>
    </row>
    <row r="6260" spans="9:10" x14ac:dyDescent="0.3">
      <c r="I6260" s="236"/>
      <c r="J6260" s="236"/>
    </row>
    <row r="6261" spans="9:10" x14ac:dyDescent="0.3">
      <c r="I6261" s="236"/>
      <c r="J6261" s="236"/>
    </row>
    <row r="6262" spans="9:10" x14ac:dyDescent="0.3">
      <c r="I6262" s="236"/>
      <c r="J6262" s="236"/>
    </row>
    <row r="6263" spans="9:10" x14ac:dyDescent="0.3">
      <c r="I6263" s="236"/>
      <c r="J6263" s="236"/>
    </row>
    <row r="6264" spans="9:10" x14ac:dyDescent="0.3">
      <c r="I6264" s="236"/>
      <c r="J6264" s="236"/>
    </row>
    <row r="6265" spans="9:10" x14ac:dyDescent="0.3">
      <c r="I6265" s="236"/>
      <c r="J6265" s="236"/>
    </row>
    <row r="6266" spans="9:10" x14ac:dyDescent="0.3">
      <c r="I6266" s="236"/>
      <c r="J6266" s="236"/>
    </row>
    <row r="6267" spans="9:10" x14ac:dyDescent="0.3">
      <c r="I6267" s="236"/>
      <c r="J6267" s="236"/>
    </row>
    <row r="6268" spans="9:10" x14ac:dyDescent="0.3">
      <c r="I6268" s="236"/>
      <c r="J6268" s="236"/>
    </row>
    <row r="6269" spans="9:10" x14ac:dyDescent="0.3">
      <c r="I6269" s="236"/>
      <c r="J6269" s="236"/>
    </row>
    <row r="6270" spans="9:10" x14ac:dyDescent="0.3">
      <c r="I6270" s="236"/>
      <c r="J6270" s="236"/>
    </row>
    <row r="6271" spans="9:10" x14ac:dyDescent="0.3">
      <c r="I6271" s="236"/>
      <c r="J6271" s="236"/>
    </row>
    <row r="6272" spans="9:10" x14ac:dyDescent="0.3">
      <c r="I6272" s="236"/>
      <c r="J6272" s="236"/>
    </row>
    <row r="6273" spans="9:10" x14ac:dyDescent="0.3">
      <c r="I6273" s="236"/>
      <c r="J6273" s="236"/>
    </row>
    <row r="6274" spans="9:10" x14ac:dyDescent="0.3">
      <c r="I6274" s="236"/>
      <c r="J6274" s="236"/>
    </row>
    <row r="6275" spans="9:10" x14ac:dyDescent="0.3">
      <c r="I6275" s="236"/>
      <c r="J6275" s="236"/>
    </row>
    <row r="6276" spans="9:10" x14ac:dyDescent="0.3">
      <c r="I6276" s="236"/>
      <c r="J6276" s="236"/>
    </row>
    <row r="6277" spans="9:10" x14ac:dyDescent="0.3">
      <c r="I6277" s="236"/>
      <c r="J6277" s="236"/>
    </row>
    <row r="6278" spans="9:10" x14ac:dyDescent="0.3">
      <c r="I6278" s="236"/>
      <c r="J6278" s="236"/>
    </row>
    <row r="6279" spans="9:10" x14ac:dyDescent="0.3">
      <c r="I6279" s="236"/>
      <c r="J6279" s="236"/>
    </row>
    <row r="6280" spans="9:10" x14ac:dyDescent="0.3">
      <c r="I6280" s="236"/>
      <c r="J6280" s="236"/>
    </row>
    <row r="6281" spans="9:10" x14ac:dyDescent="0.3">
      <c r="I6281" s="236"/>
      <c r="J6281" s="236"/>
    </row>
    <row r="6282" spans="9:10" x14ac:dyDescent="0.3">
      <c r="I6282" s="236"/>
      <c r="J6282" s="236"/>
    </row>
    <row r="6283" spans="9:10" x14ac:dyDescent="0.3">
      <c r="I6283" s="236"/>
      <c r="J6283" s="236"/>
    </row>
    <row r="6284" spans="9:10" x14ac:dyDescent="0.3">
      <c r="I6284" s="236"/>
      <c r="J6284" s="236"/>
    </row>
    <row r="6285" spans="9:10" x14ac:dyDescent="0.3">
      <c r="I6285" s="236"/>
      <c r="J6285" s="236"/>
    </row>
    <row r="6286" spans="9:10" x14ac:dyDescent="0.3">
      <c r="I6286" s="236"/>
      <c r="J6286" s="236"/>
    </row>
    <row r="6287" spans="9:10" x14ac:dyDescent="0.3">
      <c r="I6287" s="236"/>
      <c r="J6287" s="236"/>
    </row>
    <row r="6288" spans="9:10" x14ac:dyDescent="0.3">
      <c r="I6288" s="236"/>
      <c r="J6288" s="236"/>
    </row>
    <row r="6289" spans="9:10" x14ac:dyDescent="0.3">
      <c r="I6289" s="236"/>
      <c r="J6289" s="236"/>
    </row>
    <row r="6290" spans="9:10" x14ac:dyDescent="0.3">
      <c r="I6290" s="236"/>
      <c r="J6290" s="236"/>
    </row>
    <row r="6291" spans="9:10" x14ac:dyDescent="0.3">
      <c r="I6291" s="236"/>
      <c r="J6291" s="236"/>
    </row>
    <row r="6292" spans="9:10" x14ac:dyDescent="0.3">
      <c r="I6292" s="236"/>
      <c r="J6292" s="236"/>
    </row>
    <row r="6293" spans="9:10" x14ac:dyDescent="0.3">
      <c r="I6293" s="236"/>
      <c r="J6293" s="236"/>
    </row>
    <row r="6294" spans="9:10" x14ac:dyDescent="0.3">
      <c r="I6294" s="236"/>
      <c r="J6294" s="236"/>
    </row>
    <row r="6295" spans="9:10" x14ac:dyDescent="0.3">
      <c r="I6295" s="236"/>
      <c r="J6295" s="236"/>
    </row>
    <row r="6296" spans="9:10" x14ac:dyDescent="0.3">
      <c r="I6296" s="236"/>
      <c r="J6296" s="236"/>
    </row>
    <row r="6297" spans="9:10" x14ac:dyDescent="0.3">
      <c r="I6297" s="236"/>
      <c r="J6297" s="236"/>
    </row>
    <row r="6298" spans="9:10" x14ac:dyDescent="0.3">
      <c r="I6298" s="236"/>
      <c r="J6298" s="236"/>
    </row>
    <row r="6299" spans="9:10" x14ac:dyDescent="0.3">
      <c r="I6299" s="236"/>
      <c r="J6299" s="236"/>
    </row>
    <row r="6300" spans="9:10" x14ac:dyDescent="0.3">
      <c r="I6300" s="236"/>
      <c r="J6300" s="236"/>
    </row>
    <row r="6301" spans="9:10" x14ac:dyDescent="0.3">
      <c r="I6301" s="236"/>
      <c r="J6301" s="236"/>
    </row>
    <row r="6302" spans="9:10" x14ac:dyDescent="0.3">
      <c r="I6302" s="236"/>
      <c r="J6302" s="236"/>
    </row>
    <row r="6303" spans="9:10" x14ac:dyDescent="0.3">
      <c r="I6303" s="236"/>
      <c r="J6303" s="236"/>
    </row>
    <row r="6304" spans="9:10" x14ac:dyDescent="0.3">
      <c r="I6304" s="236"/>
      <c r="J6304" s="236"/>
    </row>
    <row r="6305" spans="9:10" x14ac:dyDescent="0.3">
      <c r="I6305" s="236"/>
      <c r="J6305" s="236"/>
    </row>
    <row r="6306" spans="9:10" x14ac:dyDescent="0.3">
      <c r="I6306" s="236"/>
      <c r="J6306" s="236"/>
    </row>
    <row r="6307" spans="9:10" x14ac:dyDescent="0.3">
      <c r="I6307" s="236"/>
      <c r="J6307" s="236"/>
    </row>
    <row r="6308" spans="9:10" x14ac:dyDescent="0.3">
      <c r="I6308" s="236"/>
      <c r="J6308" s="236"/>
    </row>
    <row r="6309" spans="9:10" x14ac:dyDescent="0.3">
      <c r="I6309" s="236"/>
      <c r="J6309" s="236"/>
    </row>
    <row r="6310" spans="9:10" x14ac:dyDescent="0.3">
      <c r="I6310" s="236"/>
      <c r="J6310" s="236"/>
    </row>
    <row r="6311" spans="9:10" x14ac:dyDescent="0.3">
      <c r="I6311" s="236"/>
      <c r="J6311" s="236"/>
    </row>
    <row r="6312" spans="9:10" x14ac:dyDescent="0.3">
      <c r="I6312" s="236"/>
      <c r="J6312" s="236"/>
    </row>
    <row r="6313" spans="9:10" x14ac:dyDescent="0.3">
      <c r="I6313" s="236"/>
      <c r="J6313" s="236"/>
    </row>
    <row r="6314" spans="9:10" x14ac:dyDescent="0.3">
      <c r="I6314" s="236"/>
      <c r="J6314" s="236"/>
    </row>
    <row r="6315" spans="9:10" x14ac:dyDescent="0.3">
      <c r="I6315" s="236"/>
      <c r="J6315" s="236"/>
    </row>
    <row r="6316" spans="9:10" x14ac:dyDescent="0.3">
      <c r="I6316" s="236"/>
      <c r="J6316" s="236"/>
    </row>
    <row r="6317" spans="9:10" x14ac:dyDescent="0.3">
      <c r="I6317" s="236"/>
      <c r="J6317" s="236"/>
    </row>
    <row r="6318" spans="9:10" x14ac:dyDescent="0.3">
      <c r="I6318" s="236"/>
      <c r="J6318" s="236"/>
    </row>
    <row r="6319" spans="9:10" x14ac:dyDescent="0.3">
      <c r="I6319" s="236"/>
      <c r="J6319" s="236"/>
    </row>
    <row r="6320" spans="9:10" x14ac:dyDescent="0.3">
      <c r="I6320" s="236"/>
      <c r="J6320" s="236"/>
    </row>
    <row r="6321" spans="9:10" x14ac:dyDescent="0.3">
      <c r="I6321" s="236"/>
      <c r="J6321" s="236"/>
    </row>
    <row r="6322" spans="9:10" x14ac:dyDescent="0.3">
      <c r="I6322" s="236"/>
      <c r="J6322" s="236"/>
    </row>
    <row r="6323" spans="9:10" x14ac:dyDescent="0.3">
      <c r="I6323" s="236"/>
      <c r="J6323" s="236"/>
    </row>
    <row r="6324" spans="9:10" x14ac:dyDescent="0.3">
      <c r="I6324" s="236"/>
      <c r="J6324" s="236"/>
    </row>
    <row r="6325" spans="9:10" x14ac:dyDescent="0.3">
      <c r="I6325" s="236"/>
      <c r="J6325" s="236"/>
    </row>
    <row r="6326" spans="9:10" x14ac:dyDescent="0.3">
      <c r="I6326" s="236"/>
      <c r="J6326" s="236"/>
    </row>
    <row r="6327" spans="9:10" x14ac:dyDescent="0.3">
      <c r="I6327" s="236"/>
      <c r="J6327" s="236"/>
    </row>
    <row r="6328" spans="9:10" x14ac:dyDescent="0.3">
      <c r="I6328" s="236"/>
      <c r="J6328" s="236"/>
    </row>
    <row r="6329" spans="9:10" x14ac:dyDescent="0.3">
      <c r="I6329" s="236"/>
      <c r="J6329" s="236"/>
    </row>
    <row r="6330" spans="9:10" x14ac:dyDescent="0.3">
      <c r="I6330" s="236"/>
      <c r="J6330" s="236"/>
    </row>
    <row r="6331" spans="9:10" x14ac:dyDescent="0.3">
      <c r="I6331" s="236"/>
      <c r="J6331" s="236"/>
    </row>
    <row r="6332" spans="9:10" x14ac:dyDescent="0.3">
      <c r="I6332" s="236"/>
      <c r="J6332" s="236"/>
    </row>
    <row r="6333" spans="9:10" x14ac:dyDescent="0.3">
      <c r="I6333" s="236"/>
      <c r="J6333" s="236"/>
    </row>
    <row r="6334" spans="9:10" x14ac:dyDescent="0.3">
      <c r="I6334" s="236"/>
      <c r="J6334" s="236"/>
    </row>
    <row r="6335" spans="9:10" x14ac:dyDescent="0.3">
      <c r="I6335" s="236"/>
      <c r="J6335" s="236"/>
    </row>
    <row r="6336" spans="9:10" x14ac:dyDescent="0.3">
      <c r="I6336" s="236"/>
      <c r="J6336" s="236"/>
    </row>
    <row r="6337" spans="9:10" x14ac:dyDescent="0.3">
      <c r="I6337" s="236"/>
      <c r="J6337" s="236"/>
    </row>
    <row r="6338" spans="9:10" x14ac:dyDescent="0.3">
      <c r="I6338" s="236"/>
      <c r="J6338" s="236"/>
    </row>
    <row r="6339" spans="9:10" x14ac:dyDescent="0.3">
      <c r="I6339" s="236"/>
      <c r="J6339" s="236"/>
    </row>
    <row r="6340" spans="9:10" x14ac:dyDescent="0.3">
      <c r="I6340" s="236"/>
      <c r="J6340" s="236"/>
    </row>
    <row r="6341" spans="9:10" x14ac:dyDescent="0.3">
      <c r="I6341" s="236"/>
      <c r="J6341" s="236"/>
    </row>
    <row r="6342" spans="9:10" x14ac:dyDescent="0.3">
      <c r="I6342" s="236"/>
      <c r="J6342" s="236"/>
    </row>
    <row r="6343" spans="9:10" x14ac:dyDescent="0.3">
      <c r="I6343" s="236"/>
      <c r="J6343" s="236"/>
    </row>
    <row r="6344" spans="9:10" x14ac:dyDescent="0.3">
      <c r="I6344" s="236"/>
      <c r="J6344" s="236"/>
    </row>
    <row r="6345" spans="9:10" x14ac:dyDescent="0.3">
      <c r="I6345" s="236"/>
      <c r="J6345" s="236"/>
    </row>
    <row r="6346" spans="9:10" x14ac:dyDescent="0.3">
      <c r="I6346" s="236"/>
      <c r="J6346" s="236"/>
    </row>
    <row r="6347" spans="9:10" x14ac:dyDescent="0.3">
      <c r="I6347" s="236"/>
      <c r="J6347" s="236"/>
    </row>
    <row r="6348" spans="9:10" x14ac:dyDescent="0.3">
      <c r="I6348" s="236"/>
      <c r="J6348" s="236"/>
    </row>
    <row r="6349" spans="9:10" x14ac:dyDescent="0.3">
      <c r="I6349" s="236"/>
      <c r="J6349" s="236"/>
    </row>
    <row r="6350" spans="9:10" x14ac:dyDescent="0.3">
      <c r="I6350" s="236"/>
      <c r="J6350" s="236"/>
    </row>
    <row r="6351" spans="9:10" x14ac:dyDescent="0.3">
      <c r="I6351" s="236"/>
      <c r="J6351" s="236"/>
    </row>
    <row r="6352" spans="9:10" x14ac:dyDescent="0.3">
      <c r="I6352" s="236"/>
      <c r="J6352" s="236"/>
    </row>
    <row r="6353" spans="9:10" x14ac:dyDescent="0.3">
      <c r="I6353" s="236"/>
      <c r="J6353" s="236"/>
    </row>
    <row r="6354" spans="9:10" x14ac:dyDescent="0.3">
      <c r="I6354" s="236"/>
      <c r="J6354" s="236"/>
    </row>
    <row r="6355" spans="9:10" x14ac:dyDescent="0.3">
      <c r="I6355" s="236"/>
      <c r="J6355" s="236"/>
    </row>
    <row r="6356" spans="9:10" x14ac:dyDescent="0.3">
      <c r="I6356" s="236"/>
      <c r="J6356" s="236"/>
    </row>
    <row r="6357" spans="9:10" x14ac:dyDescent="0.3">
      <c r="I6357" s="236"/>
      <c r="J6357" s="236"/>
    </row>
    <row r="6358" spans="9:10" x14ac:dyDescent="0.3">
      <c r="I6358" s="236"/>
      <c r="J6358" s="236"/>
    </row>
    <row r="6359" spans="9:10" x14ac:dyDescent="0.3">
      <c r="I6359" s="236"/>
      <c r="J6359" s="236"/>
    </row>
    <row r="6360" spans="9:10" x14ac:dyDescent="0.3">
      <c r="I6360" s="236"/>
      <c r="J6360" s="236"/>
    </row>
    <row r="6361" spans="9:10" x14ac:dyDescent="0.3">
      <c r="I6361" s="236"/>
      <c r="J6361" s="236"/>
    </row>
    <row r="6362" spans="9:10" x14ac:dyDescent="0.3">
      <c r="I6362" s="236"/>
      <c r="J6362" s="236"/>
    </row>
    <row r="6363" spans="9:10" x14ac:dyDescent="0.3">
      <c r="I6363" s="236"/>
      <c r="J6363" s="236"/>
    </row>
    <row r="6364" spans="9:10" x14ac:dyDescent="0.3">
      <c r="I6364" s="236"/>
      <c r="J6364" s="236"/>
    </row>
    <row r="6365" spans="9:10" x14ac:dyDescent="0.3">
      <c r="I6365" s="236"/>
      <c r="J6365" s="236"/>
    </row>
    <row r="6366" spans="9:10" x14ac:dyDescent="0.3">
      <c r="I6366" s="236"/>
      <c r="J6366" s="236"/>
    </row>
    <row r="6367" spans="9:10" x14ac:dyDescent="0.3">
      <c r="I6367" s="236"/>
      <c r="J6367" s="236"/>
    </row>
    <row r="6368" spans="9:10" x14ac:dyDescent="0.3">
      <c r="I6368" s="236"/>
      <c r="J6368" s="236"/>
    </row>
    <row r="6369" spans="9:10" x14ac:dyDescent="0.3">
      <c r="I6369" s="236"/>
      <c r="J6369" s="236"/>
    </row>
    <row r="6370" spans="9:10" x14ac:dyDescent="0.3">
      <c r="I6370" s="236"/>
      <c r="J6370" s="236"/>
    </row>
    <row r="6371" spans="9:10" x14ac:dyDescent="0.3">
      <c r="I6371" s="236"/>
      <c r="J6371" s="236"/>
    </row>
    <row r="6372" spans="9:10" x14ac:dyDescent="0.3">
      <c r="I6372" s="236"/>
      <c r="J6372" s="236"/>
    </row>
    <row r="6373" spans="9:10" x14ac:dyDescent="0.3">
      <c r="I6373" s="236"/>
      <c r="J6373" s="236"/>
    </row>
    <row r="6374" spans="9:10" x14ac:dyDescent="0.3">
      <c r="I6374" s="236"/>
      <c r="J6374" s="236"/>
    </row>
    <row r="6375" spans="9:10" x14ac:dyDescent="0.3">
      <c r="I6375" s="236"/>
      <c r="J6375" s="236"/>
    </row>
    <row r="6376" spans="9:10" x14ac:dyDescent="0.3">
      <c r="I6376" s="236"/>
      <c r="J6376" s="236"/>
    </row>
    <row r="6377" spans="9:10" x14ac:dyDescent="0.3">
      <c r="I6377" s="236"/>
      <c r="J6377" s="236"/>
    </row>
    <row r="6378" spans="9:10" x14ac:dyDescent="0.3">
      <c r="I6378" s="236"/>
      <c r="J6378" s="236"/>
    </row>
    <row r="6379" spans="9:10" x14ac:dyDescent="0.3">
      <c r="I6379" s="236"/>
      <c r="J6379" s="236"/>
    </row>
    <row r="6380" spans="9:10" x14ac:dyDescent="0.3">
      <c r="I6380" s="236"/>
      <c r="J6380" s="236"/>
    </row>
    <row r="6381" spans="9:10" x14ac:dyDescent="0.3">
      <c r="I6381" s="236"/>
      <c r="J6381" s="236"/>
    </row>
    <row r="6382" spans="9:10" x14ac:dyDescent="0.3">
      <c r="I6382" s="236"/>
      <c r="J6382" s="236"/>
    </row>
    <row r="6383" spans="9:10" x14ac:dyDescent="0.3">
      <c r="I6383" s="236"/>
      <c r="J6383" s="236"/>
    </row>
    <row r="6384" spans="9:10" x14ac:dyDescent="0.3">
      <c r="I6384" s="236"/>
      <c r="J6384" s="236"/>
    </row>
    <row r="6385" spans="9:10" x14ac:dyDescent="0.3">
      <c r="I6385" s="236"/>
      <c r="J6385" s="236"/>
    </row>
    <row r="6386" spans="9:10" x14ac:dyDescent="0.3">
      <c r="I6386" s="236"/>
      <c r="J6386" s="236"/>
    </row>
    <row r="6387" spans="9:10" x14ac:dyDescent="0.3">
      <c r="I6387" s="236"/>
      <c r="J6387" s="236"/>
    </row>
    <row r="6388" spans="9:10" x14ac:dyDescent="0.3">
      <c r="I6388" s="236"/>
      <c r="J6388" s="236"/>
    </row>
    <row r="6389" spans="9:10" x14ac:dyDescent="0.3">
      <c r="I6389" s="236"/>
      <c r="J6389" s="236"/>
    </row>
    <row r="6390" spans="9:10" x14ac:dyDescent="0.3">
      <c r="I6390" s="236"/>
      <c r="J6390" s="236"/>
    </row>
    <row r="6391" spans="9:10" x14ac:dyDescent="0.3">
      <c r="I6391" s="236"/>
      <c r="J6391" s="236"/>
    </row>
    <row r="6392" spans="9:10" x14ac:dyDescent="0.3">
      <c r="I6392" s="236"/>
      <c r="J6392" s="236"/>
    </row>
    <row r="6393" spans="9:10" x14ac:dyDescent="0.3">
      <c r="I6393" s="236"/>
      <c r="J6393" s="236"/>
    </row>
    <row r="6394" spans="9:10" x14ac:dyDescent="0.3">
      <c r="I6394" s="236"/>
      <c r="J6394" s="236"/>
    </row>
    <row r="6395" spans="9:10" x14ac:dyDescent="0.3">
      <c r="I6395" s="236"/>
      <c r="J6395" s="236"/>
    </row>
    <row r="6396" spans="9:10" x14ac:dyDescent="0.3">
      <c r="I6396" s="236"/>
      <c r="J6396" s="236"/>
    </row>
    <row r="6397" spans="9:10" x14ac:dyDescent="0.3">
      <c r="I6397" s="236"/>
      <c r="J6397" s="236"/>
    </row>
    <row r="6398" spans="9:10" x14ac:dyDescent="0.3">
      <c r="I6398" s="236"/>
      <c r="J6398" s="236"/>
    </row>
    <row r="6399" spans="9:10" x14ac:dyDescent="0.3">
      <c r="I6399" s="236"/>
      <c r="J6399" s="236"/>
    </row>
    <row r="6400" spans="9:10" x14ac:dyDescent="0.3">
      <c r="I6400" s="236"/>
      <c r="J6400" s="236"/>
    </row>
    <row r="6401" spans="9:10" x14ac:dyDescent="0.3">
      <c r="I6401" s="236"/>
      <c r="J6401" s="236"/>
    </row>
    <row r="6402" spans="9:10" x14ac:dyDescent="0.3">
      <c r="I6402" s="236"/>
      <c r="J6402" s="236"/>
    </row>
    <row r="6403" spans="9:10" x14ac:dyDescent="0.3">
      <c r="I6403" s="236"/>
      <c r="J6403" s="236"/>
    </row>
    <row r="6404" spans="9:10" x14ac:dyDescent="0.3">
      <c r="I6404" s="236"/>
      <c r="J6404" s="236"/>
    </row>
    <row r="6405" spans="9:10" x14ac:dyDescent="0.3">
      <c r="I6405" s="236"/>
      <c r="J6405" s="236"/>
    </row>
    <row r="6406" spans="9:10" x14ac:dyDescent="0.3">
      <c r="I6406" s="236"/>
      <c r="J6406" s="236"/>
    </row>
    <row r="6407" spans="9:10" x14ac:dyDescent="0.3">
      <c r="I6407" s="236"/>
      <c r="J6407" s="236"/>
    </row>
    <row r="6408" spans="9:10" x14ac:dyDescent="0.3">
      <c r="I6408" s="236"/>
      <c r="J6408" s="236"/>
    </row>
    <row r="6409" spans="9:10" x14ac:dyDescent="0.3">
      <c r="I6409" s="236"/>
      <c r="J6409" s="236"/>
    </row>
    <row r="6410" spans="9:10" x14ac:dyDescent="0.3">
      <c r="I6410" s="236"/>
      <c r="J6410" s="236"/>
    </row>
    <row r="6411" spans="9:10" x14ac:dyDescent="0.3">
      <c r="I6411" s="236"/>
      <c r="J6411" s="236"/>
    </row>
    <row r="6412" spans="9:10" x14ac:dyDescent="0.3">
      <c r="I6412" s="236"/>
      <c r="J6412" s="236"/>
    </row>
    <row r="6413" spans="9:10" x14ac:dyDescent="0.3">
      <c r="I6413" s="236"/>
      <c r="J6413" s="236"/>
    </row>
    <row r="6414" spans="9:10" x14ac:dyDescent="0.3">
      <c r="I6414" s="236"/>
      <c r="J6414" s="236"/>
    </row>
    <row r="6415" spans="9:10" x14ac:dyDescent="0.3">
      <c r="I6415" s="236"/>
      <c r="J6415" s="236"/>
    </row>
    <row r="6416" spans="9:10" x14ac:dyDescent="0.3">
      <c r="I6416" s="236"/>
      <c r="J6416" s="236"/>
    </row>
    <row r="6417" spans="9:10" x14ac:dyDescent="0.3">
      <c r="I6417" s="236"/>
      <c r="J6417" s="236"/>
    </row>
    <row r="6418" spans="9:10" x14ac:dyDescent="0.3">
      <c r="I6418" s="236"/>
      <c r="J6418" s="236"/>
    </row>
    <row r="6419" spans="9:10" x14ac:dyDescent="0.3">
      <c r="I6419" s="236"/>
      <c r="J6419" s="236"/>
    </row>
    <row r="6420" spans="9:10" x14ac:dyDescent="0.3">
      <c r="I6420" s="236"/>
      <c r="J6420" s="236"/>
    </row>
    <row r="6421" spans="9:10" x14ac:dyDescent="0.3">
      <c r="I6421" s="236"/>
      <c r="J6421" s="236"/>
    </row>
    <row r="6422" spans="9:10" x14ac:dyDescent="0.3">
      <c r="I6422" s="236"/>
      <c r="J6422" s="236"/>
    </row>
    <row r="6423" spans="9:10" x14ac:dyDescent="0.3">
      <c r="I6423" s="236"/>
      <c r="J6423" s="236"/>
    </row>
    <row r="6424" spans="9:10" x14ac:dyDescent="0.3">
      <c r="I6424" s="236"/>
      <c r="J6424" s="236"/>
    </row>
    <row r="6425" spans="9:10" x14ac:dyDescent="0.3">
      <c r="I6425" s="236"/>
      <c r="J6425" s="236"/>
    </row>
    <row r="6426" spans="9:10" x14ac:dyDescent="0.3">
      <c r="I6426" s="236"/>
      <c r="J6426" s="236"/>
    </row>
    <row r="6427" spans="9:10" x14ac:dyDescent="0.3">
      <c r="I6427" s="236"/>
      <c r="J6427" s="236"/>
    </row>
    <row r="6428" spans="9:10" x14ac:dyDescent="0.3">
      <c r="I6428" s="236"/>
      <c r="J6428" s="236"/>
    </row>
    <row r="6429" spans="9:10" x14ac:dyDescent="0.3">
      <c r="I6429" s="236"/>
      <c r="J6429" s="236"/>
    </row>
    <row r="6430" spans="9:10" x14ac:dyDescent="0.3">
      <c r="I6430" s="236"/>
      <c r="J6430" s="236"/>
    </row>
    <row r="6431" spans="9:10" x14ac:dyDescent="0.3">
      <c r="I6431" s="236"/>
      <c r="J6431" s="236"/>
    </row>
    <row r="6432" spans="9:10" x14ac:dyDescent="0.3">
      <c r="I6432" s="236"/>
      <c r="J6432" s="236"/>
    </row>
    <row r="6433" spans="9:10" x14ac:dyDescent="0.3">
      <c r="I6433" s="236"/>
      <c r="J6433" s="236"/>
    </row>
    <row r="6434" spans="9:10" x14ac:dyDescent="0.3">
      <c r="I6434" s="236"/>
      <c r="J6434" s="236"/>
    </row>
    <row r="6435" spans="9:10" x14ac:dyDescent="0.3">
      <c r="I6435" s="236"/>
      <c r="J6435" s="236"/>
    </row>
    <row r="6436" spans="9:10" x14ac:dyDescent="0.3">
      <c r="I6436" s="236"/>
      <c r="J6436" s="236"/>
    </row>
    <row r="6437" spans="9:10" x14ac:dyDescent="0.3">
      <c r="I6437" s="236"/>
      <c r="J6437" s="236"/>
    </row>
    <row r="6438" spans="9:10" x14ac:dyDescent="0.3">
      <c r="I6438" s="236"/>
      <c r="J6438" s="236"/>
    </row>
    <row r="6439" spans="9:10" x14ac:dyDescent="0.3">
      <c r="I6439" s="236"/>
      <c r="J6439" s="236"/>
    </row>
    <row r="6440" spans="9:10" x14ac:dyDescent="0.3">
      <c r="I6440" s="236"/>
      <c r="J6440" s="236"/>
    </row>
    <row r="6441" spans="9:10" x14ac:dyDescent="0.3">
      <c r="I6441" s="236"/>
      <c r="J6441" s="236"/>
    </row>
    <row r="6442" spans="9:10" x14ac:dyDescent="0.3">
      <c r="I6442" s="236"/>
      <c r="J6442" s="236"/>
    </row>
    <row r="6443" spans="9:10" x14ac:dyDescent="0.3">
      <c r="I6443" s="236"/>
      <c r="J6443" s="236"/>
    </row>
    <row r="6444" spans="9:10" x14ac:dyDescent="0.3">
      <c r="I6444" s="236"/>
      <c r="J6444" s="236"/>
    </row>
    <row r="6445" spans="9:10" x14ac:dyDescent="0.3">
      <c r="I6445" s="236"/>
      <c r="J6445" s="236"/>
    </row>
    <row r="6446" spans="9:10" x14ac:dyDescent="0.3">
      <c r="I6446" s="236"/>
      <c r="J6446" s="236"/>
    </row>
    <row r="6447" spans="9:10" x14ac:dyDescent="0.3">
      <c r="I6447" s="236"/>
      <c r="J6447" s="236"/>
    </row>
    <row r="6448" spans="9:10" x14ac:dyDescent="0.3">
      <c r="I6448" s="236"/>
      <c r="J6448" s="236"/>
    </row>
    <row r="6449" spans="9:10" x14ac:dyDescent="0.3">
      <c r="I6449" s="236"/>
      <c r="J6449" s="236"/>
    </row>
    <row r="6450" spans="9:10" x14ac:dyDescent="0.3">
      <c r="I6450" s="236"/>
      <c r="J6450" s="236"/>
    </row>
    <row r="6451" spans="9:10" x14ac:dyDescent="0.3">
      <c r="I6451" s="236"/>
      <c r="J6451" s="236"/>
    </row>
    <row r="6452" spans="9:10" x14ac:dyDescent="0.3">
      <c r="I6452" s="236"/>
      <c r="J6452" s="236"/>
    </row>
    <row r="6453" spans="9:10" x14ac:dyDescent="0.3">
      <c r="I6453" s="236"/>
      <c r="J6453" s="236"/>
    </row>
    <row r="6454" spans="9:10" x14ac:dyDescent="0.3">
      <c r="I6454" s="236"/>
      <c r="J6454" s="236"/>
    </row>
    <row r="6455" spans="9:10" x14ac:dyDescent="0.3">
      <c r="I6455" s="236"/>
      <c r="J6455" s="236"/>
    </row>
    <row r="6456" spans="9:10" x14ac:dyDescent="0.3">
      <c r="I6456" s="236"/>
      <c r="J6456" s="236"/>
    </row>
    <row r="6457" spans="9:10" x14ac:dyDescent="0.3">
      <c r="I6457" s="236"/>
      <c r="J6457" s="236"/>
    </row>
    <row r="6458" spans="9:10" x14ac:dyDescent="0.3">
      <c r="I6458" s="236"/>
      <c r="J6458" s="236"/>
    </row>
    <row r="6459" spans="9:10" x14ac:dyDescent="0.3">
      <c r="I6459" s="236"/>
      <c r="J6459" s="236"/>
    </row>
    <row r="6460" spans="9:10" x14ac:dyDescent="0.3">
      <c r="I6460" s="236"/>
      <c r="J6460" s="236"/>
    </row>
    <row r="6461" spans="9:10" x14ac:dyDescent="0.3">
      <c r="I6461" s="236"/>
      <c r="J6461" s="236"/>
    </row>
    <row r="6462" spans="9:10" x14ac:dyDescent="0.3">
      <c r="I6462" s="236"/>
      <c r="J6462" s="236"/>
    </row>
    <row r="6463" spans="9:10" x14ac:dyDescent="0.3">
      <c r="I6463" s="236"/>
      <c r="J6463" s="236"/>
    </row>
    <row r="6464" spans="9:10" x14ac:dyDescent="0.3">
      <c r="I6464" s="236"/>
      <c r="J6464" s="236"/>
    </row>
    <row r="6465" spans="9:10" x14ac:dyDescent="0.3">
      <c r="I6465" s="236"/>
      <c r="J6465" s="236"/>
    </row>
    <row r="6466" spans="9:10" x14ac:dyDescent="0.3">
      <c r="I6466" s="236"/>
      <c r="J6466" s="236"/>
    </row>
    <row r="6467" spans="9:10" x14ac:dyDescent="0.3">
      <c r="I6467" s="236"/>
      <c r="J6467" s="236"/>
    </row>
    <row r="6468" spans="9:10" x14ac:dyDescent="0.3">
      <c r="I6468" s="236"/>
      <c r="J6468" s="236"/>
    </row>
    <row r="6469" spans="9:10" x14ac:dyDescent="0.3">
      <c r="I6469" s="236"/>
      <c r="J6469" s="236"/>
    </row>
    <row r="6470" spans="9:10" x14ac:dyDescent="0.3">
      <c r="I6470" s="236"/>
      <c r="J6470" s="236"/>
    </row>
    <row r="6471" spans="9:10" x14ac:dyDescent="0.3">
      <c r="I6471" s="236"/>
      <c r="J6471" s="236"/>
    </row>
    <row r="6472" spans="9:10" x14ac:dyDescent="0.3">
      <c r="I6472" s="236"/>
      <c r="J6472" s="236"/>
    </row>
    <row r="6473" spans="9:10" x14ac:dyDescent="0.3">
      <c r="I6473" s="236"/>
      <c r="J6473" s="236"/>
    </row>
  </sheetData>
  <sheetProtection algorithmName="SHA-512" hashValue="RqYI+YkDn3GbTjTLUEH9qdqImYC5jSAufRrMiaJxWE+RIfzaxf8xiF85wucDSbTV8ZoL8QJNObGge2LEj+Mu5w==" saltValue="gqZ8yLUTjeL1QmZRsaXBEw==" spinCount="100000" sheet="1" selectLockedCells="1" selectUnlockedCells="1"/>
  <phoneticPr fontId="5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تعليمات التسجيل </vt:lpstr>
      <vt:lpstr>إدخال البيانات</vt:lpstr>
      <vt:lpstr>اختيار المقررات</vt:lpstr>
      <vt:lpstr>الإستمارة</vt:lpstr>
      <vt:lpstr>21-22-مشروعات</vt:lpstr>
      <vt:lpstr>ورقة4</vt:lpstr>
      <vt:lpstr>ورقة2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2022-01-04T09:38:28Z</cp:lastPrinted>
  <dcterms:created xsi:type="dcterms:W3CDTF">2015-06-05T18:17:20Z</dcterms:created>
  <dcterms:modified xsi:type="dcterms:W3CDTF">2022-01-30T06:58:43Z</dcterms:modified>
</cp:coreProperties>
</file>